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B7485663-F90A-46DC-9F2A-57A944E0B451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externalReferences>
    <externalReference r:id="rId13"/>
  </externalReference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Report'!$A$1:$I$200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MasterSheet!$A$1:$AC$4339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317" i="1" l="1"/>
  <c r="V4317" i="1"/>
  <c r="Y4317" i="1"/>
  <c r="Z4317" i="1"/>
  <c r="AA4317" i="1"/>
  <c r="AB4317" i="1"/>
  <c r="F4317" i="1" s="1"/>
  <c r="G4317" i="1" s="1"/>
  <c r="AC4317" i="1"/>
  <c r="L1817" i="1"/>
  <c r="V1817" i="1"/>
  <c r="X1817" i="1"/>
  <c r="Y1817" i="1" s="1"/>
  <c r="Z1817" i="1"/>
  <c r="AB1817" i="1"/>
  <c r="F1817" i="1" s="1"/>
  <c r="G1817" i="1" s="1"/>
  <c r="AC1817" i="1"/>
  <c r="Y3055" i="1"/>
  <c r="Y4009" i="1"/>
  <c r="Y4060" i="1"/>
  <c r="Y4095" i="1"/>
  <c r="Y4096" i="1"/>
  <c r="Y4116" i="1"/>
  <c r="Y4318" i="1"/>
  <c r="Y4321" i="1"/>
  <c r="Y4323" i="1"/>
  <c r="Y4324" i="1"/>
  <c r="Y4325" i="1"/>
  <c r="Y4326" i="1"/>
  <c r="Y4329" i="1"/>
  <c r="Y4330" i="1"/>
  <c r="Y4331" i="1"/>
  <c r="Y4332" i="1"/>
  <c r="AA3055" i="1"/>
  <c r="L4339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V4336" i="1"/>
  <c r="V4337" i="1"/>
  <c r="V4338" i="1"/>
  <c r="V4339" i="1"/>
  <c r="L4336" i="1"/>
  <c r="L4337" i="1"/>
  <c r="L4338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V4330" i="1"/>
  <c r="V4331" i="1"/>
  <c r="V4332" i="1"/>
  <c r="V4333" i="1"/>
  <c r="V4334" i="1"/>
  <c r="V4335" i="1"/>
  <c r="L4330" i="1"/>
  <c r="L4331" i="1"/>
  <c r="L4332" i="1"/>
  <c r="L4333" i="1"/>
  <c r="L4334" i="1"/>
  <c r="L4335" i="1"/>
  <c r="A4330" i="1"/>
  <c r="A4331" i="1" s="1"/>
  <c r="A4332" i="1" s="1"/>
  <c r="A4333" i="1" s="1"/>
  <c r="A4334" i="1" s="1"/>
  <c r="A4335" i="1" s="1"/>
  <c r="A4336" i="1" s="1"/>
  <c r="A4337" i="1" s="1"/>
  <c r="A4338" i="1" s="1"/>
  <c r="A4339" i="1" s="1"/>
  <c r="AC4315" i="1"/>
  <c r="AB4315" i="1"/>
  <c r="F4315" i="1" s="1"/>
  <c r="G4315" i="1" s="1"/>
  <c r="AA4315" i="1"/>
  <c r="Z4315" i="1"/>
  <c r="Y4315" i="1"/>
  <c r="V4315" i="1"/>
  <c r="L4315" i="1"/>
  <c r="A243" i="20"/>
  <c r="A244" i="20"/>
  <c r="A245" i="20" s="1"/>
  <c r="A246" i="20" s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V4327" i="1"/>
  <c r="V4328" i="1"/>
  <c r="V4329" i="1"/>
  <c r="L4327" i="1"/>
  <c r="L4328" i="1"/>
  <c r="L4329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Z4323" i="1"/>
  <c r="AA4323" i="1"/>
  <c r="AB4323" i="1"/>
  <c r="F4323" i="1" s="1"/>
  <c r="G4323" i="1" s="1"/>
  <c r="AC4323" i="1"/>
  <c r="Z4324" i="1"/>
  <c r="AA4324" i="1"/>
  <c r="AB4324" i="1"/>
  <c r="F4324" i="1" s="1"/>
  <c r="G4324" i="1" s="1"/>
  <c r="AC4324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V4318" i="1"/>
  <c r="V4319" i="1"/>
  <c r="V4320" i="1"/>
  <c r="V4321" i="1"/>
  <c r="V4322" i="1"/>
  <c r="V4323" i="1"/>
  <c r="V4324" i="1"/>
  <c r="V4325" i="1"/>
  <c r="V4326" i="1"/>
  <c r="L4323" i="1"/>
  <c r="L4324" i="1"/>
  <c r="L4325" i="1"/>
  <c r="L4326" i="1"/>
  <c r="L4321" i="1"/>
  <c r="L4322" i="1"/>
  <c r="L4318" i="1"/>
  <c r="L4319" i="1"/>
  <c r="L4320" i="1"/>
  <c r="A242" i="20"/>
  <c r="Y4316" i="1"/>
  <c r="Z4316" i="1"/>
  <c r="AA4316" i="1"/>
  <c r="AB4316" i="1"/>
  <c r="F4316" i="1" s="1"/>
  <c r="G4316" i="1" s="1"/>
  <c r="AC4316" i="1"/>
  <c r="V4316" i="1"/>
  <c r="L4316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Z4095" i="1"/>
  <c r="AA4095" i="1"/>
  <c r="AB4095" i="1"/>
  <c r="F4095" i="1" s="1"/>
  <c r="G4095" i="1" s="1"/>
  <c r="AC4095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068" i="1"/>
  <c r="V4068" i="1"/>
  <c r="Y4068" i="1"/>
  <c r="Z4068" i="1"/>
  <c r="AA4068" i="1"/>
  <c r="AB4068" i="1"/>
  <c r="F4068" i="1" s="1"/>
  <c r="G4068" i="1" s="1"/>
  <c r="AC4068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AA1817" i="1" l="1"/>
  <c r="L4017" i="1"/>
  <c r="V4017" i="1"/>
  <c r="Y4017" i="1"/>
  <c r="Z4017" i="1"/>
  <c r="AA4017" i="1"/>
  <c r="AB4017" i="1"/>
  <c r="F4017" i="1" s="1"/>
  <c r="G4017" i="1" s="1"/>
  <c r="AC4017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V4010" i="1"/>
  <c r="V4011" i="1"/>
  <c r="V4012" i="1"/>
  <c r="V4013" i="1"/>
  <c r="V4014" i="1"/>
  <c r="V4015" i="1"/>
  <c r="V4016" i="1"/>
  <c r="L4010" i="1"/>
  <c r="L4011" i="1"/>
  <c r="L4012" i="1"/>
  <c r="L4013" i="1"/>
  <c r="L4014" i="1"/>
  <c r="L4015" i="1"/>
  <c r="L4016" i="1"/>
  <c r="Z4009" i="1" l="1"/>
  <c r="AA4009" i="1"/>
  <c r="AB4009" i="1"/>
  <c r="F4009" i="1" s="1"/>
  <c r="G4009" i="1" s="1"/>
  <c r="AC4009" i="1"/>
  <c r="V4009" i="1"/>
  <c r="L4009" i="1"/>
  <c r="V2914" i="1"/>
  <c r="V2915" i="1"/>
  <c r="V2916" i="1"/>
  <c r="V2917" i="1"/>
  <c r="V2918" i="1"/>
  <c r="AC4008" i="1"/>
  <c r="AB4008" i="1"/>
  <c r="F4008" i="1" s="1"/>
  <c r="G4008" i="1" s="1"/>
  <c r="AA4008" i="1"/>
  <c r="Z4008" i="1"/>
  <c r="Y4008" i="1"/>
  <c r="V4008" i="1"/>
  <c r="L4008" i="1"/>
  <c r="Y4007" i="1"/>
  <c r="Z4007" i="1"/>
  <c r="AA4007" i="1"/>
  <c r="AB4007" i="1"/>
  <c r="F4007" i="1" s="1"/>
  <c r="G4007" i="1" s="1"/>
  <c r="AC4007" i="1"/>
  <c r="V4007" i="1"/>
  <c r="L4007" i="1"/>
  <c r="L4006" i="1"/>
  <c r="V4006" i="1"/>
  <c r="Y4006" i="1"/>
  <c r="Z4006" i="1"/>
  <c r="AA4006" i="1"/>
  <c r="AB4006" i="1"/>
  <c r="F4006" i="1" s="1"/>
  <c r="G4006" i="1" s="1"/>
  <c r="AC4006" i="1"/>
  <c r="L4005" i="1"/>
  <c r="V4005" i="1"/>
  <c r="Y4005" i="1"/>
  <c r="Z4005" i="1"/>
  <c r="AA4005" i="1"/>
  <c r="AB4005" i="1"/>
  <c r="F4005" i="1" s="1"/>
  <c r="G4005" i="1" s="1"/>
  <c r="AC4005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V3999" i="1"/>
  <c r="V4000" i="1"/>
  <c r="V4001" i="1"/>
  <c r="V4002" i="1"/>
  <c r="V4003" i="1"/>
  <c r="V4004" i="1"/>
  <c r="L3999" i="1"/>
  <c r="L4000" i="1"/>
  <c r="L4001" i="1"/>
  <c r="L4002" i="1"/>
  <c r="L4003" i="1"/>
  <c r="L4004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V3990" i="1"/>
  <c r="V3991" i="1"/>
  <c r="V3992" i="1"/>
  <c r="V3993" i="1"/>
  <c r="V3994" i="1"/>
  <c r="V3995" i="1"/>
  <c r="V3996" i="1"/>
  <c r="V3997" i="1"/>
  <c r="V3998" i="1"/>
  <c r="L3990" i="1"/>
  <c r="L3991" i="1"/>
  <c r="L3992" i="1"/>
  <c r="L3993" i="1"/>
  <c r="L3994" i="1"/>
  <c r="L3995" i="1"/>
  <c r="L3996" i="1"/>
  <c r="L3997" i="1"/>
  <c r="L3998" i="1"/>
  <c r="L3989" i="1"/>
  <c r="Y3989" i="1"/>
  <c r="Z3989" i="1"/>
  <c r="AA3989" i="1"/>
  <c r="AB3989" i="1"/>
  <c r="F3989" i="1" s="1"/>
  <c r="G3989" i="1" s="1"/>
  <c r="AC3989" i="1"/>
  <c r="V3989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69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280" i="1"/>
  <c r="V3280" i="1"/>
  <c r="X3280" i="1"/>
  <c r="Y3280" i="1" s="1"/>
  <c r="Z3280" i="1"/>
  <c r="AB3280" i="1"/>
  <c r="F3280" i="1" s="1"/>
  <c r="G3280" i="1" s="1"/>
  <c r="AC3280" i="1"/>
  <c r="L82" i="1"/>
  <c r="V82" i="1"/>
  <c r="X82" i="1"/>
  <c r="Y82" i="1" s="1"/>
  <c r="Z82" i="1"/>
  <c r="AB82" i="1"/>
  <c r="F82" i="1" s="1"/>
  <c r="G82" i="1" s="1"/>
  <c r="AC82" i="1"/>
  <c r="Y3968" i="1"/>
  <c r="Z3968" i="1"/>
  <c r="AA3968" i="1"/>
  <c r="AB3968" i="1"/>
  <c r="F3968" i="1" s="1"/>
  <c r="G3968" i="1" s="1"/>
  <c r="AC3968" i="1"/>
  <c r="V3968" i="1"/>
  <c r="L3968" i="1"/>
  <c r="L3663" i="1"/>
  <c r="X3663" i="1"/>
  <c r="Y3663" i="1" s="1"/>
  <c r="Z3663" i="1"/>
  <c r="AB3663" i="1"/>
  <c r="F3663" i="1" s="1"/>
  <c r="G3663" i="1" s="1"/>
  <c r="AC3663" i="1"/>
  <c r="O3564" i="1"/>
  <c r="L3639" i="1"/>
  <c r="V3639" i="1"/>
  <c r="Y3639" i="1"/>
  <c r="Z3639" i="1"/>
  <c r="AA3639" i="1"/>
  <c r="AB3639" i="1"/>
  <c r="F3639" i="1" s="1"/>
  <c r="G3639" i="1" s="1"/>
  <c r="AC3639" i="1"/>
  <c r="Y3967" i="1"/>
  <c r="Z3967" i="1"/>
  <c r="AA3967" i="1"/>
  <c r="AB3967" i="1"/>
  <c r="F3967" i="1" s="1"/>
  <c r="G3967" i="1" s="1"/>
  <c r="AC3967" i="1"/>
  <c r="V3967" i="1"/>
  <c r="L3967" i="1"/>
  <c r="L109" i="1"/>
  <c r="V109" i="1"/>
  <c r="X109" i="1"/>
  <c r="Y109" i="1" s="1"/>
  <c r="Z109" i="1"/>
  <c r="AB109" i="1"/>
  <c r="F109" i="1" s="1"/>
  <c r="G109" i="1" s="1"/>
  <c r="AC109" i="1"/>
  <c r="Y3965" i="1"/>
  <c r="Y3966" i="1"/>
  <c r="Y2914" i="1"/>
  <c r="Y2915" i="1"/>
  <c r="Y2916" i="1"/>
  <c r="Y2917" i="1"/>
  <c r="Y2918" i="1"/>
  <c r="L2917" i="1"/>
  <c r="Z2917" i="1"/>
  <c r="AA2917" i="1"/>
  <c r="AB2917" i="1"/>
  <c r="F2917" i="1" s="1"/>
  <c r="G2917" i="1" s="1"/>
  <c r="AC2917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8" i="1"/>
  <c r="AA2918" i="1"/>
  <c r="AB2918" i="1"/>
  <c r="F2918" i="1" s="1"/>
  <c r="G2918" i="1" s="1"/>
  <c r="AC2918" i="1"/>
  <c r="L2914" i="1"/>
  <c r="L2915" i="1"/>
  <c r="L2916" i="1"/>
  <c r="L2918" i="1"/>
  <c r="AA3801" i="1"/>
  <c r="Y3912" i="1"/>
  <c r="L3801" i="1"/>
  <c r="V3801" i="1"/>
  <c r="Z3801" i="1"/>
  <c r="AB3801" i="1"/>
  <c r="F3801" i="1" s="1"/>
  <c r="G3801" i="1" s="1"/>
  <c r="AC3801" i="1"/>
  <c r="Z3965" i="1"/>
  <c r="AA3965" i="1"/>
  <c r="AB3965" i="1"/>
  <c r="F3965" i="1" s="1"/>
  <c r="G3965" i="1" s="1"/>
  <c r="AC3965" i="1"/>
  <c r="Z3966" i="1"/>
  <c r="AA3966" i="1"/>
  <c r="AB3966" i="1"/>
  <c r="F3966" i="1" s="1"/>
  <c r="G3966" i="1" s="1"/>
  <c r="AC3966" i="1"/>
  <c r="V3965" i="1"/>
  <c r="V3966" i="1"/>
  <c r="L3965" i="1"/>
  <c r="L3966" i="1"/>
  <c r="A1" i="25"/>
  <c r="L2913" i="1"/>
  <c r="V2913" i="1"/>
  <c r="X2913" i="1"/>
  <c r="Y2913" i="1" s="1"/>
  <c r="Z2913" i="1"/>
  <c r="AB2913" i="1"/>
  <c r="F2913" i="1" s="1"/>
  <c r="G2913" i="1" s="1"/>
  <c r="AC2913" i="1"/>
  <c r="B1" i="25" a="1"/>
  <c r="Y3964" i="1"/>
  <c r="AA3959" i="1"/>
  <c r="X3958" i="1"/>
  <c r="Y3958" i="1" s="1"/>
  <c r="Y3957" i="1"/>
  <c r="AA3956" i="1"/>
  <c r="AA3954" i="1"/>
  <c r="X3953" i="1"/>
  <c r="Y3953" i="1" s="1"/>
  <c r="X3952" i="1"/>
  <c r="AA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AA3946" i="1" s="1"/>
  <c r="X3945" i="1"/>
  <c r="Y3945" i="1" s="1"/>
  <c r="X3944" i="1"/>
  <c r="Y3944" i="1" s="1"/>
  <c r="X3943" i="1"/>
  <c r="AA3943" i="1" s="1"/>
  <c r="X3942" i="1"/>
  <c r="Y3942" i="1" s="1"/>
  <c r="X3941" i="1"/>
  <c r="Y3941" i="1" s="1"/>
  <c r="X3940" i="1"/>
  <c r="AA3940" i="1" s="1"/>
  <c r="X3939" i="1"/>
  <c r="Y3939" i="1" s="1"/>
  <c r="AA3938" i="1"/>
  <c r="Y3937" i="1"/>
  <c r="X3936" i="1"/>
  <c r="Y3936" i="1" s="1"/>
  <c r="Y3935" i="1"/>
  <c r="X3934" i="1"/>
  <c r="Y3934" i="1" s="1"/>
  <c r="X3933" i="1"/>
  <c r="AA3933" i="1" s="1"/>
  <c r="X3932" i="1"/>
  <c r="AA3932" i="1" s="1"/>
  <c r="Y3931" i="1"/>
  <c r="X3930" i="1"/>
  <c r="Y3930" i="1" s="1"/>
  <c r="X3929" i="1"/>
  <c r="AA3929" i="1" s="1"/>
  <c r="X3928" i="1"/>
  <c r="AA3928" i="1" s="1"/>
  <c r="X3927" i="1"/>
  <c r="Y3927" i="1" s="1"/>
  <c r="X3926" i="1"/>
  <c r="Y3926" i="1" s="1"/>
  <c r="Y3925" i="1"/>
  <c r="X3924" i="1"/>
  <c r="AA3924" i="1" s="1"/>
  <c r="AA3923" i="1"/>
  <c r="AA3922" i="1"/>
  <c r="X3921" i="1"/>
  <c r="Y3921" i="1" s="1"/>
  <c r="X3920" i="1"/>
  <c r="Y3920" i="1" s="1"/>
  <c r="X3919" i="1"/>
  <c r="AA3919" i="1" s="1"/>
  <c r="Y3918" i="1"/>
  <c r="X3917" i="1"/>
  <c r="AA3917" i="1" s="1"/>
  <c r="AA3916" i="1"/>
  <c r="X3915" i="1"/>
  <c r="Y3915" i="1" s="1"/>
  <c r="X3914" i="1"/>
  <c r="AA3914" i="1" s="1"/>
  <c r="Y3913" i="1"/>
  <c r="AA3912" i="1"/>
  <c r="X3911" i="1"/>
  <c r="Y3911" i="1" s="1"/>
  <c r="Y3910" i="1"/>
  <c r="X3909" i="1"/>
  <c r="Y3909" i="1" s="1"/>
  <c r="X3907" i="1"/>
  <c r="Y3907" i="1" s="1"/>
  <c r="AA3906" i="1"/>
  <c r="Y3905" i="1"/>
  <c r="X3904" i="1"/>
  <c r="Y3904" i="1" s="1"/>
  <c r="X3903" i="1"/>
  <c r="Y3903" i="1" s="1"/>
  <c r="AA3902" i="1"/>
  <c r="X3901" i="1"/>
  <c r="AA3901" i="1" s="1"/>
  <c r="X3900" i="1"/>
  <c r="AA3900" i="1" s="1"/>
  <c r="X3899" i="1"/>
  <c r="AA3899" i="1" s="1"/>
  <c r="AA3898" i="1"/>
  <c r="X3897" i="1"/>
  <c r="Y3897" i="1" s="1"/>
  <c r="AA3896" i="1"/>
  <c r="AA3895" i="1"/>
  <c r="X3894" i="1"/>
  <c r="Y3894" i="1" s="1"/>
  <c r="X3893" i="1"/>
  <c r="Y3893" i="1" s="1"/>
  <c r="X3892" i="1"/>
  <c r="Y3892" i="1" s="1"/>
  <c r="X3891" i="1"/>
  <c r="Y3891" i="1" s="1"/>
  <c r="X3890" i="1"/>
  <c r="Y3890" i="1" s="1"/>
  <c r="X3889" i="1"/>
  <c r="AA3889" i="1" s="1"/>
  <c r="X3888" i="1"/>
  <c r="AA3888" i="1" s="1"/>
  <c r="X3887" i="1"/>
  <c r="Y3887" i="1" s="1"/>
  <c r="X3886" i="1"/>
  <c r="Y3886" i="1" s="1"/>
  <c r="Y3885" i="1"/>
  <c r="X3884" i="1"/>
  <c r="Y3884" i="1" s="1"/>
  <c r="X3883" i="1"/>
  <c r="Y3883" i="1" s="1"/>
  <c r="AA3882" i="1"/>
  <c r="X3881" i="1"/>
  <c r="Y3881" i="1" s="1"/>
  <c r="X3880" i="1"/>
  <c r="Y3880" i="1" s="1"/>
  <c r="X3879" i="1"/>
  <c r="AA3879" i="1" s="1"/>
  <c r="X3878" i="1"/>
  <c r="AA3878" i="1" s="1"/>
  <c r="Y3877" i="1"/>
  <c r="X3876" i="1"/>
  <c r="AA3876" i="1" s="1"/>
  <c r="AA3963" i="1"/>
  <c r="X3962" i="1"/>
  <c r="Y3962" i="1" s="1"/>
  <c r="X3961" i="1"/>
  <c r="Y3961" i="1" s="1"/>
  <c r="X3960" i="1"/>
  <c r="Y3960" i="1" s="1"/>
  <c r="Y3825" i="1"/>
  <c r="X3823" i="1"/>
  <c r="Y3823" i="1" s="1"/>
  <c r="X3822" i="1"/>
  <c r="Y3822" i="1" s="1"/>
  <c r="X3875" i="1"/>
  <c r="Y3875" i="1" s="1"/>
  <c r="X3855" i="1"/>
  <c r="AA3855" i="1" s="1"/>
  <c r="X3849" i="1"/>
  <c r="AA3849" i="1" s="1"/>
  <c r="X3848" i="1"/>
  <c r="AA3848" i="1" s="1"/>
  <c r="X3847" i="1"/>
  <c r="AA3847" i="1" s="1"/>
  <c r="X3846" i="1"/>
  <c r="Y3846" i="1" s="1"/>
  <c r="X3845" i="1"/>
  <c r="AA3845" i="1" s="1"/>
  <c r="X3844" i="1"/>
  <c r="Y3844" i="1" s="1"/>
  <c r="X3843" i="1"/>
  <c r="AA3843" i="1" s="1"/>
  <c r="X3842" i="1"/>
  <c r="Y3842" i="1" s="1"/>
  <c r="X3841" i="1"/>
  <c r="AA3841" i="1" s="1"/>
  <c r="X3839" i="1"/>
  <c r="Y3839" i="1" s="1"/>
  <c r="X3834" i="1"/>
  <c r="Y3834" i="1" s="1"/>
  <c r="X3800" i="1"/>
  <c r="X3793" i="1"/>
  <c r="X3792" i="1"/>
  <c r="X3787" i="1"/>
  <c r="X3782" i="1"/>
  <c r="X3772" i="1"/>
  <c r="X3769" i="1"/>
  <c r="X3764" i="1"/>
  <c r="X3765" i="1"/>
  <c r="X3761" i="1"/>
  <c r="X3759" i="1"/>
  <c r="X3756" i="1"/>
  <c r="X3755" i="1"/>
  <c r="X3752" i="1"/>
  <c r="X3746" i="1"/>
  <c r="X3744" i="1"/>
  <c r="X3742" i="1"/>
  <c r="X3738" i="1"/>
  <c r="X3733" i="1"/>
  <c r="X3732" i="1"/>
  <c r="X3728" i="1"/>
  <c r="X3727" i="1"/>
  <c r="X3726" i="1"/>
  <c r="X3725" i="1"/>
  <c r="X3724" i="1"/>
  <c r="X3722" i="1"/>
  <c r="X3719" i="1"/>
  <c r="X3716" i="1"/>
  <c r="X3715" i="1"/>
  <c r="X3714" i="1"/>
  <c r="X3712" i="1"/>
  <c r="X3711" i="1"/>
  <c r="X3710" i="1"/>
  <c r="X3708" i="1"/>
  <c r="X3707" i="1"/>
  <c r="X3705" i="1"/>
  <c r="X3704" i="1"/>
  <c r="X3703" i="1"/>
  <c r="X3702" i="1"/>
  <c r="X3701" i="1"/>
  <c r="X3700" i="1"/>
  <c r="X3698" i="1"/>
  <c r="X3697" i="1"/>
  <c r="X3696" i="1"/>
  <c r="X3695" i="1"/>
  <c r="X3694" i="1"/>
  <c r="X3693" i="1"/>
  <c r="X3692" i="1"/>
  <c r="X3690" i="1"/>
  <c r="X3689" i="1"/>
  <c r="X3688" i="1"/>
  <c r="X3687" i="1"/>
  <c r="X3681" i="1"/>
  <c r="X3680" i="1"/>
  <c r="X3679" i="1"/>
  <c r="X3666" i="1"/>
  <c r="X3661" i="1"/>
  <c r="X3662" i="1"/>
  <c r="X3664" i="1"/>
  <c r="X3670" i="1"/>
  <c r="X3671" i="1"/>
  <c r="X3643" i="1"/>
  <c r="X3522" i="1"/>
  <c r="X3521" i="1"/>
  <c r="X3491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45" i="1"/>
  <c r="L3802" i="1"/>
  <c r="V3802" i="1"/>
  <c r="Z3802" i="1"/>
  <c r="AB3802" i="1"/>
  <c r="F3802" i="1" s="1"/>
  <c r="G3802" i="1" s="1"/>
  <c r="AC3802" i="1"/>
  <c r="L3891" i="1"/>
  <c r="V3891" i="1"/>
  <c r="Z3891" i="1"/>
  <c r="AB3891" i="1"/>
  <c r="F3891" i="1" s="1"/>
  <c r="G3891" i="1" s="1"/>
  <c r="AC3891" i="1"/>
  <c r="Z3964" i="1"/>
  <c r="AB3964" i="1"/>
  <c r="F3964" i="1" s="1"/>
  <c r="G3964" i="1" s="1"/>
  <c r="AC3964" i="1"/>
  <c r="V3964" i="1"/>
  <c r="L3964" i="1"/>
  <c r="Z3876" i="1"/>
  <c r="AB3876" i="1"/>
  <c r="F3876" i="1" s="1"/>
  <c r="AC3876" i="1"/>
  <c r="Z3877" i="1"/>
  <c r="AB3877" i="1"/>
  <c r="F3877" i="1" s="1"/>
  <c r="G3877" i="1" s="1"/>
  <c r="AC3877" i="1"/>
  <c r="Z3878" i="1"/>
  <c r="AB3878" i="1"/>
  <c r="F3878" i="1" s="1"/>
  <c r="G3878" i="1" s="1"/>
  <c r="AC3878" i="1"/>
  <c r="Z3879" i="1"/>
  <c r="AB3879" i="1"/>
  <c r="F3879" i="1" s="1"/>
  <c r="AC3879" i="1"/>
  <c r="Z3880" i="1"/>
  <c r="AB3880" i="1"/>
  <c r="F3880" i="1" s="1"/>
  <c r="G3880" i="1" s="1"/>
  <c r="AC3880" i="1"/>
  <c r="Z3903" i="1"/>
  <c r="AB3903" i="1"/>
  <c r="F3903" i="1" s="1"/>
  <c r="G3903" i="1" s="1"/>
  <c r="AC3903" i="1"/>
  <c r="Z3882" i="1"/>
  <c r="AB3882" i="1"/>
  <c r="F3882" i="1" s="1"/>
  <c r="G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888" i="1"/>
  <c r="AB3888" i="1"/>
  <c r="F3888" i="1" s="1"/>
  <c r="G3888" i="1" s="1"/>
  <c r="AC3888" i="1"/>
  <c r="Z3947" i="1"/>
  <c r="AB3947" i="1"/>
  <c r="F3947" i="1" s="1"/>
  <c r="G3947" i="1" s="1"/>
  <c r="AC3947" i="1"/>
  <c r="Z3890" i="1"/>
  <c r="AB3890" i="1"/>
  <c r="F3890" i="1" s="1"/>
  <c r="G3890" i="1" s="1"/>
  <c r="AC3890" i="1"/>
  <c r="Z3892" i="1"/>
  <c r="AB3892" i="1"/>
  <c r="F3892" i="1" s="1"/>
  <c r="G3892" i="1" s="1"/>
  <c r="AC3892" i="1"/>
  <c r="Z3893" i="1"/>
  <c r="AB3893" i="1"/>
  <c r="F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AC3898" i="1"/>
  <c r="Z3904" i="1"/>
  <c r="AB3904" i="1"/>
  <c r="F3904" i="1" s="1"/>
  <c r="AC3904" i="1"/>
  <c r="Z3900" i="1"/>
  <c r="AB3900" i="1"/>
  <c r="F3900" i="1" s="1"/>
  <c r="G3900" i="1" s="1"/>
  <c r="AC3900" i="1"/>
  <c r="Z3948" i="1"/>
  <c r="AB3948" i="1"/>
  <c r="F3948" i="1" s="1"/>
  <c r="G3948" i="1" s="1"/>
  <c r="AC3948" i="1"/>
  <c r="Z3902" i="1"/>
  <c r="AB3902" i="1"/>
  <c r="F3902" i="1" s="1"/>
  <c r="AC3902" i="1"/>
  <c r="Z3915" i="1"/>
  <c r="AB3915" i="1"/>
  <c r="F3915" i="1" s="1"/>
  <c r="G3915" i="1" s="1"/>
  <c r="AC3915" i="1"/>
  <c r="Z3917" i="1"/>
  <c r="AB3917" i="1"/>
  <c r="F3917" i="1" s="1"/>
  <c r="AC3917" i="1"/>
  <c r="Z3905" i="1"/>
  <c r="AB3905" i="1"/>
  <c r="F3905" i="1" s="1"/>
  <c r="AC3905" i="1"/>
  <c r="Z3906" i="1"/>
  <c r="AB3906" i="1"/>
  <c r="F3906" i="1" s="1"/>
  <c r="AC3906" i="1"/>
  <c r="Z3907" i="1"/>
  <c r="AB3907" i="1"/>
  <c r="F3907" i="1" s="1"/>
  <c r="G3907" i="1" s="1"/>
  <c r="AC3907" i="1"/>
  <c r="Y3908" i="1"/>
  <c r="Z3908" i="1"/>
  <c r="AA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AC3912" i="1"/>
  <c r="Z3913" i="1"/>
  <c r="AB3913" i="1"/>
  <c r="F3913" i="1" s="1"/>
  <c r="AC3913" i="1"/>
  <c r="Z3914" i="1"/>
  <c r="AB3914" i="1"/>
  <c r="F3914" i="1" s="1"/>
  <c r="G3914" i="1" s="1"/>
  <c r="AC3914" i="1"/>
  <c r="Z3919" i="1"/>
  <c r="AB3919" i="1"/>
  <c r="F3919" i="1" s="1"/>
  <c r="G3919" i="1" s="1"/>
  <c r="AC3919" i="1"/>
  <c r="Y3916" i="1"/>
  <c r="Z3916" i="1"/>
  <c r="AB3916" i="1"/>
  <c r="F3916" i="1" s="1"/>
  <c r="AC3916" i="1"/>
  <c r="Z3881" i="1"/>
  <c r="AB3881" i="1"/>
  <c r="F3881" i="1" s="1"/>
  <c r="AC3881" i="1"/>
  <c r="Z3918" i="1"/>
  <c r="AB3918" i="1"/>
  <c r="F3918" i="1" s="1"/>
  <c r="AC3918" i="1"/>
  <c r="Z3920" i="1"/>
  <c r="AB3920" i="1"/>
  <c r="F3920" i="1" s="1"/>
  <c r="AC3920" i="1"/>
  <c r="Z3927" i="1"/>
  <c r="AB3927" i="1"/>
  <c r="F3927" i="1" s="1"/>
  <c r="G3927" i="1" s="1"/>
  <c r="AC3927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G3923" i="1" s="1"/>
  <c r="AC3923" i="1"/>
  <c r="Z3924" i="1"/>
  <c r="AB3924" i="1"/>
  <c r="F3924" i="1" s="1"/>
  <c r="AC3924" i="1"/>
  <c r="Z3925" i="1"/>
  <c r="AB3925" i="1"/>
  <c r="F3925" i="1" s="1"/>
  <c r="AC3925" i="1"/>
  <c r="Z3926" i="1"/>
  <c r="AB3926" i="1"/>
  <c r="F3926" i="1" s="1"/>
  <c r="AC3926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G3930" i="1" s="1"/>
  <c r="AC3930" i="1"/>
  <c r="Z3932" i="1"/>
  <c r="AB3932" i="1"/>
  <c r="F3932" i="1" s="1"/>
  <c r="AC3932" i="1"/>
  <c r="Z3931" i="1"/>
  <c r="AB3931" i="1"/>
  <c r="F3931" i="1" s="1"/>
  <c r="G3931" i="1" s="1"/>
  <c r="AC3931" i="1"/>
  <c r="Z3933" i="1"/>
  <c r="AB3933" i="1"/>
  <c r="F3933" i="1" s="1"/>
  <c r="AC3933" i="1"/>
  <c r="Z3936" i="1"/>
  <c r="AB3936" i="1"/>
  <c r="F3936" i="1" s="1"/>
  <c r="AC3936" i="1"/>
  <c r="Z3934" i="1"/>
  <c r="AB3934" i="1"/>
  <c r="F3934" i="1" s="1"/>
  <c r="G3934" i="1" s="1"/>
  <c r="AC3934" i="1"/>
  <c r="Z3935" i="1"/>
  <c r="AB3935" i="1"/>
  <c r="F3935" i="1" s="1"/>
  <c r="G3935" i="1" s="1"/>
  <c r="AC3935" i="1"/>
  <c r="Z3944" i="1"/>
  <c r="AB3944" i="1"/>
  <c r="F3944" i="1" s="1"/>
  <c r="G3944" i="1" s="1"/>
  <c r="AC3944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AC3941" i="1"/>
  <c r="Z3942" i="1"/>
  <c r="AB3942" i="1"/>
  <c r="F3942" i="1" s="1"/>
  <c r="AC3942" i="1"/>
  <c r="Z3943" i="1"/>
  <c r="AB3943" i="1"/>
  <c r="F3943" i="1" s="1"/>
  <c r="G3943" i="1" s="1"/>
  <c r="AC3943" i="1"/>
  <c r="Z3889" i="1"/>
  <c r="AB3889" i="1"/>
  <c r="F3889" i="1" s="1"/>
  <c r="AC3889" i="1"/>
  <c r="Z3951" i="1"/>
  <c r="AB3951" i="1"/>
  <c r="F3951" i="1" s="1"/>
  <c r="G3951" i="1" s="1"/>
  <c r="AC3951" i="1"/>
  <c r="Z3945" i="1"/>
  <c r="AB3945" i="1"/>
  <c r="F3945" i="1" s="1"/>
  <c r="AC3945" i="1"/>
  <c r="Z3899" i="1"/>
  <c r="AB3899" i="1"/>
  <c r="F3899" i="1" s="1"/>
  <c r="G3899" i="1" s="1"/>
  <c r="AC3899" i="1"/>
  <c r="Z3901" i="1"/>
  <c r="AB3901" i="1"/>
  <c r="F3901" i="1" s="1"/>
  <c r="AC3901" i="1"/>
  <c r="Z3949" i="1"/>
  <c r="AB3949" i="1"/>
  <c r="F3949" i="1" s="1"/>
  <c r="AC3949" i="1"/>
  <c r="Z3950" i="1"/>
  <c r="AB3950" i="1"/>
  <c r="F3950" i="1" s="1"/>
  <c r="AC3950" i="1"/>
  <c r="Z3946" i="1"/>
  <c r="AB3946" i="1"/>
  <c r="F3946" i="1" s="1"/>
  <c r="AC3946" i="1"/>
  <c r="Z3952" i="1"/>
  <c r="AB3952" i="1"/>
  <c r="F3952" i="1" s="1"/>
  <c r="G3952" i="1" s="1"/>
  <c r="AC3952" i="1"/>
  <c r="Z3953" i="1"/>
  <c r="AB3953" i="1"/>
  <c r="F3953" i="1" s="1"/>
  <c r="AC3953" i="1"/>
  <c r="Z3954" i="1"/>
  <c r="AB3954" i="1"/>
  <c r="F3954" i="1" s="1"/>
  <c r="AC3954" i="1"/>
  <c r="Y3955" i="1"/>
  <c r="Z3955" i="1"/>
  <c r="AA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V3876" i="1"/>
  <c r="V3877" i="1"/>
  <c r="V3878" i="1"/>
  <c r="V3879" i="1"/>
  <c r="V3880" i="1"/>
  <c r="V3903" i="1"/>
  <c r="V3882" i="1"/>
  <c r="V3883" i="1"/>
  <c r="V3884" i="1"/>
  <c r="V3885" i="1"/>
  <c r="V3886" i="1"/>
  <c r="V3887" i="1"/>
  <c r="V3888" i="1"/>
  <c r="V3947" i="1"/>
  <c r="V3890" i="1"/>
  <c r="V3892" i="1"/>
  <c r="V3893" i="1"/>
  <c r="V3894" i="1"/>
  <c r="V3895" i="1"/>
  <c r="V3896" i="1"/>
  <c r="V3897" i="1"/>
  <c r="V3898" i="1"/>
  <c r="V3904" i="1"/>
  <c r="V3900" i="1"/>
  <c r="V3948" i="1"/>
  <c r="V3902" i="1"/>
  <c r="V3915" i="1"/>
  <c r="V3917" i="1"/>
  <c r="V3905" i="1"/>
  <c r="V3906" i="1"/>
  <c r="V3907" i="1"/>
  <c r="V3908" i="1"/>
  <c r="V3909" i="1"/>
  <c r="V3910" i="1"/>
  <c r="V3911" i="1"/>
  <c r="V3912" i="1"/>
  <c r="V3913" i="1"/>
  <c r="V3914" i="1"/>
  <c r="V3919" i="1"/>
  <c r="V3916" i="1"/>
  <c r="V3881" i="1"/>
  <c r="V3918" i="1"/>
  <c r="V3920" i="1"/>
  <c r="V3927" i="1"/>
  <c r="V3921" i="1"/>
  <c r="V3922" i="1"/>
  <c r="V3923" i="1"/>
  <c r="V3924" i="1"/>
  <c r="V3925" i="1"/>
  <c r="V3926" i="1"/>
  <c r="V3928" i="1"/>
  <c r="V3929" i="1"/>
  <c r="V3930" i="1"/>
  <c r="V3932" i="1"/>
  <c r="V3931" i="1"/>
  <c r="V3933" i="1"/>
  <c r="V3936" i="1"/>
  <c r="V3934" i="1"/>
  <c r="V3935" i="1"/>
  <c r="V3944" i="1"/>
  <c r="V3937" i="1"/>
  <c r="V3938" i="1"/>
  <c r="V3939" i="1"/>
  <c r="V3940" i="1"/>
  <c r="V3941" i="1"/>
  <c r="V3942" i="1"/>
  <c r="V3943" i="1"/>
  <c r="V3889" i="1"/>
  <c r="V3951" i="1"/>
  <c r="V3945" i="1"/>
  <c r="V3899" i="1"/>
  <c r="V3901" i="1"/>
  <c r="V3949" i="1"/>
  <c r="V3950" i="1"/>
  <c r="V3946" i="1"/>
  <c r="V3952" i="1"/>
  <c r="V3953" i="1"/>
  <c r="V3954" i="1"/>
  <c r="V3955" i="1"/>
  <c r="V3956" i="1"/>
  <c r="V3957" i="1"/>
  <c r="V3958" i="1"/>
  <c r="V3959" i="1"/>
  <c r="L3876" i="1"/>
  <c r="L3877" i="1"/>
  <c r="L3878" i="1"/>
  <c r="L3879" i="1"/>
  <c r="L3880" i="1"/>
  <c r="L3903" i="1"/>
  <c r="L3882" i="1"/>
  <c r="L3883" i="1"/>
  <c r="L3884" i="1"/>
  <c r="L3885" i="1"/>
  <c r="L3886" i="1"/>
  <c r="L3887" i="1"/>
  <c r="L3888" i="1"/>
  <c r="L3947" i="1"/>
  <c r="L3890" i="1"/>
  <c r="L3892" i="1"/>
  <c r="L3893" i="1"/>
  <c r="L3894" i="1"/>
  <c r="L3895" i="1"/>
  <c r="L3896" i="1"/>
  <c r="L3897" i="1"/>
  <c r="L3898" i="1"/>
  <c r="L3904" i="1"/>
  <c r="L3900" i="1"/>
  <c r="L3948" i="1"/>
  <c r="L3902" i="1"/>
  <c r="L3915" i="1"/>
  <c r="L3917" i="1"/>
  <c r="L3905" i="1"/>
  <c r="L3906" i="1"/>
  <c r="L3907" i="1"/>
  <c r="L3908" i="1"/>
  <c r="L3909" i="1"/>
  <c r="L3910" i="1"/>
  <c r="L3911" i="1"/>
  <c r="L3912" i="1"/>
  <c r="L3913" i="1"/>
  <c r="L3914" i="1"/>
  <c r="L3919" i="1"/>
  <c r="L3916" i="1"/>
  <c r="L3881" i="1"/>
  <c r="L3918" i="1"/>
  <c r="L3920" i="1"/>
  <c r="L3927" i="1"/>
  <c r="L3921" i="1"/>
  <c r="L3922" i="1"/>
  <c r="L3923" i="1"/>
  <c r="L3924" i="1"/>
  <c r="L3925" i="1"/>
  <c r="L3926" i="1"/>
  <c r="L3928" i="1"/>
  <c r="L3929" i="1"/>
  <c r="L3930" i="1"/>
  <c r="L3932" i="1"/>
  <c r="L3931" i="1"/>
  <c r="L3933" i="1"/>
  <c r="L3936" i="1"/>
  <c r="L3934" i="1"/>
  <c r="L3935" i="1"/>
  <c r="L3944" i="1"/>
  <c r="L3937" i="1"/>
  <c r="L3938" i="1"/>
  <c r="L3939" i="1"/>
  <c r="L3940" i="1"/>
  <c r="L3941" i="1"/>
  <c r="L3942" i="1"/>
  <c r="L3943" i="1"/>
  <c r="L3889" i="1"/>
  <c r="L3951" i="1"/>
  <c r="L3945" i="1"/>
  <c r="L3899" i="1"/>
  <c r="L3901" i="1"/>
  <c r="L3949" i="1"/>
  <c r="L3950" i="1"/>
  <c r="L3946" i="1"/>
  <c r="L3952" i="1"/>
  <c r="L3953" i="1"/>
  <c r="L3954" i="1"/>
  <c r="L3955" i="1"/>
  <c r="L3956" i="1"/>
  <c r="L3957" i="1"/>
  <c r="L3958" i="1"/>
  <c r="L3959" i="1"/>
  <c r="Z3963" i="1"/>
  <c r="AB3963" i="1"/>
  <c r="AC3963" i="1"/>
  <c r="V3963" i="1"/>
  <c r="L3963" i="1"/>
  <c r="E3963" i="1"/>
  <c r="Z3961" i="1"/>
  <c r="AB3961" i="1"/>
  <c r="F3961" i="1" s="1"/>
  <c r="AC3961" i="1"/>
  <c r="Z3962" i="1"/>
  <c r="AB3962" i="1"/>
  <c r="F3962" i="1" s="1"/>
  <c r="G3962" i="1" s="1"/>
  <c r="AC3962" i="1"/>
  <c r="V3961" i="1"/>
  <c r="V3962" i="1"/>
  <c r="L3962" i="1"/>
  <c r="L3961" i="1"/>
  <c r="Z3960" i="1"/>
  <c r="AB3960" i="1"/>
  <c r="F3960" i="1" s="1"/>
  <c r="AC3960" i="1"/>
  <c r="V3960" i="1"/>
  <c r="L3960" i="1"/>
  <c r="V33" i="1"/>
  <c r="X33" i="1"/>
  <c r="Y33" i="1" s="1"/>
  <c r="Z33" i="1"/>
  <c r="AB33" i="1"/>
  <c r="F33" i="1" s="1"/>
  <c r="G33" i="1" s="1"/>
  <c r="AC33" i="1"/>
  <c r="L33" i="1"/>
  <c r="L32" i="1"/>
  <c r="L1456" i="1"/>
  <c r="L3292" i="1"/>
  <c r="V3292" i="1"/>
  <c r="X3292" i="1"/>
  <c r="Y3292" i="1" s="1"/>
  <c r="Z3292" i="1"/>
  <c r="AB3292" i="1"/>
  <c r="F3292" i="1" s="1"/>
  <c r="G3292" i="1" s="1"/>
  <c r="AC3292" i="1"/>
  <c r="L3296" i="1"/>
  <c r="V3296" i="1"/>
  <c r="X3296" i="1"/>
  <c r="Y3296" i="1" s="1"/>
  <c r="Z3296" i="1"/>
  <c r="AB3296" i="1"/>
  <c r="F3296" i="1" s="1"/>
  <c r="G3296" i="1" s="1"/>
  <c r="AC3296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AC3833" i="1"/>
  <c r="V3832" i="1"/>
  <c r="V3833" i="1"/>
  <c r="L3833" i="1"/>
  <c r="L3832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G3818" i="1" s="1"/>
  <c r="AC3818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G3820" i="1" s="1"/>
  <c r="AC3820" i="1"/>
  <c r="Y3821" i="1"/>
  <c r="Z3821" i="1"/>
  <c r="AA3821" i="1"/>
  <c r="AB3821" i="1"/>
  <c r="F3821" i="1" s="1"/>
  <c r="AC3821" i="1"/>
  <c r="Z3822" i="1"/>
  <c r="AB3822" i="1"/>
  <c r="F3822" i="1" s="1"/>
  <c r="G3822" i="1" s="1"/>
  <c r="AC3822" i="1"/>
  <c r="Z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Z3825" i="1"/>
  <c r="AB3825" i="1"/>
  <c r="F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L3825" i="1"/>
  <c r="L3826" i="1"/>
  <c r="L3827" i="1"/>
  <c r="L3828" i="1"/>
  <c r="L3829" i="1"/>
  <c r="L3830" i="1"/>
  <c r="L3831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Z3843" i="1"/>
  <c r="AB3843" i="1"/>
  <c r="F3843" i="1" s="1"/>
  <c r="G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AC3846" i="1"/>
  <c r="Z3847" i="1"/>
  <c r="AB3847" i="1"/>
  <c r="F3847" i="1" s="1"/>
  <c r="G3847" i="1" s="1"/>
  <c r="AC3847" i="1"/>
  <c r="Z3848" i="1"/>
  <c r="AB3848" i="1"/>
  <c r="F3848" i="1" s="1"/>
  <c r="AC3848" i="1"/>
  <c r="Z3849" i="1"/>
  <c r="AB3849" i="1"/>
  <c r="F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Z3855" i="1"/>
  <c r="AB3855" i="1"/>
  <c r="F3855" i="1" s="1"/>
  <c r="G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G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Z3875" i="1"/>
  <c r="AB3875" i="1"/>
  <c r="F3875" i="1" s="1"/>
  <c r="G3875" i="1" s="1"/>
  <c r="AC3875" i="1"/>
  <c r="Y3813" i="1"/>
  <c r="Z3813" i="1"/>
  <c r="AA3813" i="1"/>
  <c r="AB3813" i="1"/>
  <c r="F3813" i="1" s="1"/>
  <c r="G3813" i="1" s="1"/>
  <c r="AC3813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13" i="1"/>
  <c r="L3875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Z3834" i="1"/>
  <c r="AB3834" i="1"/>
  <c r="F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Y3838" i="1"/>
  <c r="Z3838" i="1"/>
  <c r="AA3838" i="1"/>
  <c r="AB3838" i="1"/>
  <c r="F3838" i="1" s="1"/>
  <c r="AC3838" i="1"/>
  <c r="Z3839" i="1"/>
  <c r="AB3839" i="1"/>
  <c r="F3839" i="1" s="1"/>
  <c r="G3839" i="1" s="1"/>
  <c r="AC3839" i="1"/>
  <c r="Y3840" i="1"/>
  <c r="Z3840" i="1"/>
  <c r="AA3840" i="1"/>
  <c r="AB3840" i="1"/>
  <c r="F3840" i="1" s="1"/>
  <c r="AC3840" i="1"/>
  <c r="Z3841" i="1"/>
  <c r="AB3841" i="1"/>
  <c r="F3841" i="1" s="1"/>
  <c r="G3841" i="1" s="1"/>
  <c r="AC3841" i="1"/>
  <c r="Z3842" i="1"/>
  <c r="AB3842" i="1"/>
  <c r="F3842" i="1" s="1"/>
  <c r="AC3842" i="1"/>
  <c r="V3834" i="1"/>
  <c r="V3835" i="1"/>
  <c r="V3836" i="1"/>
  <c r="V3837" i="1"/>
  <c r="V3838" i="1"/>
  <c r="V3839" i="1"/>
  <c r="V3840" i="1"/>
  <c r="V3841" i="1"/>
  <c r="V3842" i="1"/>
  <c r="L3834" i="1"/>
  <c r="L3835" i="1"/>
  <c r="L3836" i="1"/>
  <c r="L3837" i="1"/>
  <c r="L3838" i="1"/>
  <c r="L3839" i="1"/>
  <c r="L3840" i="1"/>
  <c r="L3841" i="1"/>
  <c r="L3842" i="1"/>
  <c r="AA3280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3" i="1"/>
  <c r="AA109" i="1"/>
  <c r="Y3801" i="1"/>
  <c r="AA3962" i="1"/>
  <c r="Y3956" i="1"/>
  <c r="Y3847" i="1"/>
  <c r="Y3843" i="1"/>
  <c r="Y3900" i="1"/>
  <c r="AA3892" i="1"/>
  <c r="AA3960" i="1"/>
  <c r="Y3924" i="1"/>
  <c r="AA3834" i="1"/>
  <c r="AA3875" i="1"/>
  <c r="Y3952" i="1"/>
  <c r="Y3948" i="1"/>
  <c r="Y3940" i="1"/>
  <c r="AA3944" i="1"/>
  <c r="AA3887" i="1"/>
  <c r="AA3942" i="1"/>
  <c r="Y3954" i="1"/>
  <c r="Y3946" i="1"/>
  <c r="Y3845" i="1"/>
  <c r="AA3958" i="1"/>
  <c r="AA3950" i="1"/>
  <c r="AA3934" i="1"/>
  <c r="AA3930" i="1"/>
  <c r="Y3849" i="1"/>
  <c r="AA3823" i="1"/>
  <c r="Y3841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3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3" i="1"/>
  <c r="J3803" i="25"/>
  <c r="J3807" i="25"/>
  <c r="J3792" i="25"/>
  <c r="J3787" i="25"/>
  <c r="AA3939" i="1"/>
  <c r="AA3911" i="1"/>
  <c r="Y3895" i="1"/>
  <c r="AA3903" i="1"/>
  <c r="J3794" i="25"/>
  <c r="J3813" i="25"/>
  <c r="J3808" i="25"/>
  <c r="J3805" i="25"/>
  <c r="J3801" i="25"/>
  <c r="J3797" i="25"/>
  <c r="J3795" i="25"/>
  <c r="J3789" i="25"/>
  <c r="J3785" i="25"/>
  <c r="J3810" i="25"/>
  <c r="AA3936" i="1"/>
  <c r="AA3884" i="1"/>
  <c r="AA3964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8" i="1"/>
  <c r="AA3910" i="1"/>
  <c r="Y3906" i="1"/>
  <c r="Y3896" i="1"/>
  <c r="AA3894" i="1"/>
  <c r="AA3890" i="1"/>
  <c r="AA3926" i="1"/>
  <c r="Y3922" i="1"/>
  <c r="AA3918" i="1"/>
  <c r="Y3914" i="1"/>
  <c r="Y3902" i="1"/>
  <c r="Y3898" i="1"/>
  <c r="Y3882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2" i="1"/>
  <c r="AA3825" i="1"/>
  <c r="Y3959" i="1"/>
  <c r="Y3899" i="1"/>
  <c r="Y3951" i="1"/>
  <c r="Y3943" i="1"/>
  <c r="AA3935" i="1"/>
  <c r="AA3931" i="1"/>
  <c r="Y3923" i="1"/>
  <c r="AA3907" i="1"/>
  <c r="AA3947" i="1"/>
  <c r="AA3883" i="1"/>
  <c r="Y3879" i="1"/>
  <c r="AA3891" i="1"/>
  <c r="Y3855" i="1"/>
  <c r="Y3888" i="1"/>
  <c r="AA3880" i="1"/>
  <c r="Y3876" i="1"/>
  <c r="AA3927" i="1"/>
  <c r="Y3919" i="1"/>
  <c r="AA3904" i="1"/>
  <c r="Y3928" i="1"/>
  <c r="AA3920" i="1"/>
  <c r="Y3932" i="1"/>
  <c r="AA3915" i="1"/>
  <c r="G3874" i="1"/>
  <c r="G3862" i="1"/>
  <c r="G3849" i="1"/>
  <c r="G3845" i="1"/>
  <c r="G3949" i="1"/>
  <c r="E3812" i="25"/>
  <c r="G3936" i="1"/>
  <c r="E3799" i="25"/>
  <c r="G3929" i="1"/>
  <c r="G3916" i="1"/>
  <c r="G3893" i="1"/>
  <c r="G3852" i="1"/>
  <c r="G3848" i="1"/>
  <c r="G3961" i="1"/>
  <c r="G3870" i="1"/>
  <c r="G3866" i="1"/>
  <c r="G3853" i="1"/>
  <c r="G3957" i="1"/>
  <c r="G3941" i="1"/>
  <c r="G3926" i="1"/>
  <c r="G3924" i="1"/>
  <c r="G3918" i="1"/>
  <c r="G3842" i="1"/>
  <c r="G3873" i="1"/>
  <c r="G3869" i="1"/>
  <c r="G3865" i="1"/>
  <c r="G3861" i="1"/>
  <c r="G3857" i="1"/>
  <c r="G3846" i="1"/>
  <c r="G3844" i="1"/>
  <c r="G3815" i="1"/>
  <c r="G3819" i="1"/>
  <c r="G3954" i="1"/>
  <c r="G3933" i="1"/>
  <c r="G3925" i="1"/>
  <c r="E3788" i="25"/>
  <c r="G3881" i="1"/>
  <c r="G3904" i="1"/>
  <c r="G3898" i="1"/>
  <c r="G3884" i="1"/>
  <c r="G3883" i="1"/>
  <c r="Y3802" i="1"/>
  <c r="AA3802" i="1"/>
  <c r="G3840" i="1"/>
  <c r="G3838" i="1"/>
  <c r="G3834" i="1"/>
  <c r="G3872" i="1"/>
  <c r="G3868" i="1"/>
  <c r="G3864" i="1"/>
  <c r="G3860" i="1"/>
  <c r="G3856" i="1"/>
  <c r="G3825" i="1"/>
  <c r="G3814" i="1"/>
  <c r="G3953" i="1"/>
  <c r="G3946" i="1"/>
  <c r="E3809" i="25"/>
  <c r="G3932" i="1"/>
  <c r="G3922" i="1"/>
  <c r="E3785" i="25"/>
  <c r="G3912" i="1"/>
  <c r="G3906" i="1"/>
  <c r="G3917" i="1"/>
  <c r="G3902" i="1"/>
  <c r="G3885" i="1"/>
  <c r="Y3878" i="1"/>
  <c r="G3836" i="1"/>
  <c r="G3858" i="1"/>
  <c r="G3837" i="1"/>
  <c r="G3854" i="1"/>
  <c r="G3850" i="1"/>
  <c r="G3821" i="1"/>
  <c r="G3833" i="1"/>
  <c r="G3960" i="1"/>
  <c r="G3950" i="1"/>
  <c r="E3813" i="25"/>
  <c r="G3901" i="1"/>
  <c r="G3945" i="1"/>
  <c r="G3889" i="1"/>
  <c r="G3942" i="1"/>
  <c r="E3805" i="25"/>
  <c r="Y3933" i="1"/>
  <c r="G3921" i="1"/>
  <c r="E3784" i="25"/>
  <c r="G3920" i="1"/>
  <c r="G3913" i="1"/>
  <c r="G3905" i="1"/>
  <c r="AA3886" i="1"/>
  <c r="G3879" i="1"/>
  <c r="G3876" i="1"/>
  <c r="E3814" i="25"/>
  <c r="E3811" i="25"/>
  <c r="E3810" i="25"/>
  <c r="E380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9" i="1"/>
  <c r="Y3848" i="1"/>
  <c r="AA3822" i="1"/>
  <c r="AA3844" i="1"/>
  <c r="Y3889" i="1"/>
  <c r="AA3877" i="1"/>
  <c r="Y3917" i="1"/>
  <c r="AA3885" i="1"/>
  <c r="AA3961" i="1"/>
  <c r="Y3901" i="1"/>
  <c r="AA3945" i="1"/>
  <c r="Y3929" i="1"/>
  <c r="AA3957" i="1"/>
  <c r="AA3953" i="1"/>
  <c r="AA3949" i="1"/>
  <c r="AA3941" i="1"/>
  <c r="AA3937" i="1"/>
  <c r="AA3925" i="1"/>
  <c r="AA3921" i="1"/>
  <c r="AA3881" i="1"/>
  <c r="AA3913" i="1"/>
  <c r="AA3909" i="1"/>
  <c r="AA3905" i="1"/>
  <c r="AA3897" i="1"/>
  <c r="AA3893" i="1"/>
  <c r="AA3846" i="1"/>
  <c r="F3963" i="1"/>
  <c r="E3826" i="25" s="1"/>
  <c r="AA33" i="1"/>
  <c r="AA3292" i="1"/>
  <c r="AA3296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AC3812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3" i="1"/>
  <c r="L3804" i="1"/>
  <c r="L3805" i="1"/>
  <c r="L3806" i="1"/>
  <c r="L3807" i="1"/>
  <c r="L3808" i="1"/>
  <c r="L3809" i="1"/>
  <c r="L3810" i="1"/>
  <c r="L3811" i="1"/>
  <c r="L3812" i="1"/>
  <c r="Y3675" i="1"/>
  <c r="Z3675" i="1"/>
  <c r="AA3675" i="1"/>
  <c r="AB3675" i="1"/>
  <c r="F3675" i="1" s="1"/>
  <c r="AC3675" i="1"/>
  <c r="V3675" i="1"/>
  <c r="L3675" i="1"/>
  <c r="Y3672" i="1"/>
  <c r="Z3672" i="1"/>
  <c r="AA3672" i="1"/>
  <c r="AB3672" i="1"/>
  <c r="F3672" i="1" s="1"/>
  <c r="AC3672" i="1"/>
  <c r="V3672" i="1"/>
  <c r="L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3" i="1"/>
  <c r="V3674" i="1"/>
  <c r="L3673" i="1"/>
  <c r="L3674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G3811" i="25" l="1"/>
  <c r="E3827" i="25"/>
  <c r="K3827" i="25" s="1"/>
  <c r="K3825" i="25"/>
  <c r="I3826" i="25"/>
  <c r="K3826" i="25"/>
  <c r="G3825" i="25"/>
  <c r="I3825" i="25"/>
  <c r="G3826" i="25"/>
  <c r="G3813" i="25"/>
  <c r="G3785" i="25"/>
  <c r="I3784" i="25"/>
  <c r="G3799" i="25"/>
  <c r="K3812" i="25"/>
  <c r="G3806" i="25"/>
  <c r="K3814" i="25"/>
  <c r="I3812" i="25"/>
  <c r="I3799" i="25"/>
  <c r="I3814" i="25"/>
  <c r="G3812" i="25"/>
  <c r="G3784" i="25"/>
  <c r="I3805" i="25"/>
  <c r="K3799" i="25"/>
  <c r="K3784" i="25"/>
  <c r="I3809" i="25"/>
  <c r="G3788" i="25"/>
  <c r="K3810" i="25"/>
  <c r="K3809" i="25"/>
  <c r="G3809" i="25"/>
  <c r="G3814" i="25"/>
  <c r="K3813" i="25"/>
  <c r="I3785" i="25"/>
  <c r="I3811" i="25"/>
  <c r="K3785" i="25"/>
  <c r="I3813" i="25"/>
  <c r="G3805" i="25"/>
  <c r="K3811" i="25"/>
  <c r="K3805" i="25"/>
  <c r="I3788" i="25"/>
  <c r="K3788" i="25"/>
  <c r="G3810" i="25"/>
  <c r="I3810" i="25"/>
  <c r="G3657" i="1"/>
  <c r="G3653" i="1"/>
  <c r="G3649" i="1"/>
  <c r="G3645" i="1"/>
  <c r="G3660" i="1"/>
  <c r="G3656" i="1"/>
  <c r="G3652" i="1"/>
  <c r="G3648" i="1"/>
  <c r="G3644" i="1"/>
  <c r="G3675" i="1"/>
  <c r="G3812" i="1"/>
  <c r="G3810" i="1"/>
  <c r="G3808" i="1"/>
  <c r="G3806" i="1"/>
  <c r="G3804" i="1"/>
  <c r="G3798" i="1"/>
  <c r="G3796" i="1"/>
  <c r="G3794" i="1"/>
  <c r="G3788" i="1"/>
  <c r="G3786" i="1"/>
  <c r="G3784" i="1"/>
  <c r="G3776" i="1"/>
  <c r="G3774" i="1"/>
  <c r="G3772" i="1"/>
  <c r="G3766" i="1"/>
  <c r="G3762" i="1"/>
  <c r="G3760" i="1"/>
  <c r="G3758" i="1"/>
  <c r="G3756" i="1"/>
  <c r="G3752" i="1"/>
  <c r="G3750" i="1"/>
  <c r="G3748" i="1"/>
  <c r="G3746" i="1"/>
  <c r="G3744" i="1"/>
  <c r="G3742" i="1"/>
  <c r="G3738" i="1"/>
  <c r="G3736" i="1"/>
  <c r="G3734" i="1"/>
  <c r="G3728" i="1"/>
  <c r="G3722" i="1"/>
  <c r="G3720" i="1"/>
  <c r="G3718" i="1"/>
  <c r="G3712" i="1"/>
  <c r="G3710" i="1"/>
  <c r="G3706" i="1"/>
  <c r="G3704" i="1"/>
  <c r="G3700" i="1"/>
  <c r="G3696" i="1"/>
  <c r="G3694" i="1"/>
  <c r="G3692" i="1"/>
  <c r="G3690" i="1"/>
  <c r="G3686" i="1"/>
  <c r="G3684" i="1"/>
  <c r="G3680" i="1"/>
  <c r="G3659" i="1"/>
  <c r="G3655" i="1"/>
  <c r="G3651" i="1"/>
  <c r="G3647" i="1"/>
  <c r="G3672" i="1"/>
  <c r="G3658" i="1"/>
  <c r="G3654" i="1"/>
  <c r="G3646" i="1"/>
  <c r="G3809" i="1"/>
  <c r="G3807" i="1"/>
  <c r="G3805" i="1"/>
  <c r="G3799" i="1"/>
  <c r="G3787" i="1"/>
  <c r="G3785" i="1"/>
  <c r="G3777" i="1"/>
  <c r="G3775" i="1"/>
  <c r="G3767" i="1"/>
  <c r="G3765" i="1"/>
  <c r="G3761" i="1"/>
  <c r="G3753" i="1"/>
  <c r="G3747" i="1"/>
  <c r="G3745" i="1"/>
  <c r="G3741" i="1"/>
  <c r="G3737" i="1"/>
  <c r="G3733" i="1"/>
  <c r="G3727" i="1"/>
  <c r="G3725" i="1"/>
  <c r="G3723" i="1"/>
  <c r="G3719" i="1"/>
  <c r="G3713" i="1"/>
  <c r="G3711" i="1"/>
  <c r="G3709" i="1"/>
  <c r="G3693" i="1"/>
  <c r="G3691" i="1"/>
  <c r="G3689" i="1"/>
  <c r="G3685" i="1"/>
  <c r="G3681" i="1"/>
  <c r="G3963" i="1"/>
  <c r="G3679" i="1"/>
  <c r="G3677" i="1"/>
  <c r="K3806" i="25"/>
  <c r="I3806" i="25"/>
  <c r="Y3661" i="1"/>
  <c r="Z3661" i="1"/>
  <c r="AA3661" i="1"/>
  <c r="AB3661" i="1"/>
  <c r="AC3661" i="1"/>
  <c r="Y3662" i="1"/>
  <c r="Z3662" i="1"/>
  <c r="AA3662" i="1"/>
  <c r="AB3662" i="1"/>
  <c r="AC3662" i="1"/>
  <c r="Y3664" i="1"/>
  <c r="Z3664" i="1"/>
  <c r="AA3664" i="1"/>
  <c r="AB3664" i="1"/>
  <c r="AC3664" i="1"/>
  <c r="Y3670" i="1"/>
  <c r="Z3670" i="1"/>
  <c r="AA3670" i="1"/>
  <c r="AB3670" i="1"/>
  <c r="AC3670" i="1"/>
  <c r="Y3671" i="1"/>
  <c r="Z3671" i="1"/>
  <c r="AA3671" i="1"/>
  <c r="AB3671" i="1"/>
  <c r="AC3671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V3667" i="1"/>
  <c r="V3665" i="1"/>
  <c r="V3666" i="1"/>
  <c r="L3667" i="1"/>
  <c r="L3666" i="1"/>
  <c r="L3665" i="1"/>
  <c r="I3827" i="25" l="1"/>
  <c r="G3827" i="25"/>
  <c r="J3620" i="25"/>
  <c r="J3621" i="25"/>
  <c r="G3666" i="1"/>
  <c r="G3665" i="1"/>
  <c r="G3667" i="1"/>
  <c r="F3671" i="1"/>
  <c r="V3670" i="1"/>
  <c r="V3671" i="1"/>
  <c r="L3670" i="1"/>
  <c r="L3671" i="1"/>
  <c r="F3670" i="1"/>
  <c r="L2209" i="1"/>
  <c r="V2209" i="1"/>
  <c r="X2209" i="1"/>
  <c r="Y2209" i="1" s="1"/>
  <c r="Z2209" i="1"/>
  <c r="AB2209" i="1"/>
  <c r="F2209" i="1" s="1"/>
  <c r="G2209" i="1" s="1"/>
  <c r="AC2209" i="1"/>
  <c r="L3662" i="1"/>
  <c r="V3662" i="1"/>
  <c r="F3662" i="1"/>
  <c r="G3662" i="1" s="1"/>
  <c r="F3661" i="1"/>
  <c r="V3661" i="1"/>
  <c r="V3664" i="1"/>
  <c r="L3664" i="1"/>
  <c r="E3664" i="1"/>
  <c r="L3661" i="1"/>
  <c r="AB3643" i="1"/>
  <c r="Y3643" i="1"/>
  <c r="Z3643" i="1"/>
  <c r="AA3643" i="1"/>
  <c r="AC3643" i="1"/>
  <c r="V3643" i="1"/>
  <c r="L3643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E3823" i="25" s="1"/>
  <c r="AC3669" i="1"/>
  <c r="V3668" i="1"/>
  <c r="V3669" i="1"/>
  <c r="L3668" i="1"/>
  <c r="L3669" i="1"/>
  <c r="J3824" i="25" s="1"/>
  <c r="O3634" i="1"/>
  <c r="O2386" i="1"/>
  <c r="L3293" i="1"/>
  <c r="V3293" i="1"/>
  <c r="AA3293" i="1"/>
  <c r="Z3293" i="1"/>
  <c r="AB3293" i="1"/>
  <c r="F3293" i="1" s="1"/>
  <c r="G3293" i="1" s="1"/>
  <c r="AC3293" i="1"/>
  <c r="L2386" i="1"/>
  <c r="V2386" i="1"/>
  <c r="Y2386" i="1"/>
  <c r="Z2386" i="1"/>
  <c r="AB2386" i="1"/>
  <c r="F2386" i="1" s="1"/>
  <c r="G2386" i="1" s="1"/>
  <c r="AC2386" i="1"/>
  <c r="L2387" i="1"/>
  <c r="V2387" i="1"/>
  <c r="X2387" i="1"/>
  <c r="Y2387" i="1" s="1"/>
  <c r="Z2387" i="1"/>
  <c r="AB2387" i="1"/>
  <c r="F2387" i="1" s="1"/>
  <c r="G2387" i="1" s="1"/>
  <c r="AC2387" i="1"/>
  <c r="AB3641" i="1"/>
  <c r="F3641" i="1" s="1"/>
  <c r="G3641" i="1" s="1"/>
  <c r="AC3641" i="1"/>
  <c r="AB3642" i="1"/>
  <c r="F3642" i="1" s="1"/>
  <c r="AC3642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40" i="1"/>
  <c r="Y3641" i="1"/>
  <c r="Z3641" i="1"/>
  <c r="AA3641" i="1"/>
  <c r="Y3642" i="1"/>
  <c r="Z3642" i="1"/>
  <c r="AA3642" i="1"/>
  <c r="V3641" i="1"/>
  <c r="V3642" i="1"/>
  <c r="L3642" i="1"/>
  <c r="L3641" i="1"/>
  <c r="L3528" i="1"/>
  <c r="L3529" i="1"/>
  <c r="L3532" i="1"/>
  <c r="L3533" i="1"/>
  <c r="L3536" i="1"/>
  <c r="L3537" i="1"/>
  <c r="L3539" i="1"/>
  <c r="L3543" i="1"/>
  <c r="L3544" i="1"/>
  <c r="L3545" i="1"/>
  <c r="L3548" i="1"/>
  <c r="L3549" i="1"/>
  <c r="L3551" i="1"/>
  <c r="L3552" i="1"/>
  <c r="L3553" i="1"/>
  <c r="L3556" i="1"/>
  <c r="L3557" i="1"/>
  <c r="L3559" i="1"/>
  <c r="L3560" i="1"/>
  <c r="L3561" i="1"/>
  <c r="L3564" i="1"/>
  <c r="L3565" i="1"/>
  <c r="L3567" i="1"/>
  <c r="L3568" i="1"/>
  <c r="L3569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4" i="1"/>
  <c r="L3625" i="1"/>
  <c r="L3627" i="1"/>
  <c r="L3628" i="1"/>
  <c r="L3629" i="1"/>
  <c r="L3632" i="1"/>
  <c r="L3633" i="1"/>
  <c r="L3635" i="1"/>
  <c r="L3636" i="1"/>
  <c r="L3637" i="1"/>
  <c r="L3640" i="1"/>
  <c r="Y3523" i="1"/>
  <c r="Z3523" i="1"/>
  <c r="AA3523" i="1"/>
  <c r="Y3524" i="1"/>
  <c r="Z3524" i="1"/>
  <c r="AA3524" i="1"/>
  <c r="Y3525" i="1"/>
  <c r="Z3525" i="1"/>
  <c r="AA3525" i="1"/>
  <c r="AB3524" i="1"/>
  <c r="F3524" i="1" s="1"/>
  <c r="G3524" i="1" s="1"/>
  <c r="AC3524" i="1"/>
  <c r="AB3525" i="1"/>
  <c r="F3525" i="1" s="1"/>
  <c r="AC3525" i="1"/>
  <c r="V3524" i="1"/>
  <c r="V3525" i="1"/>
  <c r="L3524" i="1"/>
  <c r="L3525" i="1"/>
  <c r="Z3520" i="1"/>
  <c r="AA3520" i="1"/>
  <c r="AB3520" i="1"/>
  <c r="F3520" i="1" s="1"/>
  <c r="AC3520" i="1"/>
  <c r="Z3521" i="1"/>
  <c r="AA3521" i="1"/>
  <c r="AB3521" i="1"/>
  <c r="F3521" i="1" s="1"/>
  <c r="AC3521" i="1"/>
  <c r="Z3522" i="1"/>
  <c r="AA3522" i="1"/>
  <c r="AB3522" i="1"/>
  <c r="F3522" i="1" s="1"/>
  <c r="AC3522" i="1"/>
  <c r="AB3523" i="1"/>
  <c r="F3523" i="1" s="1"/>
  <c r="AC3523" i="1"/>
  <c r="AB3526" i="1"/>
  <c r="F3526" i="1" s="1"/>
  <c r="AC3526" i="1"/>
  <c r="Y3520" i="1"/>
  <c r="Y3521" i="1"/>
  <c r="Y3522" i="1"/>
  <c r="V3520" i="1"/>
  <c r="V3521" i="1"/>
  <c r="V3522" i="1"/>
  <c r="V3523" i="1"/>
  <c r="L3520" i="1"/>
  <c r="L3521" i="1"/>
  <c r="L3522" i="1"/>
  <c r="L3523" i="1"/>
  <c r="V2708" i="1"/>
  <c r="L3527" i="1"/>
  <c r="L3530" i="1"/>
  <c r="L3531" i="1"/>
  <c r="L3534" i="1"/>
  <c r="L3535" i="1"/>
  <c r="L3540" i="1"/>
  <c r="L3541" i="1"/>
  <c r="L3547" i="1"/>
  <c r="L3555" i="1"/>
  <c r="L3563" i="1"/>
  <c r="L3575" i="1"/>
  <c r="L3583" i="1"/>
  <c r="L3591" i="1"/>
  <c r="L3599" i="1"/>
  <c r="L3611" i="1"/>
  <c r="L3623" i="1"/>
  <c r="L3631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40" i="1"/>
  <c r="Y3494" i="1"/>
  <c r="AA3495" i="1"/>
  <c r="AA3496" i="1"/>
  <c r="AA3497" i="1"/>
  <c r="Y3498" i="1"/>
  <c r="AA3499" i="1"/>
  <c r="AA3500" i="1"/>
  <c r="AA3501" i="1"/>
  <c r="AA3502" i="1"/>
  <c r="AA3503" i="1"/>
  <c r="AA3504" i="1"/>
  <c r="Y3505" i="1"/>
  <c r="AA3506" i="1"/>
  <c r="AA3507" i="1"/>
  <c r="AA3508" i="1"/>
  <c r="Y3509" i="1"/>
  <c r="Y3510" i="1"/>
  <c r="AA3511" i="1"/>
  <c r="AA3512" i="1"/>
  <c r="AA3513" i="1"/>
  <c r="Y3514" i="1"/>
  <c r="AA3515" i="1"/>
  <c r="AA3516" i="1"/>
  <c r="AA3517" i="1"/>
  <c r="AA3518" i="1"/>
  <c r="AA3519" i="1"/>
  <c r="X3526" i="1"/>
  <c r="Y3526" i="1" s="1"/>
  <c r="AA3527" i="1"/>
  <c r="X3528" i="1"/>
  <c r="AA3528" i="1" s="1"/>
  <c r="Y3529" i="1"/>
  <c r="Y3530" i="1"/>
  <c r="AA3531" i="1"/>
  <c r="AA3532" i="1"/>
  <c r="Y3533" i="1"/>
  <c r="Y3534" i="1"/>
  <c r="AA3535" i="1"/>
  <c r="AA3536" i="1"/>
  <c r="Y3537" i="1"/>
  <c r="Y3538" i="1"/>
  <c r="X3539" i="1"/>
  <c r="AA3539" i="1" s="1"/>
  <c r="AA3540" i="1"/>
  <c r="X3541" i="1"/>
  <c r="Y3541" i="1" s="1"/>
  <c r="Y3542" i="1"/>
  <c r="AA3543" i="1"/>
  <c r="AA3544" i="1"/>
  <c r="Y3545" i="1"/>
  <c r="Y3546" i="1"/>
  <c r="AA3547" i="1"/>
  <c r="AA3548" i="1"/>
  <c r="Y3549" i="1"/>
  <c r="Y3550" i="1"/>
  <c r="AA3551" i="1"/>
  <c r="AA3552" i="1"/>
  <c r="Y3553" i="1"/>
  <c r="X3554" i="1"/>
  <c r="Y3554" i="1" s="1"/>
  <c r="AA3555" i="1"/>
  <c r="AA3556" i="1"/>
  <c r="Y3557" i="1"/>
  <c r="Y3558" i="1"/>
  <c r="AA3559" i="1"/>
  <c r="AA3560" i="1"/>
  <c r="Y3561" i="1"/>
  <c r="Y3562" i="1"/>
  <c r="X3563" i="1"/>
  <c r="AA3563" i="1" s="1"/>
  <c r="AA3564" i="1"/>
  <c r="Y3565" i="1"/>
  <c r="Y3566" i="1"/>
  <c r="AA3567" i="1"/>
  <c r="AA3568" i="1"/>
  <c r="Y3569" i="1"/>
  <c r="Y3570" i="1"/>
  <c r="X3571" i="1"/>
  <c r="AA3571" i="1" s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X3595" i="1"/>
  <c r="Y3595" i="1" s="1"/>
  <c r="AA3596" i="1"/>
  <c r="X3597" i="1"/>
  <c r="Y3597" i="1" s="1"/>
  <c r="Y3598" i="1"/>
  <c r="AA3599" i="1"/>
  <c r="AA3600" i="1"/>
  <c r="Y3601" i="1"/>
  <c r="Y3602" i="1"/>
  <c r="AA3603" i="1"/>
  <c r="AA3604" i="1"/>
  <c r="Y3605" i="1"/>
  <c r="X3606" i="1"/>
  <c r="Y3606" i="1" s="1"/>
  <c r="X3607" i="1"/>
  <c r="AA3607" i="1" s="1"/>
  <c r="AA3608" i="1"/>
  <c r="Y3609" i="1"/>
  <c r="X3610" i="1"/>
  <c r="Y3610" i="1" s="1"/>
  <c r="AA3611" i="1"/>
  <c r="AA3612" i="1"/>
  <c r="Y3613" i="1"/>
  <c r="Y3614" i="1"/>
  <c r="AA3615" i="1"/>
  <c r="AA3616" i="1"/>
  <c r="Y3617" i="1"/>
  <c r="X3618" i="1"/>
  <c r="Y3618" i="1" s="1"/>
  <c r="AA3619" i="1"/>
  <c r="AA3620" i="1"/>
  <c r="Y3621" i="1"/>
  <c r="Y3622" i="1"/>
  <c r="AA3623" i="1"/>
  <c r="X3624" i="1"/>
  <c r="AA3624" i="1" s="1"/>
  <c r="Y3625" i="1"/>
  <c r="Y3626" i="1"/>
  <c r="Y3627" i="1"/>
  <c r="AA3628" i="1"/>
  <c r="Y3629" i="1"/>
  <c r="Y3630" i="1"/>
  <c r="Y3631" i="1"/>
  <c r="X3632" i="1"/>
  <c r="AA3632" i="1" s="1"/>
  <c r="X3633" i="1"/>
  <c r="Y3633" i="1" s="1"/>
  <c r="Y3634" i="1"/>
  <c r="X3635" i="1"/>
  <c r="Y3635" i="1" s="1"/>
  <c r="X3636" i="1"/>
  <c r="AA3636" i="1" s="1"/>
  <c r="X3637" i="1"/>
  <c r="Y3637" i="1" s="1"/>
  <c r="Y3638" i="1"/>
  <c r="AA3640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AC3538" i="1"/>
  <c r="AB3539" i="1"/>
  <c r="F3539" i="1" s="1"/>
  <c r="AC3539" i="1"/>
  <c r="AB3540" i="1"/>
  <c r="F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G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40" i="1"/>
  <c r="F3640" i="1" s="1"/>
  <c r="G3640" i="1" s="1"/>
  <c r="AC3640" i="1"/>
  <c r="L3526" i="1"/>
  <c r="L3538" i="1"/>
  <c r="L3542" i="1"/>
  <c r="L3546" i="1"/>
  <c r="L3550" i="1"/>
  <c r="L3554" i="1"/>
  <c r="L3558" i="1"/>
  <c r="L3562" i="1"/>
  <c r="L3566" i="1"/>
  <c r="L3570" i="1"/>
  <c r="L3571" i="1"/>
  <c r="L3574" i="1"/>
  <c r="L3578" i="1"/>
  <c r="L3582" i="1"/>
  <c r="L3586" i="1"/>
  <c r="L3590" i="1"/>
  <c r="L3594" i="1"/>
  <c r="L3598" i="1"/>
  <c r="L3602" i="1"/>
  <c r="L3606" i="1"/>
  <c r="L3610" i="1"/>
  <c r="L3614" i="1"/>
  <c r="L3618" i="1"/>
  <c r="L3619" i="1"/>
  <c r="J3594" i="25" s="1"/>
  <c r="L3622" i="1"/>
  <c r="J3595" i="25" s="1"/>
  <c r="L3626" i="1"/>
  <c r="L3630" i="1"/>
  <c r="L3634" i="1"/>
  <c r="L3638" i="1"/>
  <c r="O3477" i="1"/>
  <c r="AA3482" i="1"/>
  <c r="Y3481" i="1"/>
  <c r="Y3480" i="1"/>
  <c r="Y3479" i="1"/>
  <c r="AA3478" i="1"/>
  <c r="AA3477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Z3494" i="1"/>
  <c r="AB3494" i="1"/>
  <c r="F3494" i="1" s="1"/>
  <c r="G3494" i="1" s="1"/>
  <c r="AC3494" i="1"/>
  <c r="Z3495" i="1"/>
  <c r="AB3495" i="1"/>
  <c r="F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V3477" i="1"/>
  <c r="V3478" i="1"/>
  <c r="V3479" i="1"/>
  <c r="V3480" i="1"/>
  <c r="V3481" i="1"/>
  <c r="V3482" i="1"/>
  <c r="V3483" i="1"/>
  <c r="L3477" i="1"/>
  <c r="L3478" i="1"/>
  <c r="L3479" i="1"/>
  <c r="L3480" i="1"/>
  <c r="L3481" i="1"/>
  <c r="L3482" i="1"/>
  <c r="L3483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V3491" i="1"/>
  <c r="V3492" i="1"/>
  <c r="V3493" i="1"/>
  <c r="L3491" i="1"/>
  <c r="L3492" i="1"/>
  <c r="L3493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1" i="1"/>
  <c r="G3478" i="1"/>
  <c r="G3517" i="1"/>
  <c r="G3513" i="1"/>
  <c r="G3509" i="1"/>
  <c r="G3505" i="1"/>
  <c r="G3632" i="1"/>
  <c r="G3610" i="1"/>
  <c r="G3598" i="1"/>
  <c r="G3592" i="1"/>
  <c r="G3590" i="1"/>
  <c r="G3588" i="1"/>
  <c r="G3584" i="1"/>
  <c r="G3582" i="1"/>
  <c r="G3580" i="1"/>
  <c r="G3576" i="1"/>
  <c r="G3570" i="1"/>
  <c r="G3554" i="1"/>
  <c r="G3552" i="1"/>
  <c r="G3550" i="1"/>
  <c r="G3546" i="1"/>
  <c r="G3544" i="1"/>
  <c r="G3540" i="1"/>
  <c r="G3538" i="1"/>
  <c r="G3532" i="1"/>
  <c r="G3528" i="1"/>
  <c r="G3479" i="1"/>
  <c r="G3518" i="1"/>
  <c r="G3514" i="1"/>
  <c r="G3510" i="1"/>
  <c r="G3506" i="1"/>
  <c r="G3526" i="1"/>
  <c r="G3522" i="1"/>
  <c r="G3521" i="1"/>
  <c r="G3520" i="1"/>
  <c r="G3525" i="1"/>
  <c r="J3486" i="25"/>
  <c r="G3670" i="1"/>
  <c r="G3493" i="1"/>
  <c r="G3480" i="1"/>
  <c r="G3519" i="1"/>
  <c r="G3515" i="1"/>
  <c r="G3511" i="1"/>
  <c r="G3507" i="1"/>
  <c r="G3495" i="1"/>
  <c r="G3635" i="1"/>
  <c r="G3627" i="1"/>
  <c r="G3609" i="1"/>
  <c r="G3607" i="1"/>
  <c r="G3605" i="1"/>
  <c r="G3603" i="1"/>
  <c r="G3599" i="1"/>
  <c r="G3595" i="1"/>
  <c r="G3593" i="1"/>
  <c r="G3589" i="1"/>
  <c r="G3587" i="1"/>
  <c r="G3581" i="1"/>
  <c r="G3573" i="1"/>
  <c r="G3571" i="1"/>
  <c r="G3563" i="1"/>
  <c r="G3557" i="1"/>
  <c r="G3553" i="1"/>
  <c r="G3551" i="1"/>
  <c r="G3549" i="1"/>
  <c r="G3547" i="1"/>
  <c r="G3545" i="1"/>
  <c r="G3543" i="1"/>
  <c r="G3539" i="1"/>
  <c r="J3488" i="25"/>
  <c r="G3642" i="1"/>
  <c r="G3669" i="1"/>
  <c r="G3671" i="1"/>
  <c r="G3492" i="1"/>
  <c r="G3481" i="1"/>
  <c r="G3477" i="1"/>
  <c r="G3516" i="1"/>
  <c r="G3512" i="1"/>
  <c r="G3508" i="1"/>
  <c r="G3500" i="1"/>
  <c r="G3496" i="1"/>
  <c r="G3523" i="1"/>
  <c r="G3668" i="1"/>
  <c r="G3661" i="1"/>
  <c r="AA2209" i="1"/>
  <c r="F3664" i="1"/>
  <c r="G3664" i="1" s="1"/>
  <c r="Y3293" i="1"/>
  <c r="AA2386" i="1"/>
  <c r="AA2387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Y3623" i="1"/>
  <c r="Y3619" i="1"/>
  <c r="Y3607" i="1"/>
  <c r="Y3579" i="1"/>
  <c r="Y3575" i="1"/>
  <c r="Y3567" i="1"/>
  <c r="Y3563" i="1"/>
  <c r="Y3559" i="1"/>
  <c r="Y3555" i="1"/>
  <c r="Y3551" i="1"/>
  <c r="Y3547" i="1"/>
  <c r="Y3543" i="1"/>
  <c r="Y3539" i="1"/>
  <c r="Y3535" i="1"/>
  <c r="Y3531" i="1"/>
  <c r="Y3527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640" i="1"/>
  <c r="Y3615" i="1"/>
  <c r="Y3611" i="1"/>
  <c r="Y3603" i="1"/>
  <c r="Y3599" i="1"/>
  <c r="Y3591" i="1"/>
  <c r="Y3587" i="1"/>
  <c r="Y3583" i="1"/>
  <c r="Y3571" i="1"/>
  <c r="AA3635" i="1"/>
  <c r="AA3631" i="1"/>
  <c r="AA3627" i="1"/>
  <c r="AA3595" i="1"/>
  <c r="Y3519" i="1"/>
  <c r="Y3518" i="1"/>
  <c r="AA3514" i="1"/>
  <c r="Y3502" i="1"/>
  <c r="AA3498" i="1"/>
  <c r="AA3510" i="1"/>
  <c r="AA3494" i="1"/>
  <c r="Y3506" i="1"/>
  <c r="AA3505" i="1"/>
  <c r="Y3513" i="1"/>
  <c r="Y3497" i="1"/>
  <c r="AA3509" i="1"/>
  <c r="Y3517" i="1"/>
  <c r="Y3501" i="1"/>
  <c r="Y3503" i="1"/>
  <c r="Y3511" i="1"/>
  <c r="Y3495" i="1"/>
  <c r="Y3515" i="1"/>
  <c r="Y3499" i="1"/>
  <c r="Y3507" i="1"/>
  <c r="Y3516" i="1"/>
  <c r="Y3508" i="1"/>
  <c r="Y3500" i="1"/>
  <c r="Y3512" i="1"/>
  <c r="Y3504" i="1"/>
  <c r="Y3496" i="1"/>
  <c r="AA3479" i="1"/>
  <c r="Y3482" i="1"/>
  <c r="Y3478" i="1"/>
  <c r="Y3477" i="1"/>
  <c r="AA3481" i="1"/>
  <c r="AA3480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4" i="1"/>
  <c r="V3485" i="1"/>
  <c r="V3486" i="1"/>
  <c r="V3487" i="1"/>
  <c r="V3488" i="1"/>
  <c r="V3489" i="1"/>
  <c r="V3490" i="1"/>
  <c r="K3823" i="25" l="1"/>
  <c r="G3490" i="1"/>
  <c r="G3486" i="1"/>
  <c r="G3487" i="1"/>
  <c r="G3489" i="1"/>
  <c r="G3485" i="1"/>
  <c r="G3488" i="1"/>
  <c r="G3484" i="1"/>
  <c r="L3484" i="1"/>
  <c r="L3485" i="1"/>
  <c r="L3486" i="1"/>
  <c r="L3487" i="1"/>
  <c r="L3488" i="1"/>
  <c r="L3489" i="1"/>
  <c r="L3490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32" i="1"/>
  <c r="L3433" i="1"/>
  <c r="L3434" i="1"/>
  <c r="V3444" i="1"/>
  <c r="L3441" i="1"/>
  <c r="L3442" i="1"/>
  <c r="L3443" i="1"/>
  <c r="L3444" i="1"/>
  <c r="AC3440" i="1"/>
  <c r="L3440" i="1"/>
  <c r="J3777" i="25" s="1"/>
  <c r="L3435" i="1"/>
  <c r="L3436" i="1"/>
  <c r="J3773" i="25" s="1"/>
  <c r="L3437" i="1"/>
  <c r="J3774" i="25" s="1"/>
  <c r="L3438" i="1"/>
  <c r="L3439" i="1"/>
  <c r="V3437" i="1"/>
  <c r="V3438" i="1"/>
  <c r="V3439" i="1"/>
  <c r="V3440" i="1"/>
  <c r="V3441" i="1"/>
  <c r="V3442" i="1"/>
  <c r="V3443" i="1"/>
  <c r="V3433" i="1"/>
  <c r="V3434" i="1"/>
  <c r="V3432" i="1"/>
  <c r="Y3435" i="1"/>
  <c r="Z3435" i="1"/>
  <c r="AB3435" i="1"/>
  <c r="F3435" i="1" s="1"/>
  <c r="G3435" i="1" s="1"/>
  <c r="AC3435" i="1"/>
  <c r="X3436" i="1"/>
  <c r="AA3436" i="1" s="1"/>
  <c r="Z3436" i="1"/>
  <c r="AB3436" i="1"/>
  <c r="F3436" i="1" s="1"/>
  <c r="AC3436" i="1"/>
  <c r="AA3437" i="1"/>
  <c r="Z3437" i="1"/>
  <c r="AB3437" i="1"/>
  <c r="F3437" i="1" s="1"/>
  <c r="AC3437" i="1"/>
  <c r="Y3438" i="1"/>
  <c r="Z3438" i="1"/>
  <c r="AB3438" i="1"/>
  <c r="F3438" i="1" s="1"/>
  <c r="AC3438" i="1"/>
  <c r="X3439" i="1"/>
  <c r="AA3439" i="1" s="1"/>
  <c r="Z3439" i="1"/>
  <c r="AB3439" i="1"/>
  <c r="F3439" i="1" s="1"/>
  <c r="AC3439" i="1"/>
  <c r="Y3440" i="1"/>
  <c r="Z3440" i="1"/>
  <c r="AB3440" i="1"/>
  <c r="F3440" i="1" s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Y3444" i="1" s="1"/>
  <c r="Z3444" i="1"/>
  <c r="AB3444" i="1"/>
  <c r="F3444" i="1" s="1"/>
  <c r="G3444" i="1" s="1"/>
  <c r="AC3444" i="1"/>
  <c r="X3433" i="1"/>
  <c r="AA3433" i="1" s="1"/>
  <c r="Z3433" i="1"/>
  <c r="AB3433" i="1"/>
  <c r="F3433" i="1" s="1"/>
  <c r="AC3433" i="1"/>
  <c r="Y3434" i="1"/>
  <c r="Z3434" i="1"/>
  <c r="AB3434" i="1"/>
  <c r="F3434" i="1" s="1"/>
  <c r="AC3434" i="1"/>
  <c r="X3432" i="1"/>
  <c r="AA3432" i="1" s="1"/>
  <c r="Z3432" i="1"/>
  <c r="AB3432" i="1"/>
  <c r="F3432" i="1" s="1"/>
  <c r="AC3432" i="1"/>
  <c r="V3435" i="1"/>
  <c r="V3436" i="1"/>
  <c r="O3320" i="1"/>
  <c r="L3353" i="1"/>
  <c r="V3353" i="1"/>
  <c r="Y3353" i="1"/>
  <c r="Z3353" i="1"/>
  <c r="AB3353" i="1"/>
  <c r="F3353" i="1" s="1"/>
  <c r="G3353" i="1" s="1"/>
  <c r="AC3353" i="1"/>
  <c r="O3410" i="1"/>
  <c r="O3411" i="1"/>
  <c r="E3427" i="1"/>
  <c r="AA3426" i="1"/>
  <c r="Z3426" i="1"/>
  <c r="AB3426" i="1"/>
  <c r="F3426" i="1" s="1"/>
  <c r="AC3426" i="1"/>
  <c r="Y3427" i="1"/>
  <c r="Z3427" i="1"/>
  <c r="AB3427" i="1"/>
  <c r="AC3427" i="1"/>
  <c r="V3426" i="1"/>
  <c r="V3427" i="1"/>
  <c r="L3427" i="1"/>
  <c r="L3426" i="1"/>
  <c r="L77" i="1"/>
  <c r="V77" i="1"/>
  <c r="X77" i="1"/>
  <c r="Y77" i="1" s="1"/>
  <c r="Z77" i="1"/>
  <c r="AB77" i="1"/>
  <c r="F77" i="1" s="1"/>
  <c r="G77" i="1" s="1"/>
  <c r="AC77" i="1"/>
  <c r="Y2920" i="1"/>
  <c r="Z2920" i="1"/>
  <c r="AA2920" i="1"/>
  <c r="Z3063" i="1"/>
  <c r="Z3064" i="1"/>
  <c r="Z3065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7" i="1"/>
  <c r="X1839" i="1"/>
  <c r="X1857" i="1"/>
  <c r="X1866" i="1"/>
  <c r="X1869" i="1"/>
  <c r="X1881" i="1"/>
  <c r="X1887" i="1"/>
  <c r="X1966" i="1"/>
  <c r="X2059" i="1"/>
  <c r="X2060" i="1"/>
  <c r="X2063" i="1"/>
  <c r="X2064" i="1"/>
  <c r="X2109" i="1"/>
  <c r="X1816" i="1"/>
  <c r="X1818" i="1"/>
  <c r="X1819" i="1"/>
  <c r="X2133" i="1"/>
  <c r="X2134" i="1"/>
  <c r="X2138" i="1"/>
  <c r="X2143" i="1"/>
  <c r="X2150" i="1"/>
  <c r="X2151" i="1"/>
  <c r="X2159" i="1"/>
  <c r="X2176" i="1"/>
  <c r="X2184" i="1"/>
  <c r="X2186" i="1"/>
  <c r="X2187" i="1"/>
  <c r="X2192" i="1"/>
  <c r="X2202" i="1"/>
  <c r="X2232" i="1"/>
  <c r="X2229" i="1"/>
  <c r="X2230" i="1"/>
  <c r="X2231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7" i="1"/>
  <c r="X1928" i="1"/>
  <c r="X1929" i="1"/>
  <c r="X2243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767" i="1"/>
  <c r="X1770" i="1"/>
  <c r="X1773" i="1"/>
  <c r="X1923" i="1"/>
  <c r="X1926" i="1"/>
  <c r="X2100" i="1"/>
  <c r="X2101" i="1"/>
  <c r="X2233" i="1"/>
  <c r="X2234" i="1"/>
  <c r="X2241" i="1"/>
  <c r="X2244" i="1"/>
  <c r="X2247" i="1"/>
  <c r="X2249" i="1"/>
  <c r="X2257" i="1"/>
  <c r="X2258" i="1"/>
  <c r="X2262" i="1"/>
  <c r="X2268" i="1"/>
  <c r="X2270" i="1"/>
  <c r="X2273" i="1"/>
  <c r="X2275" i="1"/>
  <c r="X2276" i="1"/>
  <c r="X2277" i="1"/>
  <c r="X2278" i="1"/>
  <c r="X2279" i="1"/>
  <c r="X2280" i="1"/>
  <c r="X2282" i="1"/>
  <c r="X2283" i="1"/>
  <c r="X2284" i="1"/>
  <c r="X2286" i="1"/>
  <c r="X2287" i="1"/>
  <c r="X2288" i="1"/>
  <c r="X2290" i="1"/>
  <c r="X2291" i="1"/>
  <c r="X2292" i="1"/>
  <c r="X2295" i="1"/>
  <c r="X2296" i="1"/>
  <c r="X2298" i="1"/>
  <c r="X2300" i="1"/>
  <c r="X2304" i="1"/>
  <c r="X2307" i="1"/>
  <c r="X2308" i="1"/>
  <c r="X2310" i="1"/>
  <c r="X2311" i="1"/>
  <c r="X2312" i="1"/>
  <c r="X2313" i="1"/>
  <c r="X2314" i="1"/>
  <c r="X2315" i="1"/>
  <c r="X2316" i="1"/>
  <c r="X2317" i="1"/>
  <c r="X2318" i="1"/>
  <c r="X2319" i="1"/>
  <c r="X2320" i="1"/>
  <c r="X2324" i="1"/>
  <c r="X2356" i="1"/>
  <c r="X2357" i="1"/>
  <c r="X2359" i="1"/>
  <c r="X2326" i="1"/>
  <c r="X2327" i="1"/>
  <c r="X2328" i="1"/>
  <c r="X2329" i="1"/>
  <c r="X2336" i="1"/>
  <c r="X2348" i="1"/>
  <c r="X2349" i="1"/>
  <c r="X2352" i="1"/>
  <c r="X2354" i="1"/>
  <c r="X2369" i="1"/>
  <c r="X2370" i="1"/>
  <c r="X2371" i="1"/>
  <c r="X2372" i="1"/>
  <c r="X2373" i="1"/>
  <c r="X2375" i="1"/>
  <c r="X2376" i="1"/>
  <c r="X2378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1" i="1"/>
  <c r="X2403" i="1"/>
  <c r="X2404" i="1"/>
  <c r="X2407" i="1"/>
  <c r="X2408" i="1"/>
  <c r="X2410" i="1"/>
  <c r="X2415" i="1"/>
  <c r="X2422" i="1"/>
  <c r="X2423" i="1"/>
  <c r="X2455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1" i="1"/>
  <c r="X2502" i="1"/>
  <c r="X2503" i="1"/>
  <c r="X2504" i="1"/>
  <c r="X2505" i="1"/>
  <c r="X2519" i="1"/>
  <c r="X2521" i="1"/>
  <c r="X2534" i="1"/>
  <c r="X2535" i="1"/>
  <c r="X2537" i="1"/>
  <c r="X2540" i="1"/>
  <c r="X2542" i="1"/>
  <c r="X2543" i="1"/>
  <c r="X2544" i="1"/>
  <c r="X2545" i="1"/>
  <c r="X2547" i="1"/>
  <c r="X2549" i="1"/>
  <c r="X2550" i="1"/>
  <c r="X2554" i="1"/>
  <c r="X2555" i="1"/>
  <c r="X47" i="1"/>
  <c r="X48" i="1"/>
  <c r="Y48" i="1" s="1"/>
  <c r="X59" i="1"/>
  <c r="X60" i="1"/>
  <c r="X2459" i="1"/>
  <c r="X1918" i="1"/>
  <c r="X2568" i="1"/>
  <c r="X2571" i="1"/>
  <c r="X2572" i="1"/>
  <c r="X2577" i="1"/>
  <c r="X2589" i="1"/>
  <c r="X2595" i="1"/>
  <c r="X2597" i="1"/>
  <c r="X2599" i="1"/>
  <c r="X2600" i="1"/>
  <c r="X2601" i="1"/>
  <c r="X2603" i="1"/>
  <c r="X2604" i="1"/>
  <c r="X2611" i="1"/>
  <c r="X2613" i="1"/>
  <c r="X2614" i="1"/>
  <c r="X2618" i="1"/>
  <c r="X2622" i="1"/>
  <c r="X2624" i="1"/>
  <c r="X2630" i="1"/>
  <c r="X2635" i="1"/>
  <c r="X2637" i="1"/>
  <c r="X2638" i="1"/>
  <c r="X2678" i="1"/>
  <c r="X2680" i="1"/>
  <c r="X2685" i="1"/>
  <c r="X2687" i="1"/>
  <c r="X2691" i="1"/>
  <c r="X2702" i="1"/>
  <c r="X2706" i="1"/>
  <c r="X2712" i="1"/>
  <c r="X2713" i="1"/>
  <c r="X2707" i="1"/>
  <c r="X2709" i="1"/>
  <c r="X2710" i="1"/>
  <c r="Y2711" i="1"/>
  <c r="X2717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53" i="1"/>
  <c r="X2756" i="1"/>
  <c r="X2766" i="1"/>
  <c r="X2767" i="1"/>
  <c r="X2757" i="1"/>
  <c r="X2758" i="1"/>
  <c r="X2759" i="1"/>
  <c r="X2760" i="1"/>
  <c r="X2761" i="1"/>
  <c r="X2762" i="1"/>
  <c r="X2763" i="1"/>
  <c r="X2765" i="1"/>
  <c r="X2769" i="1"/>
  <c r="X2770" i="1"/>
  <c r="X2867" i="1"/>
  <c r="X2876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17" i="1"/>
  <c r="X2831" i="1"/>
  <c r="X2881" i="1"/>
  <c r="X2885" i="1"/>
  <c r="X2886" i="1"/>
  <c r="X2895" i="1"/>
  <c r="X2896" i="1"/>
  <c r="X2898" i="1"/>
  <c r="X2899" i="1"/>
  <c r="X2900" i="1"/>
  <c r="X2901" i="1"/>
  <c r="X2902" i="1"/>
  <c r="X2903" i="1"/>
  <c r="X2910" i="1"/>
  <c r="X2911" i="1"/>
  <c r="X2912" i="1"/>
  <c r="X2929" i="1"/>
  <c r="X2934" i="1"/>
  <c r="X2935" i="1"/>
  <c r="X2942" i="1"/>
  <c r="X2944" i="1"/>
  <c r="X2947" i="1"/>
  <c r="X2949" i="1"/>
  <c r="X2950" i="1"/>
  <c r="X2953" i="1"/>
  <c r="X2955" i="1"/>
  <c r="X2957" i="1"/>
  <c r="X2959" i="1"/>
  <c r="X2962" i="1"/>
  <c r="X2963" i="1"/>
  <c r="X2967" i="1"/>
  <c r="X2970" i="1"/>
  <c r="X2974" i="1"/>
  <c r="X2977" i="1"/>
  <c r="X2980" i="1"/>
  <c r="X2984" i="1"/>
  <c r="X2991" i="1"/>
  <c r="X2993" i="1"/>
  <c r="X2994" i="1"/>
  <c r="X2997" i="1"/>
  <c r="X3002" i="1"/>
  <c r="X3004" i="1"/>
  <c r="X3010" i="1"/>
  <c r="X3020" i="1"/>
  <c r="X3022" i="1"/>
  <c r="X3026" i="1"/>
  <c r="X3028" i="1"/>
  <c r="X3031" i="1"/>
  <c r="X3040" i="1"/>
  <c r="X3043" i="1"/>
  <c r="X3044" i="1"/>
  <c r="X3050" i="1"/>
  <c r="X3049" i="1"/>
  <c r="X3053" i="1"/>
  <c r="X3063" i="1"/>
  <c r="X3064" i="1"/>
  <c r="X3065" i="1"/>
  <c r="AA3067" i="1"/>
  <c r="AA3068" i="1"/>
  <c r="Y3074" i="1"/>
  <c r="AA3080" i="1"/>
  <c r="X3084" i="1"/>
  <c r="Y3084" i="1" s="1"/>
  <c r="AA3087" i="1"/>
  <c r="AA3088" i="1"/>
  <c r="AA3090" i="1"/>
  <c r="AA3094" i="1"/>
  <c r="AA3097" i="1"/>
  <c r="Y3098" i="1"/>
  <c r="AA3099" i="1"/>
  <c r="AA3102" i="1"/>
  <c r="Y3104" i="1"/>
  <c r="Y3106" i="1"/>
  <c r="AA3112" i="1"/>
  <c r="Y3117" i="1"/>
  <c r="Y3122" i="1"/>
  <c r="AA3123" i="1"/>
  <c r="AA3131" i="1"/>
  <c r="X3136" i="1"/>
  <c r="X3138" i="1"/>
  <c r="AA3138" i="1" s="1"/>
  <c r="X3144" i="1"/>
  <c r="Y3144" i="1" s="1"/>
  <c r="X3145" i="1"/>
  <c r="Y3145" i="1" s="1"/>
  <c r="X3147" i="1"/>
  <c r="AA3147" i="1" s="1"/>
  <c r="X3148" i="1"/>
  <c r="AA3148" i="1" s="1"/>
  <c r="X3150" i="1"/>
  <c r="Y3150" i="1" s="1"/>
  <c r="Y3152" i="1"/>
  <c r="X3160" i="1"/>
  <c r="Y3160" i="1" s="1"/>
  <c r="X3161" i="1"/>
  <c r="AA3161" i="1" s="1"/>
  <c r="X3167" i="1"/>
  <c r="Y3167" i="1" s="1"/>
  <c r="X3168" i="1"/>
  <c r="AA3168" i="1" s="1"/>
  <c r="AA3169" i="1"/>
  <c r="Y3173" i="1"/>
  <c r="X3176" i="1"/>
  <c r="AA3176" i="1" s="1"/>
  <c r="X3177" i="1"/>
  <c r="X3178" i="1"/>
  <c r="Y3178" i="1" s="1"/>
  <c r="X3179" i="1"/>
  <c r="Y3179" i="1" s="1"/>
  <c r="X3180" i="1"/>
  <c r="Y3180" i="1" s="1"/>
  <c r="X3195" i="1"/>
  <c r="Y3195" i="1" s="1"/>
  <c r="X3210" i="1"/>
  <c r="AA3210" i="1" s="1"/>
  <c r="X3223" i="1"/>
  <c r="AA3223" i="1" s="1"/>
  <c r="X3245" i="1"/>
  <c r="Y3245" i="1" s="1"/>
  <c r="Y3246" i="1"/>
  <c r="AA3247" i="1"/>
  <c r="AA3248" i="1"/>
  <c r="Y3249" i="1"/>
  <c r="Y3251" i="1"/>
  <c r="Y3252" i="1"/>
  <c r="AA3253" i="1"/>
  <c r="Y3254" i="1"/>
  <c r="X3255" i="1"/>
  <c r="AA3255" i="1" s="1"/>
  <c r="X3256" i="1"/>
  <c r="Y3256" i="1" s="1"/>
  <c r="X3257" i="1"/>
  <c r="Y3257" i="1" s="1"/>
  <c r="X3258" i="1"/>
  <c r="X3259" i="1"/>
  <c r="AA3259" i="1" s="1"/>
  <c r="X3260" i="1"/>
  <c r="AA3260" i="1" s="1"/>
  <c r="X3261" i="1"/>
  <c r="Y3261" i="1" s="1"/>
  <c r="Y3262" i="1"/>
  <c r="X3264" i="1"/>
  <c r="AA3264" i="1" s="1"/>
  <c r="X3265" i="1"/>
  <c r="AA3265" i="1" s="1"/>
  <c r="X3267" i="1"/>
  <c r="Y3267" i="1" s="1"/>
  <c r="X3268" i="1"/>
  <c r="AA3268" i="1" s="1"/>
  <c r="X3269" i="1"/>
  <c r="AA3269" i="1" s="1"/>
  <c r="X3270" i="1"/>
  <c r="AA3270" i="1" s="1"/>
  <c r="AA3271" i="1"/>
  <c r="X3272" i="1"/>
  <c r="AA3272" i="1" s="1"/>
  <c r="X3273" i="1"/>
  <c r="Y3273" i="1" s="1"/>
  <c r="X3274" i="1"/>
  <c r="Y3274" i="1" s="1"/>
  <c r="X3275" i="1"/>
  <c r="AA3275" i="1" s="1"/>
  <c r="X3276" i="1"/>
  <c r="AA3276" i="1" s="1"/>
  <c r="X3277" i="1"/>
  <c r="AA3277" i="1" s="1"/>
  <c r="X3278" i="1"/>
  <c r="Y3278" i="1" s="1"/>
  <c r="X3279" i="1"/>
  <c r="AA3279" i="1" s="1"/>
  <c r="X3281" i="1"/>
  <c r="AA3281" i="1" s="1"/>
  <c r="X3282" i="1"/>
  <c r="AA3282" i="1" s="1"/>
  <c r="X3283" i="1"/>
  <c r="AA3283" i="1" s="1"/>
  <c r="X3284" i="1"/>
  <c r="Y3284" i="1" s="1"/>
  <c r="X3285" i="1"/>
  <c r="Y3285" i="1" s="1"/>
  <c r="Y3288" i="1"/>
  <c r="X3289" i="1"/>
  <c r="Y3290" i="1"/>
  <c r="AA3291" i="1"/>
  <c r="X3294" i="1"/>
  <c r="AA3294" i="1" s="1"/>
  <c r="Y3295" i="1"/>
  <c r="Y3297" i="1"/>
  <c r="Y3298" i="1"/>
  <c r="Y3299" i="1"/>
  <c r="Y3300" i="1"/>
  <c r="Y3301" i="1"/>
  <c r="AA3302" i="1"/>
  <c r="X3303" i="1"/>
  <c r="Y3303" i="1" s="1"/>
  <c r="Y3304" i="1"/>
  <c r="AA3305" i="1"/>
  <c r="Y3306" i="1"/>
  <c r="Y3307" i="1"/>
  <c r="Y3308" i="1"/>
  <c r="AA3309" i="1"/>
  <c r="Y3310" i="1"/>
  <c r="Y3311" i="1"/>
  <c r="AA3312" i="1"/>
  <c r="Y3313" i="1"/>
  <c r="AA3314" i="1"/>
  <c r="AA3315" i="1"/>
  <c r="Y3316" i="1"/>
  <c r="AA3317" i="1"/>
  <c r="AA3318" i="1"/>
  <c r="X3319" i="1"/>
  <c r="AA3319" i="1" s="1"/>
  <c r="AA3320" i="1"/>
  <c r="AA3321" i="1"/>
  <c r="Y3322" i="1"/>
  <c r="Y3323" i="1"/>
  <c r="AA3324" i="1"/>
  <c r="Y3325" i="1"/>
  <c r="Y3326" i="1"/>
  <c r="Y3327" i="1"/>
  <c r="AA3328" i="1"/>
  <c r="Y3329" i="1"/>
  <c r="AA3330" i="1"/>
  <c r="Y3331" i="1"/>
  <c r="AA3332" i="1"/>
  <c r="Y3333" i="1"/>
  <c r="X3334" i="1"/>
  <c r="AA3334" i="1" s="1"/>
  <c r="Y3335" i="1"/>
  <c r="AA3336" i="1"/>
  <c r="AA3337" i="1"/>
  <c r="AA3338" i="1"/>
  <c r="X3339" i="1"/>
  <c r="Y3339" i="1" s="1"/>
  <c r="X3340" i="1"/>
  <c r="AA3340" i="1" s="1"/>
  <c r="Y3341" i="1"/>
  <c r="Y3342" i="1"/>
  <c r="AA3343" i="1"/>
  <c r="AA3344" i="1"/>
  <c r="X3345" i="1"/>
  <c r="Y3345" i="1" s="1"/>
  <c r="Y3346" i="1"/>
  <c r="X3347" i="1"/>
  <c r="AA3347" i="1" s="1"/>
  <c r="AA3348" i="1"/>
  <c r="AA3349" i="1"/>
  <c r="AA3350" i="1"/>
  <c r="X3351" i="1"/>
  <c r="AA3351" i="1" s="1"/>
  <c r="AA3352" i="1"/>
  <c r="AA3354" i="1"/>
  <c r="X3355" i="1"/>
  <c r="AA3355" i="1" s="1"/>
  <c r="X3356" i="1"/>
  <c r="AA3356" i="1" s="1"/>
  <c r="X3357" i="1"/>
  <c r="AA3357" i="1" s="1"/>
  <c r="AA3358" i="1"/>
  <c r="Y3359" i="1"/>
  <c r="AA3360" i="1"/>
  <c r="AA3361" i="1"/>
  <c r="Y3362" i="1"/>
  <c r="X3363" i="1"/>
  <c r="Y3363" i="1" s="1"/>
  <c r="Y3364" i="1"/>
  <c r="AA3365" i="1"/>
  <c r="AA3366" i="1"/>
  <c r="AA3367" i="1"/>
  <c r="Y3368" i="1"/>
  <c r="AA3369" i="1"/>
  <c r="AA3370" i="1"/>
  <c r="Y3371" i="1"/>
  <c r="Y3372" i="1"/>
  <c r="AA3373" i="1"/>
  <c r="Y3374" i="1"/>
  <c r="Y3375" i="1"/>
  <c r="AA3376" i="1"/>
  <c r="AA3377" i="1"/>
  <c r="Y3378" i="1"/>
  <c r="AA3379" i="1"/>
  <c r="Y3380" i="1"/>
  <c r="X3381" i="1"/>
  <c r="AA3381" i="1" s="1"/>
  <c r="AA3383" i="1"/>
  <c r="AA3384" i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Y3397" i="1"/>
  <c r="AA3398" i="1"/>
  <c r="AA3399" i="1"/>
  <c r="AA3400" i="1"/>
  <c r="Y3401" i="1"/>
  <c r="X3402" i="1"/>
  <c r="AA3402" i="1" s="1"/>
  <c r="AA3403" i="1"/>
  <c r="AA3404" i="1"/>
  <c r="Y3405" i="1"/>
  <c r="AA3406" i="1"/>
  <c r="AA3407" i="1"/>
  <c r="Y3408" i="1"/>
  <c r="AA3409" i="1"/>
  <c r="AA3410" i="1"/>
  <c r="Y3411" i="1"/>
  <c r="Y3412" i="1"/>
  <c r="AA3413" i="1"/>
  <c r="X3414" i="1"/>
  <c r="AA3414" i="1" s="1"/>
  <c r="X3415" i="1"/>
  <c r="Y3415" i="1" s="1"/>
  <c r="AA3416" i="1"/>
  <c r="X3417" i="1"/>
  <c r="AA3417" i="1" s="1"/>
  <c r="AA3418" i="1"/>
  <c r="AA3419" i="1"/>
  <c r="AA3420" i="1"/>
  <c r="Y3421" i="1"/>
  <c r="AA3422" i="1"/>
  <c r="Y3423" i="1"/>
  <c r="Y3424" i="1"/>
  <c r="X3425" i="1"/>
  <c r="AA3425" i="1" s="1"/>
  <c r="Y3428" i="1"/>
  <c r="AA3429" i="1"/>
  <c r="AA3430" i="1"/>
  <c r="Y3431" i="1"/>
  <c r="Y3093" i="1"/>
  <c r="AA3197" i="1"/>
  <c r="Y3263" i="1"/>
  <c r="X4" i="1"/>
  <c r="X3382" i="1"/>
  <c r="AA3382" i="1" s="1"/>
  <c r="O3137" i="1"/>
  <c r="Y3243" i="1"/>
  <c r="O300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AC3431" i="1"/>
  <c r="V3428" i="1"/>
  <c r="V3429" i="1"/>
  <c r="V3430" i="1"/>
  <c r="V3431" i="1"/>
  <c r="L3428" i="1"/>
  <c r="L3429" i="1"/>
  <c r="L3430" i="1"/>
  <c r="L3431" i="1"/>
  <c r="J3541" i="25" s="1"/>
  <c r="Z3243" i="1"/>
  <c r="AA3243" i="1"/>
  <c r="AB3243" i="1"/>
  <c r="F3243" i="1" s="1"/>
  <c r="AC3243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G3425" i="1" s="1"/>
  <c r="AC3425" i="1"/>
  <c r="V3243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2" i="1"/>
  <c r="Z3042" i="1"/>
  <c r="Y3042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V3232" i="1"/>
  <c r="V3233" i="1"/>
  <c r="V3234" i="1"/>
  <c r="V3235" i="1"/>
  <c r="V3236" i="1"/>
  <c r="V3237" i="1"/>
  <c r="V3238" i="1"/>
  <c r="V3239" i="1"/>
  <c r="V3240" i="1"/>
  <c r="V3241" i="1"/>
  <c r="V3242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5" i="1"/>
  <c r="V3245" i="1"/>
  <c r="Z3245" i="1"/>
  <c r="AB3245" i="1"/>
  <c r="F3245" i="1" s="1"/>
  <c r="G3245" i="1" s="1"/>
  <c r="AC3245" i="1"/>
  <c r="L3246" i="1"/>
  <c r="V3246" i="1"/>
  <c r="Z3246" i="1"/>
  <c r="AB3246" i="1"/>
  <c r="F3246" i="1" s="1"/>
  <c r="AC3246" i="1"/>
  <c r="L3247" i="1"/>
  <c r="J3428" i="25" s="1"/>
  <c r="V3247" i="1"/>
  <c r="Z3247" i="1"/>
  <c r="AB3247" i="1"/>
  <c r="F3247" i="1" s="1"/>
  <c r="AC3247" i="1"/>
  <c r="L3248" i="1"/>
  <c r="J3429" i="25" s="1"/>
  <c r="V3248" i="1"/>
  <c r="Z3248" i="1"/>
  <c r="AB3248" i="1"/>
  <c r="F3248" i="1" s="1"/>
  <c r="G3248" i="1" s="1"/>
  <c r="AC3248" i="1"/>
  <c r="L3249" i="1"/>
  <c r="J3430" i="25" s="1"/>
  <c r="V3249" i="1"/>
  <c r="Z3249" i="1"/>
  <c r="AB3249" i="1"/>
  <c r="F3249" i="1" s="1"/>
  <c r="G3249" i="1" s="1"/>
  <c r="AC3249" i="1"/>
  <c r="L3250" i="1"/>
  <c r="V3250" i="1"/>
  <c r="Y3250" i="1"/>
  <c r="Z3250" i="1"/>
  <c r="AA3250" i="1"/>
  <c r="AB3250" i="1"/>
  <c r="F3250" i="1" s="1"/>
  <c r="G3250" i="1" s="1"/>
  <c r="AC3250" i="1"/>
  <c r="L3251" i="1"/>
  <c r="J3432" i="25" s="1"/>
  <c r="V3251" i="1"/>
  <c r="Z3251" i="1"/>
  <c r="AB3251" i="1"/>
  <c r="F3251" i="1" s="1"/>
  <c r="G3251" i="1" s="1"/>
  <c r="AC3251" i="1"/>
  <c r="L3252" i="1"/>
  <c r="V3252" i="1"/>
  <c r="Z3252" i="1"/>
  <c r="AA3252" i="1"/>
  <c r="AB3252" i="1"/>
  <c r="F3252" i="1" s="1"/>
  <c r="G3252" i="1" s="1"/>
  <c r="AC3252" i="1"/>
  <c r="L3253" i="1"/>
  <c r="J3434" i="25" s="1"/>
  <c r="V3253" i="1"/>
  <c r="Z3253" i="1"/>
  <c r="AB3253" i="1"/>
  <c r="F3253" i="1" s="1"/>
  <c r="G3253" i="1" s="1"/>
  <c r="AC3253" i="1"/>
  <c r="L3254" i="1"/>
  <c r="J3435" i="25" s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J3437" i="25" s="1"/>
  <c r="V3256" i="1"/>
  <c r="Z3256" i="1"/>
  <c r="AB3256" i="1"/>
  <c r="F3256" i="1" s="1"/>
  <c r="G3256" i="1" s="1"/>
  <c r="AC3256" i="1"/>
  <c r="L3257" i="1"/>
  <c r="J3438" i="25" s="1"/>
  <c r="V3257" i="1"/>
  <c r="Z3257" i="1"/>
  <c r="AB3257" i="1"/>
  <c r="F3257" i="1" s="1"/>
  <c r="G3257" i="1" s="1"/>
  <c r="AC3257" i="1"/>
  <c r="L3258" i="1"/>
  <c r="J3439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1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J3443" i="25" s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AC3263" i="1"/>
  <c r="L3264" i="1"/>
  <c r="J3445" i="25" s="1"/>
  <c r="V3264" i="1"/>
  <c r="Z3264" i="1"/>
  <c r="AB3264" i="1"/>
  <c r="F3264" i="1" s="1"/>
  <c r="G3264" i="1" s="1"/>
  <c r="AC3264" i="1"/>
  <c r="L3265" i="1"/>
  <c r="J3446" i="25" s="1"/>
  <c r="V3265" i="1"/>
  <c r="Z3265" i="1"/>
  <c r="AB3265" i="1"/>
  <c r="F3265" i="1" s="1"/>
  <c r="G3265" i="1" s="1"/>
  <c r="AC3265" i="1"/>
  <c r="L3266" i="1"/>
  <c r="J3447" i="25" s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49" i="25" s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J3451" i="25" s="1"/>
  <c r="V3270" i="1"/>
  <c r="Z3270" i="1"/>
  <c r="AB3270" i="1"/>
  <c r="F3270" i="1" s="1"/>
  <c r="G3270" i="1" s="1"/>
  <c r="AC3270" i="1"/>
  <c r="L3271" i="1"/>
  <c r="J3452" i="25" s="1"/>
  <c r="V3271" i="1"/>
  <c r="Z3271" i="1"/>
  <c r="AB3271" i="1"/>
  <c r="F3271" i="1" s="1"/>
  <c r="G3271" i="1" s="1"/>
  <c r="AC3271" i="1"/>
  <c r="L3272" i="1"/>
  <c r="J3453" i="25" s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AC3273" i="1"/>
  <c r="L3274" i="1"/>
  <c r="J3455" i="25" s="1"/>
  <c r="V3274" i="1"/>
  <c r="Z3274" i="1"/>
  <c r="AB3274" i="1"/>
  <c r="F3274" i="1" s="1"/>
  <c r="AC3274" i="1"/>
  <c r="L3275" i="1"/>
  <c r="J3456" i="25" s="1"/>
  <c r="V3275" i="1"/>
  <c r="Z3275" i="1"/>
  <c r="AB3275" i="1"/>
  <c r="F3275" i="1" s="1"/>
  <c r="G3275" i="1" s="1"/>
  <c r="AC3275" i="1"/>
  <c r="L3276" i="1"/>
  <c r="J3457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59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1" i="1"/>
  <c r="J3460" i="25" s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AC3282" i="1"/>
  <c r="L3283" i="1"/>
  <c r="J3462" i="25" s="1"/>
  <c r="V3283" i="1"/>
  <c r="Z3283" i="1"/>
  <c r="AB3283" i="1"/>
  <c r="F3283" i="1" s="1"/>
  <c r="AC3283" i="1"/>
  <c r="L3284" i="1"/>
  <c r="J3463" i="25" s="1"/>
  <c r="V3284" i="1"/>
  <c r="Z3284" i="1"/>
  <c r="AB3284" i="1"/>
  <c r="F3284" i="1" s="1"/>
  <c r="AC3284" i="1"/>
  <c r="L3244" i="1"/>
  <c r="V3244" i="1"/>
  <c r="Y3244" i="1"/>
  <c r="Z3244" i="1"/>
  <c r="AA3244" i="1"/>
  <c r="AB3244" i="1"/>
  <c r="F3244" i="1" s="1"/>
  <c r="G3244" i="1" s="1"/>
  <c r="AC3244" i="1"/>
  <c r="L3285" i="1"/>
  <c r="J3464" i="25" s="1"/>
  <c r="V3285" i="1"/>
  <c r="Z3285" i="1"/>
  <c r="AB3285" i="1"/>
  <c r="F3285" i="1" s="1"/>
  <c r="G3285" i="1" s="1"/>
  <c r="AC3285" i="1"/>
  <c r="L3286" i="1"/>
  <c r="J3465" i="25" s="1"/>
  <c r="V3286" i="1"/>
  <c r="Y3286" i="1"/>
  <c r="Z3286" i="1"/>
  <c r="AA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AC3287" i="1"/>
  <c r="L3288" i="1"/>
  <c r="V3288" i="1"/>
  <c r="Z3288" i="1"/>
  <c r="AB3288" i="1"/>
  <c r="F3288" i="1" s="1"/>
  <c r="G3288" i="1" s="1"/>
  <c r="AC3288" i="1"/>
  <c r="L3289" i="1"/>
  <c r="J3468" i="25" s="1"/>
  <c r="V3289" i="1"/>
  <c r="Z3289" i="1"/>
  <c r="AB3289" i="1"/>
  <c r="F3289" i="1" s="1"/>
  <c r="G3289" i="1" s="1"/>
  <c r="AC3289" i="1"/>
  <c r="L3290" i="1"/>
  <c r="J3469" i="25" s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0" i="1"/>
  <c r="V30" i="1"/>
  <c r="Z30" i="1"/>
  <c r="AB30" i="1"/>
  <c r="F30" i="1" s="1"/>
  <c r="G30" i="1" s="1"/>
  <c r="AC30" i="1"/>
  <c r="AC3063" i="1"/>
  <c r="AC3064" i="1"/>
  <c r="AC3065" i="1"/>
  <c r="AB3063" i="1"/>
  <c r="F3063" i="1" s="1"/>
  <c r="G3063" i="1" s="1"/>
  <c r="AB3064" i="1"/>
  <c r="F3064" i="1" s="1"/>
  <c r="G3064" i="1" s="1"/>
  <c r="AB3065" i="1"/>
  <c r="F3065" i="1" s="1"/>
  <c r="V3063" i="1"/>
  <c r="V3064" i="1"/>
  <c r="V3065" i="1"/>
  <c r="L3063" i="1"/>
  <c r="L3064" i="1"/>
  <c r="J3661" i="25" s="1"/>
  <c r="L3065" i="1"/>
  <c r="Y3054" i="1"/>
  <c r="Z3054" i="1"/>
  <c r="AA3054" i="1"/>
  <c r="AB3054" i="1"/>
  <c r="F3054" i="1" s="1"/>
  <c r="G3054" i="1" s="1"/>
  <c r="AC3054" i="1"/>
  <c r="Z3055" i="1"/>
  <c r="AB3055" i="1"/>
  <c r="F3055" i="1" s="1"/>
  <c r="G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G3062" i="1" s="1"/>
  <c r="AC3062" i="1"/>
  <c r="V3054" i="1"/>
  <c r="V3055" i="1"/>
  <c r="V3056" i="1"/>
  <c r="V3057" i="1"/>
  <c r="V3058" i="1"/>
  <c r="V3059" i="1"/>
  <c r="V3060" i="1"/>
  <c r="V3061" i="1"/>
  <c r="V3062" i="1"/>
  <c r="L3054" i="1"/>
  <c r="L3055" i="1"/>
  <c r="J3764" i="25" s="1"/>
  <c r="L3056" i="1"/>
  <c r="J3765" i="25" s="1"/>
  <c r="L3057" i="1"/>
  <c r="J3766" i="25" s="1"/>
  <c r="L3058" i="1"/>
  <c r="L3059" i="1"/>
  <c r="J3768" i="25" s="1"/>
  <c r="L3060" i="1"/>
  <c r="J3769" i="25" s="1"/>
  <c r="L3061" i="1"/>
  <c r="J3770" i="25" s="1"/>
  <c r="L3062" i="1"/>
  <c r="L2711" i="1"/>
  <c r="V2711" i="1"/>
  <c r="Z2711" i="1"/>
  <c r="AB2711" i="1"/>
  <c r="F2711" i="1" s="1"/>
  <c r="G2711" i="1" s="1"/>
  <c r="AC2711" i="1"/>
  <c r="L48" i="1"/>
  <c r="V48" i="1"/>
  <c r="Z48" i="1"/>
  <c r="AB48" i="1"/>
  <c r="F48" i="1" s="1"/>
  <c r="G48" i="1" s="1"/>
  <c r="AC48" i="1"/>
  <c r="V2523" i="1"/>
  <c r="Z3067" i="1"/>
  <c r="AB3067" i="1"/>
  <c r="F3067" i="1" s="1"/>
  <c r="G3067" i="1" s="1"/>
  <c r="AC3067" i="1"/>
  <c r="Y3068" i="1"/>
  <c r="Z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066" i="1"/>
  <c r="Z3066" i="1"/>
  <c r="AA3066" i="1"/>
  <c r="AB3066" i="1"/>
  <c r="F3066" i="1" s="1"/>
  <c r="G3066" i="1" s="1"/>
  <c r="AC3066" i="1"/>
  <c r="Y3112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Z3123" i="1"/>
  <c r="AB3123" i="1"/>
  <c r="F3123" i="1" s="1"/>
  <c r="G3123" i="1" s="1"/>
  <c r="AC3123" i="1"/>
  <c r="Y3111" i="1"/>
  <c r="Z3111" i="1"/>
  <c r="AA3111" i="1"/>
  <c r="AB3111" i="1"/>
  <c r="F3111" i="1" s="1"/>
  <c r="G3111" i="1" s="1"/>
  <c r="AC3111" i="1"/>
  <c r="Y3227" i="1"/>
  <c r="Z3227" i="1"/>
  <c r="AA3227" i="1"/>
  <c r="AB3227" i="1"/>
  <c r="F3227" i="1" s="1"/>
  <c r="G3227" i="1" s="1"/>
  <c r="AC3227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28" i="1"/>
  <c r="Z3228" i="1"/>
  <c r="AA3228" i="1"/>
  <c r="AB3228" i="1"/>
  <c r="F3228" i="1" s="1"/>
  <c r="G3228" i="1" s="1"/>
  <c r="AC3228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231" i="1"/>
  <c r="Z3231" i="1"/>
  <c r="AA3231" i="1"/>
  <c r="AB3231" i="1"/>
  <c r="F3231" i="1" s="1"/>
  <c r="G3231" i="1" s="1"/>
  <c r="AC3231" i="1"/>
  <c r="Z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24" i="1"/>
  <c r="Z3124" i="1"/>
  <c r="AA3124" i="1"/>
  <c r="AB3124" i="1"/>
  <c r="F3124" i="1" s="1"/>
  <c r="G3124" i="1" s="1"/>
  <c r="AC3124" i="1"/>
  <c r="Z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25" i="1"/>
  <c r="Z3125" i="1"/>
  <c r="AA3125" i="1"/>
  <c r="AB3125" i="1"/>
  <c r="F3125" i="1" s="1"/>
  <c r="G3125" i="1" s="1"/>
  <c r="AC3125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31" i="1"/>
  <c r="AB3131" i="1"/>
  <c r="F3131" i="1" s="1"/>
  <c r="G3131" i="1" s="1"/>
  <c r="AC3131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137" i="1"/>
  <c r="Z3137" i="1"/>
  <c r="AA3137" i="1"/>
  <c r="AB3137" i="1"/>
  <c r="F3137" i="1" s="1"/>
  <c r="G3137" i="1" s="1"/>
  <c r="AC3137" i="1"/>
  <c r="Z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Z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066" i="1"/>
  <c r="V3112" i="1"/>
  <c r="V3113" i="1"/>
  <c r="V3114" i="1"/>
  <c r="V3115" i="1"/>
  <c r="V3116" i="1"/>
  <c r="V3117" i="1"/>
  <c r="V3118" i="1"/>
  <c r="V3119" i="1"/>
  <c r="V3230" i="1"/>
  <c r="V3121" i="1"/>
  <c r="V3122" i="1"/>
  <c r="V3123" i="1"/>
  <c r="V3111" i="1"/>
  <c r="V3227" i="1"/>
  <c r="V3126" i="1"/>
  <c r="V3127" i="1"/>
  <c r="V3128" i="1"/>
  <c r="V3129" i="1"/>
  <c r="V3130" i="1"/>
  <c r="V3228" i="1"/>
  <c r="V3132" i="1"/>
  <c r="V3133" i="1"/>
  <c r="V3134" i="1"/>
  <c r="V3135" i="1"/>
  <c r="V3136" i="1"/>
  <c r="V3231" i="1"/>
  <c r="V3138" i="1"/>
  <c r="V3139" i="1"/>
  <c r="V3140" i="1"/>
  <c r="V3141" i="1"/>
  <c r="V3142" i="1"/>
  <c r="V3143" i="1"/>
  <c r="V3144" i="1"/>
  <c r="V3145" i="1"/>
  <c r="V3146" i="1"/>
  <c r="V3229" i="1"/>
  <c r="V3120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24" i="1"/>
  <c r="V3160" i="1"/>
  <c r="V3161" i="1"/>
  <c r="V3162" i="1"/>
  <c r="V3163" i="1"/>
  <c r="V3125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31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137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066" i="1"/>
  <c r="L3112" i="1"/>
  <c r="L3113" i="1"/>
  <c r="L3114" i="1"/>
  <c r="L3115" i="1"/>
  <c r="L3116" i="1"/>
  <c r="L3117" i="1"/>
  <c r="L3118" i="1"/>
  <c r="L3119" i="1"/>
  <c r="L3230" i="1"/>
  <c r="L3121" i="1"/>
  <c r="L3122" i="1"/>
  <c r="L3123" i="1"/>
  <c r="L3111" i="1"/>
  <c r="L3227" i="1"/>
  <c r="L3126" i="1"/>
  <c r="L3127" i="1"/>
  <c r="L3128" i="1"/>
  <c r="L3129" i="1"/>
  <c r="L3130" i="1"/>
  <c r="L3228" i="1"/>
  <c r="L3132" i="1"/>
  <c r="L3133" i="1"/>
  <c r="L3134" i="1"/>
  <c r="L3135" i="1"/>
  <c r="L3136" i="1"/>
  <c r="L3231" i="1"/>
  <c r="L3138" i="1"/>
  <c r="L3139" i="1"/>
  <c r="L3140" i="1"/>
  <c r="L3141" i="1"/>
  <c r="L3142" i="1"/>
  <c r="L3143" i="1"/>
  <c r="L3144" i="1"/>
  <c r="L3145" i="1"/>
  <c r="L3146" i="1"/>
  <c r="L3229" i="1"/>
  <c r="L3120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24" i="1"/>
  <c r="L3160" i="1"/>
  <c r="L3161" i="1"/>
  <c r="L3162" i="1"/>
  <c r="L3163" i="1"/>
  <c r="L3125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31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137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J3193" i="25" l="1"/>
  <c r="J3212" i="25"/>
  <c r="J3211" i="25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6" i="1"/>
  <c r="E3765" i="25"/>
  <c r="K3765" i="25" s="1"/>
  <c r="G3058" i="1"/>
  <c r="G3065" i="1"/>
  <c r="G3061" i="1"/>
  <c r="G3057" i="1"/>
  <c r="E3766" i="25"/>
  <c r="K3766" i="25" s="1"/>
  <c r="G3283" i="1"/>
  <c r="G3274" i="1"/>
  <c r="G3247" i="1"/>
  <c r="J3476" i="25"/>
  <c r="G3060" i="1"/>
  <c r="G3287" i="1"/>
  <c r="E3466" i="25"/>
  <c r="G3273" i="1"/>
  <c r="G3263" i="1"/>
  <c r="G3246" i="1"/>
  <c r="J3189" i="25"/>
  <c r="J3185" i="25"/>
  <c r="J3475" i="25"/>
  <c r="G3059" i="1"/>
  <c r="J3472" i="25"/>
  <c r="J3442" i="25"/>
  <c r="J3192" i="25"/>
  <c r="J3188" i="25"/>
  <c r="J3184" i="25"/>
  <c r="J3540" i="25"/>
  <c r="J3776" i="25"/>
  <c r="J3780" i="25"/>
  <c r="J3673" i="25"/>
  <c r="J3478" i="25"/>
  <c r="J3474" i="25"/>
  <c r="G3282" i="1"/>
  <c r="E3461" i="25"/>
  <c r="J3471" i="25"/>
  <c r="G3284" i="1"/>
  <c r="J3191" i="25"/>
  <c r="J3187" i="25"/>
  <c r="J3183" i="25"/>
  <c r="J3775" i="25"/>
  <c r="J3779" i="25"/>
  <c r="J3477" i="25"/>
  <c r="J3194" i="25"/>
  <c r="J3190" i="25"/>
  <c r="J3186" i="25"/>
  <c r="J3182" i="25"/>
  <c r="G3242" i="1"/>
  <c r="G3424" i="1"/>
  <c r="G3416" i="1"/>
  <c r="G3400" i="1"/>
  <c r="G3388" i="1"/>
  <c r="G3380" i="1"/>
  <c r="G3376" i="1"/>
  <c r="G3364" i="1"/>
  <c r="G3360" i="1"/>
  <c r="G3356" i="1"/>
  <c r="G3347" i="1"/>
  <c r="G3335" i="1"/>
  <c r="G3327" i="1"/>
  <c r="G3323" i="1"/>
  <c r="G3319" i="1"/>
  <c r="G3315" i="1"/>
  <c r="G3303" i="1"/>
  <c r="G3426" i="1"/>
  <c r="G3432" i="1"/>
  <c r="G3434" i="1"/>
  <c r="G3433" i="1"/>
  <c r="G3443" i="1"/>
  <c r="G3442" i="1"/>
  <c r="G3441" i="1"/>
  <c r="G3472" i="1"/>
  <c r="G3468" i="1"/>
  <c r="G3464" i="1"/>
  <c r="G3460" i="1"/>
  <c r="G3452" i="1"/>
  <c r="G3448" i="1"/>
  <c r="G3241" i="1"/>
  <c r="G3413" i="1"/>
  <c r="G3409" i="1"/>
  <c r="G3405" i="1"/>
  <c r="G3389" i="1"/>
  <c r="G3385" i="1"/>
  <c r="G3381" i="1"/>
  <c r="G3377" i="1"/>
  <c r="G3373" i="1"/>
  <c r="G3369" i="1"/>
  <c r="G3365" i="1"/>
  <c r="G3357" i="1"/>
  <c r="G3352" i="1"/>
  <c r="G3348" i="1"/>
  <c r="G3336" i="1"/>
  <c r="G3328" i="1"/>
  <c r="G3324" i="1"/>
  <c r="G3308" i="1"/>
  <c r="G3304" i="1"/>
  <c r="G3300" i="1"/>
  <c r="G3243" i="1"/>
  <c r="G3431" i="1"/>
  <c r="G3471" i="1"/>
  <c r="G3467" i="1"/>
  <c r="G3463" i="1"/>
  <c r="G3455" i="1"/>
  <c r="G3238" i="1"/>
  <c r="G3240" i="1"/>
  <c r="G3422" i="1"/>
  <c r="G3414" i="1"/>
  <c r="G3410" i="1"/>
  <c r="G3402" i="1"/>
  <c r="G3398" i="1"/>
  <c r="G3390" i="1"/>
  <c r="G3386" i="1"/>
  <c r="G3374" i="1"/>
  <c r="G3370" i="1"/>
  <c r="G3362" i="1"/>
  <c r="G3354" i="1"/>
  <c r="G3349" i="1"/>
  <c r="G3345" i="1"/>
  <c r="G3329" i="1"/>
  <c r="G3317" i="1"/>
  <c r="G3313" i="1"/>
  <c r="G3309" i="1"/>
  <c r="G3470" i="1"/>
  <c r="G3462" i="1"/>
  <c r="G3458" i="1"/>
  <c r="G3454" i="1"/>
  <c r="G3239" i="1"/>
  <c r="G3423" i="1"/>
  <c r="G3415" i="1"/>
  <c r="G3411" i="1"/>
  <c r="G3387" i="1"/>
  <c r="G3383" i="1"/>
  <c r="G3375" i="1"/>
  <c r="G3371" i="1"/>
  <c r="G3350" i="1"/>
  <c r="G3334" i="1"/>
  <c r="G3326" i="1"/>
  <c r="G3322" i="1"/>
  <c r="G3318" i="1"/>
  <c r="G3310" i="1"/>
  <c r="G3302" i="1"/>
  <c r="G3440" i="1"/>
  <c r="G3439" i="1"/>
  <c r="G3438" i="1"/>
  <c r="G3437" i="1"/>
  <c r="G3436" i="1"/>
  <c r="G3469" i="1"/>
  <c r="G3465" i="1"/>
  <c r="G3457" i="1"/>
  <c r="G3453" i="1"/>
  <c r="G3449" i="1"/>
  <c r="G3445" i="1"/>
  <c r="AA3065" i="1"/>
  <c r="Y3065" i="1"/>
  <c r="AA3064" i="1"/>
  <c r="Y3064" i="1"/>
  <c r="AA3063" i="1"/>
  <c r="Y3063" i="1"/>
  <c r="F3427" i="1"/>
  <c r="G3427" i="1" s="1"/>
  <c r="Y3442" i="1"/>
  <c r="Y3439" i="1"/>
  <c r="Y3436" i="1"/>
  <c r="AA3434" i="1"/>
  <c r="AA3438" i="1"/>
  <c r="AA3444" i="1"/>
  <c r="AA3440" i="1"/>
  <c r="Y3441" i="1"/>
  <c r="Y3443" i="1"/>
  <c r="Y3437" i="1"/>
  <c r="Y3432" i="1"/>
  <c r="Y3433" i="1"/>
  <c r="AA3435" i="1"/>
  <c r="AA3179" i="1"/>
  <c r="AA3353" i="1"/>
  <c r="Y3247" i="1"/>
  <c r="Y3210" i="1"/>
  <c r="Y3260" i="1"/>
  <c r="AA3256" i="1"/>
  <c r="AA3327" i="1"/>
  <c r="Y3148" i="1"/>
  <c r="AA3167" i="1"/>
  <c r="AA3150" i="1"/>
  <c r="Y3291" i="1"/>
  <c r="Y3419" i="1"/>
  <c r="AA3415" i="1"/>
  <c r="AA3374" i="1"/>
  <c r="Y3383" i="1"/>
  <c r="Y3138" i="1"/>
  <c r="AA3144" i="1"/>
  <c r="Y3309" i="1"/>
  <c r="Y3407" i="1"/>
  <c r="Y3366" i="1"/>
  <c r="AA3362" i="1"/>
  <c r="Y3399" i="1"/>
  <c r="AA3395" i="1"/>
  <c r="AA3341" i="1"/>
  <c r="Y3269" i="1"/>
  <c r="AA3411" i="1"/>
  <c r="Y3403" i="1"/>
  <c r="Y3391" i="1"/>
  <c r="Y3337" i="1"/>
  <c r="AA3333" i="1"/>
  <c r="Y3387" i="1"/>
  <c r="Y3370" i="1"/>
  <c r="Y3358" i="1"/>
  <c r="AA3345" i="1"/>
  <c r="AA3325" i="1"/>
  <c r="Y3277" i="1"/>
  <c r="AA3273" i="1"/>
  <c r="Y3264" i="1"/>
  <c r="Y3282" i="1"/>
  <c r="Y3168" i="1"/>
  <c r="AA3152" i="1"/>
  <c r="Y3429" i="1"/>
  <c r="Y3349" i="1"/>
  <c r="AA3251" i="1"/>
  <c r="Y3354" i="1"/>
  <c r="Y3305" i="1"/>
  <c r="AA3301" i="1"/>
  <c r="Y3317" i="1"/>
  <c r="AA3313" i="1"/>
  <c r="AA3297" i="1"/>
  <c r="AA3329" i="1"/>
  <c r="Y3321" i="1"/>
  <c r="Y3223" i="1"/>
  <c r="AA3117" i="1"/>
  <c r="Y3388" i="1"/>
  <c r="AA3180" i="1"/>
  <c r="Y3102" i="1"/>
  <c r="AA3074" i="1"/>
  <c r="AA3257" i="1"/>
  <c r="Y3314" i="1"/>
  <c r="AA3423" i="1"/>
  <c r="AA3378" i="1"/>
  <c r="Y3097" i="1"/>
  <c r="Y3088" i="1"/>
  <c r="Y3420" i="1"/>
  <c r="AA3408" i="1"/>
  <c r="AA3346" i="1"/>
  <c r="Y3176" i="1"/>
  <c r="AA3145" i="1"/>
  <c r="AA3288" i="1"/>
  <c r="AA3278" i="1"/>
  <c r="AA3371" i="1"/>
  <c r="Y3338" i="1"/>
  <c r="Y3131" i="1"/>
  <c r="Y3294" i="1"/>
  <c r="Y3283" i="1"/>
  <c r="AA3274" i="1"/>
  <c r="Y3270" i="1"/>
  <c r="AA3261" i="1"/>
  <c r="Y3253" i="1"/>
  <c r="Y3265" i="1"/>
  <c r="Y3248" i="1"/>
  <c r="AA3396" i="1"/>
  <c r="Y3379" i="1"/>
  <c r="AA3359" i="1"/>
  <c r="AA3306" i="1"/>
  <c r="AA3424" i="1"/>
  <c r="AA3412" i="1"/>
  <c r="Y3404" i="1"/>
  <c r="AA3375" i="1"/>
  <c r="AA3363" i="1"/>
  <c r="Y3355" i="1"/>
  <c r="Y3330" i="1"/>
  <c r="AA3322" i="1"/>
  <c r="AA3310" i="1"/>
  <c r="AA3298" i="1"/>
  <c r="AA3427" i="1"/>
  <c r="Y3426" i="1"/>
  <c r="AA3326" i="1"/>
  <c r="AA3392" i="1"/>
  <c r="AA3342" i="1"/>
  <c r="AA77" i="1"/>
  <c r="Y3080" i="1"/>
  <c r="Y3382" i="1"/>
  <c r="Y3430" i="1"/>
  <c r="Y3271" i="1"/>
  <c r="AA30" i="1"/>
  <c r="AA3431" i="1"/>
  <c r="AA3335" i="1"/>
  <c r="Y3279" i="1"/>
  <c r="AA3385" i="1"/>
  <c r="Y3347" i="1"/>
  <c r="AA3295" i="1"/>
  <c r="AA3254" i="1"/>
  <c r="AA3122" i="1"/>
  <c r="AA3249" i="1"/>
  <c r="Y3315" i="1"/>
  <c r="Y3136" i="1"/>
  <c r="AA3136" i="1"/>
  <c r="AA3098" i="1"/>
  <c r="AA3303" i="1"/>
  <c r="Y3413" i="1"/>
  <c r="AA3401" i="1"/>
  <c r="AA3393" i="1"/>
  <c r="Y3356" i="1"/>
  <c r="Y3147" i="1"/>
  <c r="AA48" i="1"/>
  <c r="Y3258" i="1"/>
  <c r="AA3258" i="1"/>
  <c r="AA3195" i="1"/>
  <c r="AA3160" i="1"/>
  <c r="AA3104" i="1"/>
  <c r="Y3090" i="1"/>
  <c r="AA3421" i="1"/>
  <c r="AA3405" i="1"/>
  <c r="AA3397" i="1"/>
  <c r="AA3389" i="1"/>
  <c r="AA3380" i="1"/>
  <c r="AA3372" i="1"/>
  <c r="AA3364" i="1"/>
  <c r="AA3339" i="1"/>
  <c r="AA3331" i="1"/>
  <c r="AA3323" i="1"/>
  <c r="AA3307" i="1"/>
  <c r="AA3299" i="1"/>
  <c r="AA3368" i="1"/>
  <c r="AA3311" i="1"/>
  <c r="Y3275" i="1"/>
  <c r="AA3262" i="1"/>
  <c r="Y3169" i="1"/>
  <c r="AA3289" i="1"/>
  <c r="Y3289" i="1"/>
  <c r="AA3177" i="1"/>
  <c r="Y3177" i="1"/>
  <c r="AA3284" i="1"/>
  <c r="AA3267" i="1"/>
  <c r="Y3425" i="1"/>
  <c r="Y3417" i="1"/>
  <c r="Y3416" i="1"/>
  <c r="Y3409" i="1"/>
  <c r="Y3400" i="1"/>
  <c r="Y3384" i="1"/>
  <c r="Y3376" i="1"/>
  <c r="Y3367" i="1"/>
  <c r="Y3360" i="1"/>
  <c r="Y3351" i="1"/>
  <c r="Y3350" i="1"/>
  <c r="Y3343" i="1"/>
  <c r="Y3334" i="1"/>
  <c r="Y3319" i="1"/>
  <c r="Y3318" i="1"/>
  <c r="Y3302" i="1"/>
  <c r="AA3245" i="1"/>
  <c r="Y31" i="1"/>
  <c r="Y3197" i="1"/>
  <c r="Y3259" i="1"/>
  <c r="AA3308" i="1"/>
  <c r="AA3316" i="1"/>
  <c r="AA3178" i="1"/>
  <c r="Y3161" i="1"/>
  <c r="AA3106" i="1"/>
  <c r="AA2711" i="1"/>
  <c r="AA3285" i="1"/>
  <c r="Y3255" i="1"/>
  <c r="Y3312" i="1"/>
  <c r="AA3428" i="1"/>
  <c r="AA3263" i="1"/>
  <c r="AA3304" i="1"/>
  <c r="AA3084" i="1"/>
  <c r="Y23" i="1"/>
  <c r="AA3173" i="1"/>
  <c r="Y3123" i="1"/>
  <c r="Y3099" i="1"/>
  <c r="AA3093" i="1"/>
  <c r="Y3067" i="1"/>
  <c r="AA3290" i="1"/>
  <c r="Y3281" i="1"/>
  <c r="Y3276" i="1"/>
  <c r="Y3272" i="1"/>
  <c r="Y3268" i="1"/>
  <c r="AA3246" i="1"/>
  <c r="Y3422" i="1"/>
  <c r="Y3418" i="1"/>
  <c r="Y3414" i="1"/>
  <c r="Y3410" i="1"/>
  <c r="Y3406" i="1"/>
  <c r="Y3402" i="1"/>
  <c r="Y3398" i="1"/>
  <c r="Y3394" i="1"/>
  <c r="Y3390" i="1"/>
  <c r="Y3386" i="1"/>
  <c r="Y3381" i="1"/>
  <c r="Y3377" i="1"/>
  <c r="Y3373" i="1"/>
  <c r="Y3369" i="1"/>
  <c r="Y3365" i="1"/>
  <c r="Y3361" i="1"/>
  <c r="Y3357" i="1"/>
  <c r="Y3352" i="1"/>
  <c r="Y3348" i="1"/>
  <c r="Y3344" i="1"/>
  <c r="Y3340" i="1"/>
  <c r="Y3336" i="1"/>
  <c r="Y3332" i="1"/>
  <c r="Y3328" i="1"/>
  <c r="Y3324" i="1"/>
  <c r="Y3320" i="1"/>
  <c r="AA3300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3149" i="25"/>
  <c r="J3146" i="25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3145" i="25"/>
  <c r="J3148" i="25"/>
  <c r="J3144" i="25"/>
  <c r="J3147" i="25"/>
  <c r="J3143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1" i="1"/>
  <c r="Z3051" i="1"/>
  <c r="AA3051" i="1"/>
  <c r="AB3051" i="1"/>
  <c r="F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AC3053" i="1"/>
  <c r="V3051" i="1"/>
  <c r="V3052" i="1"/>
  <c r="V3053" i="1"/>
  <c r="L3051" i="1"/>
  <c r="J3064" i="25" s="1"/>
  <c r="L3052" i="1"/>
  <c r="J2945" i="25" s="1"/>
  <c r="L3053" i="1"/>
  <c r="J3180" i="25" s="1"/>
  <c r="AA3041" i="1"/>
  <c r="Z3041" i="1"/>
  <c r="Y3041" i="1"/>
  <c r="Y2919" i="1"/>
  <c r="Z2919" i="1"/>
  <c r="AA2919" i="1"/>
  <c r="Y3049" i="1"/>
  <c r="Z3049" i="1"/>
  <c r="AA3049" i="1"/>
  <c r="AB3049" i="1"/>
  <c r="F3049" i="1" s="1"/>
  <c r="AC3049" i="1"/>
  <c r="V3049" i="1"/>
  <c r="L3049" i="1"/>
  <c r="J3062" i="25" s="1"/>
  <c r="Y3048" i="1"/>
  <c r="Z3048" i="1"/>
  <c r="AA3048" i="1"/>
  <c r="AB3048" i="1"/>
  <c r="F3048" i="1" s="1"/>
  <c r="AC3048" i="1"/>
  <c r="V3048" i="1"/>
  <c r="L3048" i="1"/>
  <c r="J3061" i="25" s="1"/>
  <c r="Y3050" i="1"/>
  <c r="Z3050" i="1"/>
  <c r="AA3050" i="1"/>
  <c r="AB3050" i="1"/>
  <c r="F3050" i="1" s="1"/>
  <c r="G3050" i="1" s="1"/>
  <c r="AC3050" i="1"/>
  <c r="V3050" i="1"/>
  <c r="L3050" i="1"/>
  <c r="J3672" i="25" s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V3043" i="1"/>
  <c r="V3044" i="1"/>
  <c r="L3043" i="1"/>
  <c r="L3044" i="1"/>
  <c r="AB2920" i="1"/>
  <c r="F2920" i="1" s="1"/>
  <c r="G2920" i="1" s="1"/>
  <c r="AC2920" i="1"/>
  <c r="V2920" i="1"/>
  <c r="L2920" i="1"/>
  <c r="Y3045" i="1"/>
  <c r="Y3046" i="1"/>
  <c r="Y3047" i="1"/>
  <c r="Z3045" i="1"/>
  <c r="AA3045" i="1"/>
  <c r="AB3045" i="1"/>
  <c r="F3045" i="1" s="1"/>
  <c r="G3045" i="1" s="1"/>
  <c r="AC3045" i="1"/>
  <c r="Z3046" i="1"/>
  <c r="AA3046" i="1"/>
  <c r="AB3046" i="1"/>
  <c r="F3046" i="1" s="1"/>
  <c r="G3046" i="1" s="1"/>
  <c r="AC3046" i="1"/>
  <c r="Z3047" i="1"/>
  <c r="AA3047" i="1"/>
  <c r="AB3047" i="1"/>
  <c r="F3047" i="1" s="1"/>
  <c r="AC3047" i="1"/>
  <c r="V3045" i="1"/>
  <c r="V3046" i="1"/>
  <c r="V3047" i="1"/>
  <c r="L3045" i="1"/>
  <c r="L3046" i="1"/>
  <c r="J3140" i="25" s="1"/>
  <c r="L3047" i="1"/>
  <c r="J3060" i="25" s="1"/>
  <c r="L20" i="1"/>
  <c r="V20" i="1"/>
  <c r="Y20" i="1"/>
  <c r="Z20" i="1"/>
  <c r="AA20" i="1"/>
  <c r="AB20" i="1"/>
  <c r="F20" i="1" s="1"/>
  <c r="G20" i="1" s="1"/>
  <c r="AC20" i="1"/>
  <c r="L2897" i="1"/>
  <c r="J3411" i="25" s="1"/>
  <c r="L3041" i="1"/>
  <c r="L2922" i="1"/>
  <c r="L2930" i="1"/>
  <c r="L2932" i="1"/>
  <c r="L2956" i="1"/>
  <c r="J2970" i="25" s="1"/>
  <c r="L2960" i="1"/>
  <c r="J2974" i="25" s="1"/>
  <c r="L2966" i="1"/>
  <c r="J2980" i="25" s="1"/>
  <c r="L2972" i="1"/>
  <c r="J2985" i="25" s="1"/>
  <c r="L2988" i="1"/>
  <c r="J3001" i="25" s="1"/>
  <c r="L3008" i="1"/>
  <c r="J3021" i="25" s="1"/>
  <c r="L3018" i="1"/>
  <c r="L3032" i="1"/>
  <c r="AC3041" i="1"/>
  <c r="AC3042" i="1"/>
  <c r="AC2921" i="1"/>
  <c r="AB3041" i="1"/>
  <c r="F3041" i="1" s="1"/>
  <c r="AB3042" i="1"/>
  <c r="F3042" i="1" s="1"/>
  <c r="G3042" i="1" s="1"/>
  <c r="AB2921" i="1"/>
  <c r="F2921" i="1" s="1"/>
  <c r="G2921" i="1" s="1"/>
  <c r="V3041" i="1"/>
  <c r="V3042" i="1"/>
  <c r="L3042" i="1"/>
  <c r="J3763" i="25" s="1"/>
  <c r="AB2919" i="1"/>
  <c r="F2919" i="1" s="1"/>
  <c r="AC2919" i="1"/>
  <c r="V2919" i="1"/>
  <c r="L2919" i="1"/>
  <c r="Y2921" i="1"/>
  <c r="Z2921" i="1"/>
  <c r="AA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E2970" i="25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E2987" i="25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E3779" i="25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L2921" i="1"/>
  <c r="L2923" i="1"/>
  <c r="L2924" i="1"/>
  <c r="L2925" i="1"/>
  <c r="L2926" i="1"/>
  <c r="L2927" i="1"/>
  <c r="L2928" i="1"/>
  <c r="L2929" i="1"/>
  <c r="L2931" i="1"/>
  <c r="L2933" i="1"/>
  <c r="L2934" i="1"/>
  <c r="J2948" i="25" s="1"/>
  <c r="L2935" i="1"/>
  <c r="J2949" i="25" s="1"/>
  <c r="L2936" i="1"/>
  <c r="J2950" i="25" s="1"/>
  <c r="L2937" i="1"/>
  <c r="J2951" i="25" s="1"/>
  <c r="L2938" i="1"/>
  <c r="J2952" i="25" s="1"/>
  <c r="L2939" i="1"/>
  <c r="J2953" i="25" s="1"/>
  <c r="L2940" i="1"/>
  <c r="J2954" i="25" s="1"/>
  <c r="L2941" i="1"/>
  <c r="L2942" i="1"/>
  <c r="J2956" i="25" s="1"/>
  <c r="L2943" i="1"/>
  <c r="J2957" i="25" s="1"/>
  <c r="L2944" i="1"/>
  <c r="J2958" i="25" s="1"/>
  <c r="L2945" i="1"/>
  <c r="J2959" i="25" s="1"/>
  <c r="L2946" i="1"/>
  <c r="J2960" i="25" s="1"/>
  <c r="L2947" i="1"/>
  <c r="J2961" i="25" s="1"/>
  <c r="L2948" i="1"/>
  <c r="J2962" i="25" s="1"/>
  <c r="L2949" i="1"/>
  <c r="J2963" i="25" s="1"/>
  <c r="L2950" i="1"/>
  <c r="J2964" i="25" s="1"/>
  <c r="L2951" i="1"/>
  <c r="J2965" i="25" s="1"/>
  <c r="L2952" i="1"/>
  <c r="J2966" i="25" s="1"/>
  <c r="L2953" i="1"/>
  <c r="J2967" i="25" s="1"/>
  <c r="L2954" i="1"/>
  <c r="J2968" i="25" s="1"/>
  <c r="L2955" i="1"/>
  <c r="J2969" i="25" s="1"/>
  <c r="L2957" i="1"/>
  <c r="J2971" i="25" s="1"/>
  <c r="L2958" i="1"/>
  <c r="J2972" i="25" s="1"/>
  <c r="L2959" i="1"/>
  <c r="J2973" i="25" s="1"/>
  <c r="L2961" i="1"/>
  <c r="J2975" i="25" s="1"/>
  <c r="L2962" i="1"/>
  <c r="J2976" i="25" s="1"/>
  <c r="L2963" i="1"/>
  <c r="J2977" i="25" s="1"/>
  <c r="L2964" i="1"/>
  <c r="J2978" i="25" s="1"/>
  <c r="L2965" i="1"/>
  <c r="J2979" i="25" s="1"/>
  <c r="L2967" i="1"/>
  <c r="J2981" i="25" s="1"/>
  <c r="L2968" i="1"/>
  <c r="L2969" i="1"/>
  <c r="J2982" i="25" s="1"/>
  <c r="L2970" i="1"/>
  <c r="J2983" i="25" s="1"/>
  <c r="L2971" i="1"/>
  <c r="J2984" i="25" s="1"/>
  <c r="L2973" i="1"/>
  <c r="J2986" i="25" s="1"/>
  <c r="L2974" i="1"/>
  <c r="J2987" i="25" s="1"/>
  <c r="L2975" i="1"/>
  <c r="J2988" i="25" s="1"/>
  <c r="L2976" i="1"/>
  <c r="J2989" i="25" s="1"/>
  <c r="L2977" i="1"/>
  <c r="J2990" i="25" s="1"/>
  <c r="L2978" i="1"/>
  <c r="J2991" i="25" s="1"/>
  <c r="L2979" i="1"/>
  <c r="J2992" i="25" s="1"/>
  <c r="L2980" i="1"/>
  <c r="J2993" i="25" s="1"/>
  <c r="L2981" i="1"/>
  <c r="J2994" i="25" s="1"/>
  <c r="L2982" i="1"/>
  <c r="J2995" i="25" s="1"/>
  <c r="L2983" i="1"/>
  <c r="J2996" i="25" s="1"/>
  <c r="L2984" i="1"/>
  <c r="J2997" i="25" s="1"/>
  <c r="L2985" i="1"/>
  <c r="J2998" i="25" s="1"/>
  <c r="L2986" i="1"/>
  <c r="J2999" i="25" s="1"/>
  <c r="L2987" i="1"/>
  <c r="J3000" i="25" s="1"/>
  <c r="L2989" i="1"/>
  <c r="J3002" i="25" s="1"/>
  <c r="L2990" i="1"/>
  <c r="J3003" i="25" s="1"/>
  <c r="L2991" i="1"/>
  <c r="J3004" i="25" s="1"/>
  <c r="L2992" i="1"/>
  <c r="J3005" i="25" s="1"/>
  <c r="L2993" i="1"/>
  <c r="J3006" i="25" s="1"/>
  <c r="L2994" i="1"/>
  <c r="J3007" i="25" s="1"/>
  <c r="L2995" i="1"/>
  <c r="J3008" i="25" s="1"/>
  <c r="L2996" i="1"/>
  <c r="J3009" i="25" s="1"/>
  <c r="L2997" i="1"/>
  <c r="J3010" i="25" s="1"/>
  <c r="L2998" i="1"/>
  <c r="J3011" i="25" s="1"/>
  <c r="L2999" i="1"/>
  <c r="J3012" i="25" s="1"/>
  <c r="L3000" i="1"/>
  <c r="J3013" i="25" s="1"/>
  <c r="L3001" i="1"/>
  <c r="J3014" i="25" s="1"/>
  <c r="L3002" i="1"/>
  <c r="J3015" i="25" s="1"/>
  <c r="L3003" i="1"/>
  <c r="J3016" i="25" s="1"/>
  <c r="L3004" i="1"/>
  <c r="J3017" i="25" s="1"/>
  <c r="L3005" i="1"/>
  <c r="J3018" i="25" s="1"/>
  <c r="L3006" i="1"/>
  <c r="J3019" i="25" s="1"/>
  <c r="L3007" i="1"/>
  <c r="J3020" i="25" s="1"/>
  <c r="L3009" i="1"/>
  <c r="J3022" i="25" s="1"/>
  <c r="L3010" i="1"/>
  <c r="J3023" i="25" s="1"/>
  <c r="L3011" i="1"/>
  <c r="J3024" i="25" s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F2923" i="1"/>
  <c r="G2923" i="1" s="1"/>
  <c r="L1928" i="1"/>
  <c r="V1928" i="1"/>
  <c r="Y1928" i="1"/>
  <c r="Z1928" i="1"/>
  <c r="AA1928" i="1"/>
  <c r="AB1928" i="1"/>
  <c r="F1928" i="1" s="1"/>
  <c r="G1928" i="1" s="1"/>
  <c r="AC1928" i="1"/>
  <c r="Y2912" i="1"/>
  <c r="Z2912" i="1"/>
  <c r="AA2912" i="1"/>
  <c r="AB2912" i="1"/>
  <c r="F2912" i="1" s="1"/>
  <c r="G2912" i="1" s="1"/>
  <c r="AC2912" i="1"/>
  <c r="V2912" i="1"/>
  <c r="L2912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Z2894" i="1"/>
  <c r="AA2894" i="1"/>
  <c r="AB2894" i="1"/>
  <c r="F2894" i="1" s="1"/>
  <c r="AC2894" i="1"/>
  <c r="Z2895" i="1"/>
  <c r="AA2895" i="1"/>
  <c r="AB2895" i="1"/>
  <c r="F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L2894" i="1"/>
  <c r="J3408" i="25" s="1"/>
  <c r="L2895" i="1"/>
  <c r="L2896" i="1"/>
  <c r="L2898" i="1"/>
  <c r="L2899" i="1"/>
  <c r="J3413" i="25" s="1"/>
  <c r="L2900" i="1"/>
  <c r="L2901" i="1"/>
  <c r="L2902" i="1"/>
  <c r="J3415" i="25" s="1"/>
  <c r="L2903" i="1"/>
  <c r="J3416" i="25" s="1"/>
  <c r="L2904" i="1"/>
  <c r="L2905" i="1"/>
  <c r="J3418" i="25" s="1"/>
  <c r="L2906" i="1"/>
  <c r="J3419" i="25" s="1"/>
  <c r="L2907" i="1"/>
  <c r="J3420" i="25" s="1"/>
  <c r="L2908" i="1"/>
  <c r="L2909" i="1"/>
  <c r="J3422" i="25" s="1"/>
  <c r="L2910" i="1"/>
  <c r="J3423" i="25" s="1"/>
  <c r="L2911" i="1"/>
  <c r="Y2459" i="1"/>
  <c r="Z2459" i="1"/>
  <c r="AA2459" i="1"/>
  <c r="AB2459" i="1"/>
  <c r="F2459" i="1" s="1"/>
  <c r="G2459" i="1" s="1"/>
  <c r="AC2459" i="1"/>
  <c r="V2459" i="1"/>
  <c r="L2459" i="1"/>
  <c r="J3025" i="25" s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G2891" i="1" s="1"/>
  <c r="AC2891" i="1"/>
  <c r="V2887" i="1"/>
  <c r="V2888" i="1"/>
  <c r="V2889" i="1"/>
  <c r="V2890" i="1"/>
  <c r="V2891" i="1"/>
  <c r="L2887" i="1"/>
  <c r="L2888" i="1"/>
  <c r="L2889" i="1"/>
  <c r="L2890" i="1"/>
  <c r="J3137" i="25" s="1"/>
  <c r="L2891" i="1"/>
  <c r="J3138" i="25" s="1"/>
  <c r="L2893" i="1"/>
  <c r="V2892" i="1"/>
  <c r="V2893" i="1"/>
  <c r="L2892" i="1"/>
  <c r="AA2877" i="1"/>
  <c r="Y2877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V2885" i="1"/>
  <c r="V2886" i="1"/>
  <c r="L2885" i="1"/>
  <c r="L2886" i="1"/>
  <c r="J3589" i="25" s="1"/>
  <c r="O278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6" i="1"/>
  <c r="AC1919" i="1"/>
  <c r="AC1922" i="1"/>
  <c r="AC1920" i="1"/>
  <c r="AC1921" i="1"/>
  <c r="AC2065" i="1"/>
  <c r="AC2066" i="1"/>
  <c r="AC2067" i="1"/>
  <c r="AC2068" i="1"/>
  <c r="AC2069" i="1"/>
  <c r="AC2070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102" i="1"/>
  <c r="AC2098" i="1"/>
  <c r="AC1931" i="1"/>
  <c r="AC1932" i="1"/>
  <c r="AC1933" i="1"/>
  <c r="AC1934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103" i="1"/>
  <c r="AC2104" i="1"/>
  <c r="AC2105" i="1"/>
  <c r="AC2106" i="1"/>
  <c r="AC2107" i="1"/>
  <c r="AC2108" i="1"/>
  <c r="AC2109" i="1"/>
  <c r="AC2110" i="1"/>
  <c r="AC1816" i="1"/>
  <c r="AC1818" i="1"/>
  <c r="AC1819" i="1"/>
  <c r="AC1930" i="1"/>
  <c r="AC2211" i="1"/>
  <c r="AC2212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10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32" i="1"/>
  <c r="AC2235" i="1"/>
  <c r="AC2236" i="1"/>
  <c r="AC2237" i="1"/>
  <c r="AC2238" i="1"/>
  <c r="AC2240" i="1"/>
  <c r="AC2239" i="1"/>
  <c r="AC2229" i="1"/>
  <c r="AC2230" i="1"/>
  <c r="AC2231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5" i="1"/>
  <c r="AC1927" i="1"/>
  <c r="AC1929" i="1"/>
  <c r="AC2242" i="1"/>
  <c r="AC2243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3" i="1"/>
  <c r="AC1924" i="1"/>
  <c r="AC1925" i="1"/>
  <c r="AC1926" i="1"/>
  <c r="AC2099" i="1"/>
  <c r="AC2100" i="1"/>
  <c r="AC2101" i="1"/>
  <c r="AC2233" i="1"/>
  <c r="AC2234" i="1"/>
  <c r="AC2241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55" i="1"/>
  <c r="AC2356" i="1"/>
  <c r="AC2357" i="1"/>
  <c r="AC2358" i="1"/>
  <c r="AC2359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47" i="1"/>
  <c r="AC59" i="1"/>
  <c r="AC60" i="1"/>
  <c r="AC2208" i="1"/>
  <c r="AC2560" i="1"/>
  <c r="AC2557" i="1"/>
  <c r="AC2558" i="1"/>
  <c r="AC2559" i="1"/>
  <c r="AC2561" i="1"/>
  <c r="AC2566" i="1"/>
  <c r="AC2564" i="1"/>
  <c r="AC2565" i="1"/>
  <c r="AC2562" i="1"/>
  <c r="AC2563" i="1"/>
  <c r="AC1917" i="1"/>
  <c r="AC1918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14" i="1"/>
  <c r="AC2715" i="1"/>
  <c r="AC2712" i="1"/>
  <c r="AC2713" i="1"/>
  <c r="AC2707" i="1"/>
  <c r="AC2708" i="1"/>
  <c r="AC2709" i="1"/>
  <c r="AC2710" i="1"/>
  <c r="AC2718" i="1"/>
  <c r="AC2719" i="1"/>
  <c r="AC2720" i="1"/>
  <c r="AC2721" i="1"/>
  <c r="AC2722" i="1"/>
  <c r="AC2723" i="1"/>
  <c r="AC2724" i="1"/>
  <c r="AC2725" i="1"/>
  <c r="AC2716" i="1"/>
  <c r="AC2717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66" i="1"/>
  <c r="AC2767" i="1"/>
  <c r="AC2757" i="1"/>
  <c r="AC2758" i="1"/>
  <c r="AC2759" i="1"/>
  <c r="AC2760" i="1"/>
  <c r="AC2761" i="1"/>
  <c r="AC2762" i="1"/>
  <c r="AC2763" i="1"/>
  <c r="AC2764" i="1"/>
  <c r="AC2765" i="1"/>
  <c r="AC2768" i="1"/>
  <c r="AC2769" i="1"/>
  <c r="AC2770" i="1"/>
  <c r="AC2877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82" i="1"/>
  <c r="AC2878" i="1"/>
  <c r="AC2879" i="1"/>
  <c r="AC2880" i="1"/>
  <c r="AC2881" i="1"/>
  <c r="AC2" i="1"/>
  <c r="L2884" i="1"/>
  <c r="L2883" i="1"/>
  <c r="J3406" i="25" s="1"/>
  <c r="V2883" i="1"/>
  <c r="V2884" i="1"/>
  <c r="Z1918" i="1"/>
  <c r="L1918" i="1"/>
  <c r="V1918" i="1"/>
  <c r="Y1918" i="1"/>
  <c r="AA1918" i="1"/>
  <c r="AB1918" i="1"/>
  <c r="F1918" i="1" s="1"/>
  <c r="G1918" i="1" s="1"/>
  <c r="L2692" i="1"/>
  <c r="V2692" i="1"/>
  <c r="Y2692" i="1"/>
  <c r="Z2692" i="1"/>
  <c r="AA2692" i="1"/>
  <c r="AB2692" i="1"/>
  <c r="F2692" i="1" s="1"/>
  <c r="G2692" i="1" s="1"/>
  <c r="L2703" i="1"/>
  <c r="V2703" i="1"/>
  <c r="Y2703" i="1"/>
  <c r="Z2703" i="1"/>
  <c r="AA2703" i="1"/>
  <c r="AB2703" i="1"/>
  <c r="F2703" i="1" s="1"/>
  <c r="G2703" i="1" s="1"/>
  <c r="Z2877" i="1"/>
  <c r="Y2882" i="1"/>
  <c r="Z2882" i="1"/>
  <c r="AA2882" i="1"/>
  <c r="Y2878" i="1"/>
  <c r="Z2878" i="1"/>
  <c r="AA2878" i="1"/>
  <c r="Y2879" i="1"/>
  <c r="Z2879" i="1"/>
  <c r="AA2879" i="1"/>
  <c r="Y2880" i="1"/>
  <c r="Z2880" i="1"/>
  <c r="AA2880" i="1"/>
  <c r="Y2881" i="1"/>
  <c r="Z2881" i="1"/>
  <c r="AA2881" i="1"/>
  <c r="AB2878" i="1"/>
  <c r="F2878" i="1" s="1"/>
  <c r="G2878" i="1" s="1"/>
  <c r="AB2879" i="1"/>
  <c r="F2879" i="1" s="1"/>
  <c r="G2879" i="1" s="1"/>
  <c r="AB2880" i="1"/>
  <c r="F2880" i="1" s="1"/>
  <c r="G2880" i="1" s="1"/>
  <c r="AB2881" i="1"/>
  <c r="F2881" i="1" s="1"/>
  <c r="V2878" i="1"/>
  <c r="V2879" i="1"/>
  <c r="V2880" i="1"/>
  <c r="V2881" i="1"/>
  <c r="L2878" i="1"/>
  <c r="L2879" i="1"/>
  <c r="J3132" i="25" s="1"/>
  <c r="L2880" i="1"/>
  <c r="L2881" i="1"/>
  <c r="J3134" i="25" s="1"/>
  <c r="AB2882" i="1"/>
  <c r="F2882" i="1" s="1"/>
  <c r="V2882" i="1"/>
  <c r="L2882" i="1"/>
  <c r="J3538" i="25" s="1"/>
  <c r="AB2877" i="1"/>
  <c r="F2877" i="1" s="1"/>
  <c r="G2877" i="1" s="1"/>
  <c r="V2877" i="1"/>
  <c r="L2877" i="1"/>
  <c r="J3614" i="25" s="1"/>
  <c r="Y2866" i="1"/>
  <c r="Z2866" i="1"/>
  <c r="AA2866" i="1"/>
  <c r="AB2866" i="1"/>
  <c r="F2866" i="1" s="1"/>
  <c r="Y2867" i="1"/>
  <c r="Z2867" i="1"/>
  <c r="AA2867" i="1"/>
  <c r="AB2867" i="1"/>
  <c r="F2867" i="1" s="1"/>
  <c r="E3396" i="25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771" i="1"/>
  <c r="Z2771" i="1"/>
  <c r="AA2771" i="1"/>
  <c r="AB2771" i="1"/>
  <c r="F2771" i="1" s="1"/>
  <c r="G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V2866" i="1"/>
  <c r="V2867" i="1"/>
  <c r="V2868" i="1"/>
  <c r="V2869" i="1"/>
  <c r="V2870" i="1"/>
  <c r="V2871" i="1"/>
  <c r="V2872" i="1"/>
  <c r="V2873" i="1"/>
  <c r="V2874" i="1"/>
  <c r="V2875" i="1"/>
  <c r="V2876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L2866" i="1"/>
  <c r="L2867" i="1"/>
  <c r="J3396" i="25" s="1"/>
  <c r="L2868" i="1"/>
  <c r="L2869" i="1"/>
  <c r="J3398" i="25" s="1"/>
  <c r="L2870" i="1"/>
  <c r="J3399" i="25" s="1"/>
  <c r="L2871" i="1"/>
  <c r="J3400" i="25" s="1"/>
  <c r="L2872" i="1"/>
  <c r="L2873" i="1"/>
  <c r="J3402" i="25" s="1"/>
  <c r="L2874" i="1"/>
  <c r="J3403" i="25" s="1"/>
  <c r="L2875" i="1"/>
  <c r="J3404" i="25" s="1"/>
  <c r="L2876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Y2755" i="1"/>
  <c r="Z2755" i="1"/>
  <c r="AA2755" i="1"/>
  <c r="Y2756" i="1"/>
  <c r="Z2756" i="1"/>
  <c r="AA2756" i="1"/>
  <c r="Y2766" i="1"/>
  <c r="Z2766" i="1"/>
  <c r="AA2766" i="1"/>
  <c r="Y2767" i="1"/>
  <c r="Z2767" i="1"/>
  <c r="AA2767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8" i="1"/>
  <c r="Z2768" i="1"/>
  <c r="AA2768" i="1"/>
  <c r="Y2769" i="1"/>
  <c r="Z2769" i="1"/>
  <c r="AA2769" i="1"/>
  <c r="Y2770" i="1"/>
  <c r="Z2770" i="1"/>
  <c r="AA2770" i="1"/>
  <c r="AB2768" i="1"/>
  <c r="F2768" i="1" s="1"/>
  <c r="G2768" i="1" s="1"/>
  <c r="AB2769" i="1"/>
  <c r="F2769" i="1" s="1"/>
  <c r="G2769" i="1" s="1"/>
  <c r="AB2770" i="1"/>
  <c r="F2770" i="1" s="1"/>
  <c r="V2768" i="1"/>
  <c r="V2769" i="1"/>
  <c r="V2770" i="1"/>
  <c r="L2768" i="1"/>
  <c r="L2769" i="1"/>
  <c r="J3535" i="25" s="1"/>
  <c r="L2770" i="1"/>
  <c r="AB2757" i="1"/>
  <c r="F2757" i="1" s="1"/>
  <c r="G2757" i="1" s="1"/>
  <c r="AB2758" i="1"/>
  <c r="F2758" i="1" s="1"/>
  <c r="G2758" i="1" s="1"/>
  <c r="AB2759" i="1"/>
  <c r="F2759" i="1" s="1"/>
  <c r="AB2760" i="1"/>
  <c r="F2760" i="1" s="1"/>
  <c r="AB2761" i="1"/>
  <c r="F2761" i="1" s="1"/>
  <c r="AB2762" i="1"/>
  <c r="F2762" i="1" s="1"/>
  <c r="G2762" i="1" s="1"/>
  <c r="AB2763" i="1"/>
  <c r="F2763" i="1" s="1"/>
  <c r="AB2764" i="1"/>
  <c r="F2764" i="1" s="1"/>
  <c r="AB2765" i="1"/>
  <c r="F2765" i="1" s="1"/>
  <c r="V2757" i="1"/>
  <c r="V2758" i="1"/>
  <c r="V2759" i="1"/>
  <c r="V2760" i="1"/>
  <c r="V2761" i="1"/>
  <c r="V2762" i="1"/>
  <c r="V2763" i="1"/>
  <c r="V2764" i="1"/>
  <c r="V2765" i="1"/>
  <c r="L2757" i="1"/>
  <c r="J3169" i="25" s="1"/>
  <c r="L2758" i="1"/>
  <c r="L2759" i="1"/>
  <c r="J3171" i="25" s="1"/>
  <c r="L2760" i="1"/>
  <c r="J3172" i="25" s="1"/>
  <c r="L2761" i="1"/>
  <c r="J3173" i="25" s="1"/>
  <c r="L2762" i="1"/>
  <c r="L2763" i="1"/>
  <c r="J3175" i="25" s="1"/>
  <c r="L2764" i="1"/>
  <c r="J3176" i="25" s="1"/>
  <c r="L2765" i="1"/>
  <c r="J3177" i="25" s="1"/>
  <c r="AB2766" i="1"/>
  <c r="F2766" i="1" s="1"/>
  <c r="AB2767" i="1"/>
  <c r="F2767" i="1" s="1"/>
  <c r="V2766" i="1"/>
  <c r="V2767" i="1"/>
  <c r="L2766" i="1"/>
  <c r="L2767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6" i="1"/>
  <c r="L2755" i="1"/>
  <c r="J3055" i="25" s="1"/>
  <c r="AB2755" i="1"/>
  <c r="F2755" i="1" s="1"/>
  <c r="G2755" i="1" s="1"/>
  <c r="AB2756" i="1"/>
  <c r="F2756" i="1" s="1"/>
  <c r="G2756" i="1" s="1"/>
  <c r="V2755" i="1"/>
  <c r="V2756" i="1"/>
  <c r="L2340" i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E3385" i="25" s="1"/>
  <c r="Y2746" i="1"/>
  <c r="Z2746" i="1"/>
  <c r="AA2746" i="1"/>
  <c r="AB2746" i="1"/>
  <c r="F2746" i="1" s="1"/>
  <c r="Y2747" i="1"/>
  <c r="Z2747" i="1"/>
  <c r="AA2747" i="1"/>
  <c r="AB2747" i="1"/>
  <c r="F2747" i="1" s="1"/>
  <c r="E3387" i="25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L2726" i="1"/>
  <c r="L2727" i="1"/>
  <c r="J3367" i="25" s="1"/>
  <c r="L2728" i="1"/>
  <c r="L2729" i="1"/>
  <c r="J3369" i="25" s="1"/>
  <c r="L2730" i="1"/>
  <c r="J3370" i="25" s="1"/>
  <c r="L2731" i="1"/>
  <c r="J3371" i="25" s="1"/>
  <c r="L2732" i="1"/>
  <c r="L2733" i="1"/>
  <c r="J3373" i="25" s="1"/>
  <c r="L2734" i="1"/>
  <c r="J3374" i="25" s="1"/>
  <c r="L2735" i="1"/>
  <c r="J3375" i="25" s="1"/>
  <c r="L2736" i="1"/>
  <c r="L2737" i="1"/>
  <c r="J3377" i="25" s="1"/>
  <c r="L2738" i="1"/>
  <c r="J3378" i="25" s="1"/>
  <c r="L2739" i="1"/>
  <c r="J3379" i="25" s="1"/>
  <c r="L2740" i="1"/>
  <c r="L2741" i="1"/>
  <c r="J3381" i="25" s="1"/>
  <c r="L2742" i="1"/>
  <c r="J3382" i="25" s="1"/>
  <c r="L2743" i="1"/>
  <c r="J3383" i="25" s="1"/>
  <c r="L2744" i="1"/>
  <c r="L2745" i="1"/>
  <c r="J3385" i="25" s="1"/>
  <c r="L2746" i="1"/>
  <c r="J3386" i="25" s="1"/>
  <c r="L2747" i="1"/>
  <c r="J3387" i="25" s="1"/>
  <c r="L2748" i="1"/>
  <c r="L2749" i="1"/>
  <c r="J3389" i="25" s="1"/>
  <c r="L2750" i="1"/>
  <c r="J3390" i="25" s="1"/>
  <c r="L2751" i="1"/>
  <c r="J3391" i="25" s="1"/>
  <c r="L2752" i="1"/>
  <c r="L2753" i="1"/>
  <c r="J3393" i="25" s="1"/>
  <c r="L2754" i="1"/>
  <c r="J3394" i="25" s="1"/>
  <c r="Y2716" i="1"/>
  <c r="Z2716" i="1"/>
  <c r="AA2716" i="1"/>
  <c r="Y2717" i="1"/>
  <c r="Z2717" i="1"/>
  <c r="AA2717" i="1"/>
  <c r="AB2716" i="1"/>
  <c r="F2716" i="1" s="1"/>
  <c r="AB2717" i="1"/>
  <c r="F2717" i="1" s="1"/>
  <c r="V2716" i="1"/>
  <c r="V2717" i="1"/>
  <c r="L2716" i="1"/>
  <c r="L2717" i="1"/>
  <c r="J3130" i="25" s="1"/>
  <c r="L2626" i="1"/>
  <c r="V2626" i="1"/>
  <c r="Y2626" i="1"/>
  <c r="Z2626" i="1"/>
  <c r="AA2626" i="1"/>
  <c r="AB2626" i="1"/>
  <c r="F2626" i="1" s="1"/>
  <c r="G2626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6" i="1"/>
  <c r="J3503" i="25" s="1"/>
  <c r="L1919" i="1"/>
  <c r="J3154" i="25" s="1"/>
  <c r="L1922" i="1"/>
  <c r="J3815" i="25" s="1"/>
  <c r="L1920" i="1"/>
  <c r="L1921" i="1"/>
  <c r="J3120" i="25" s="1"/>
  <c r="L2065" i="1"/>
  <c r="J3317" i="25" s="1"/>
  <c r="L2066" i="1"/>
  <c r="J3318" i="25" s="1"/>
  <c r="L2067" i="1"/>
  <c r="L2068" i="1"/>
  <c r="J3320" i="25" s="1"/>
  <c r="L2069" i="1"/>
  <c r="J3321" i="25" s="1"/>
  <c r="L2070" i="1"/>
  <c r="J3322" i="25" s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102" i="1"/>
  <c r="L2098" i="1"/>
  <c r="J3155" i="25" s="1"/>
  <c r="L1931" i="1"/>
  <c r="L1932" i="1"/>
  <c r="L1933" i="1"/>
  <c r="L1934" i="1"/>
  <c r="L2071" i="1"/>
  <c r="L2072" i="1"/>
  <c r="J3743" i="25" s="1"/>
  <c r="L2073" i="1"/>
  <c r="J3744" i="25" s="1"/>
  <c r="L2074" i="1"/>
  <c r="J3745" i="25" s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103" i="1"/>
  <c r="J3525" i="25" s="1"/>
  <c r="L2104" i="1"/>
  <c r="L2105" i="1"/>
  <c r="J3527" i="25" s="1"/>
  <c r="L2106" i="1"/>
  <c r="J3528" i="25" s="1"/>
  <c r="L2107" i="1"/>
  <c r="J3529" i="25" s="1"/>
  <c r="L2108" i="1"/>
  <c r="L2109" i="1"/>
  <c r="L2110" i="1"/>
  <c r="J3495" i="25" s="1"/>
  <c r="L1816" i="1"/>
  <c r="J3496" i="25" s="1"/>
  <c r="L1818" i="1"/>
  <c r="L1819" i="1"/>
  <c r="J3498" i="25" s="1"/>
  <c r="L1930" i="1"/>
  <c r="J3674" i="25" s="1"/>
  <c r="L2211" i="1"/>
  <c r="J3121" i="25" s="1"/>
  <c r="L2212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10" i="1"/>
  <c r="J3168" i="25" s="1"/>
  <c r="L2213" i="1"/>
  <c r="J3050" i="25" s="1"/>
  <c r="L2214" i="1"/>
  <c r="L2215" i="1"/>
  <c r="J3052" i="25" s="1"/>
  <c r="L2216" i="1"/>
  <c r="L2217" i="1"/>
  <c r="J3324" i="25" s="1"/>
  <c r="L2218" i="1"/>
  <c r="L2219" i="1"/>
  <c r="J3326" i="25" s="1"/>
  <c r="L2220" i="1"/>
  <c r="J3327" i="25" s="1"/>
  <c r="L2221" i="1"/>
  <c r="J3328" i="25" s="1"/>
  <c r="L2222" i="1"/>
  <c r="L2223" i="1"/>
  <c r="J3330" i="25" s="1"/>
  <c r="L2224" i="1"/>
  <c r="J3331" i="25" s="1"/>
  <c r="L2225" i="1"/>
  <c r="J3332" i="25" s="1"/>
  <c r="L2226" i="1"/>
  <c r="L2227" i="1"/>
  <c r="J3334" i="25" s="1"/>
  <c r="L2228" i="1"/>
  <c r="J3335" i="25" s="1"/>
  <c r="L2232" i="1"/>
  <c r="L2235" i="1"/>
  <c r="L2236" i="1"/>
  <c r="L2237" i="1"/>
  <c r="L2238" i="1"/>
  <c r="L2240" i="1"/>
  <c r="L2239" i="1"/>
  <c r="J3123" i="25" s="1"/>
  <c r="L2229" i="1"/>
  <c r="L2230" i="1"/>
  <c r="L2231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5" i="1"/>
  <c r="L1927" i="1"/>
  <c r="J3656" i="25" s="1"/>
  <c r="L1929" i="1"/>
  <c r="J3657" i="25" s="1"/>
  <c r="L2242" i="1"/>
  <c r="J3501" i="25" s="1"/>
  <c r="L2243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3" i="1"/>
  <c r="J3580" i="25" s="1"/>
  <c r="L1924" i="1"/>
  <c r="J3581" i="25" s="1"/>
  <c r="L1925" i="1"/>
  <c r="L1926" i="1"/>
  <c r="J3583" i="25" s="1"/>
  <c r="L2099" i="1"/>
  <c r="L2100" i="1"/>
  <c r="L2101" i="1"/>
  <c r="L2233" i="1"/>
  <c r="J3586" i="25" s="1"/>
  <c r="L2234" i="1"/>
  <c r="J3587" i="25" s="1"/>
  <c r="L2241" i="1"/>
  <c r="J3499" i="25" s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J3531" i="25" s="1"/>
  <c r="L2322" i="1"/>
  <c r="J3124" i="25" s="1"/>
  <c r="L2323" i="1"/>
  <c r="J3125" i="25" s="1"/>
  <c r="L2324" i="1"/>
  <c r="L2355" i="1"/>
  <c r="J3747" i="25" s="1"/>
  <c r="L2356" i="1"/>
  <c r="J3748" i="25" s="1"/>
  <c r="L2357" i="1"/>
  <c r="J3749" i="25" s="1"/>
  <c r="L2358" i="1"/>
  <c r="L2359" i="1"/>
  <c r="J3751" i="25" s="1"/>
  <c r="L2325" i="1"/>
  <c r="L2326" i="1"/>
  <c r="J3201" i="25" s="1"/>
  <c r="L2327" i="1"/>
  <c r="L2328" i="1"/>
  <c r="J3337" i="25" s="1"/>
  <c r="L2329" i="1"/>
  <c r="J3338" i="25" s="1"/>
  <c r="L2330" i="1"/>
  <c r="J3339" i="25" s="1"/>
  <c r="L2331" i="1"/>
  <c r="L2332" i="1"/>
  <c r="J3341" i="25" s="1"/>
  <c r="L2333" i="1"/>
  <c r="J3342" i="25" s="1"/>
  <c r="L2334" i="1"/>
  <c r="J3343" i="25" s="1"/>
  <c r="L2335" i="1"/>
  <c r="L2336" i="1"/>
  <c r="J3345" i="25" s="1"/>
  <c r="L2337" i="1"/>
  <c r="J3346" i="25" s="1"/>
  <c r="L2338" i="1"/>
  <c r="J3347" i="25" s="1"/>
  <c r="L2339" i="1"/>
  <c r="L2341" i="1"/>
  <c r="J3350" i="25" s="1"/>
  <c r="L2342" i="1"/>
  <c r="J3351" i="25" s="1"/>
  <c r="L2343" i="1"/>
  <c r="J3352" i="25" s="1"/>
  <c r="L2344" i="1"/>
  <c r="L2345" i="1"/>
  <c r="J3354" i="25" s="1"/>
  <c r="L2346" i="1"/>
  <c r="J3355" i="25" s="1"/>
  <c r="L2347" i="1"/>
  <c r="J3356" i="25" s="1"/>
  <c r="L2348" i="1"/>
  <c r="L2349" i="1"/>
  <c r="J3358" i="25" s="1"/>
  <c r="L2350" i="1"/>
  <c r="J3359" i="25" s="1"/>
  <c r="L2351" i="1"/>
  <c r="J3360" i="25" s="1"/>
  <c r="L2352" i="1"/>
  <c r="L2353" i="1"/>
  <c r="J3362" i="25" s="1"/>
  <c r="L2354" i="1"/>
  <c r="J3363" i="25" s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47" i="1"/>
  <c r="L59" i="1"/>
  <c r="J3364" i="25" s="1"/>
  <c r="L60" i="1"/>
  <c r="J3365" i="25" s="1"/>
  <c r="L2208" i="1"/>
  <c r="L2560" i="1"/>
  <c r="J3208" i="25" s="1"/>
  <c r="L2557" i="1"/>
  <c r="L2558" i="1"/>
  <c r="J3127" i="25" s="1"/>
  <c r="L2559" i="1"/>
  <c r="L2561" i="1"/>
  <c r="J3532" i="25" s="1"/>
  <c r="L2566" i="1"/>
  <c r="J3533" i="25" s="1"/>
  <c r="L2564" i="1"/>
  <c r="J3053" i="25" s="1"/>
  <c r="L2565" i="1"/>
  <c r="L2562" i="1"/>
  <c r="L2563" i="1"/>
  <c r="L1917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14" i="1"/>
  <c r="J3817" i="25" s="1"/>
  <c r="L2715" i="1"/>
  <c r="J3818" i="25" s="1"/>
  <c r="L2712" i="1"/>
  <c r="J3669" i="25" s="1"/>
  <c r="L2713" i="1"/>
  <c r="L2707" i="1"/>
  <c r="L2708" i="1"/>
  <c r="L2709" i="1"/>
  <c r="L2710" i="1"/>
  <c r="L2718" i="1"/>
  <c r="L2719" i="1"/>
  <c r="J3752" i="25" s="1"/>
  <c r="L2720" i="1"/>
  <c r="J3753" i="25" s="1"/>
  <c r="L2721" i="1"/>
  <c r="L2722" i="1"/>
  <c r="J3755" i="25" s="1"/>
  <c r="L2723" i="1"/>
  <c r="J3756" i="25" s="1"/>
  <c r="L2724" i="1"/>
  <c r="J3757" i="25" s="1"/>
  <c r="L2725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6" i="1"/>
  <c r="Z1916" i="1"/>
  <c r="AA1916" i="1"/>
  <c r="AB1916" i="1"/>
  <c r="Y1919" i="1"/>
  <c r="Z1919" i="1"/>
  <c r="AA1919" i="1"/>
  <c r="AB1919" i="1"/>
  <c r="Y1922" i="1"/>
  <c r="Z1922" i="1"/>
  <c r="AA1922" i="1"/>
  <c r="AB1922" i="1"/>
  <c r="Y1920" i="1"/>
  <c r="Z1920" i="1"/>
  <c r="AA1920" i="1"/>
  <c r="AB1920" i="1"/>
  <c r="Y1921" i="1"/>
  <c r="Z1921" i="1"/>
  <c r="AA1921" i="1"/>
  <c r="AB1921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102" i="1"/>
  <c r="Z2102" i="1"/>
  <c r="AA2102" i="1"/>
  <c r="AB2102" i="1"/>
  <c r="Y2098" i="1"/>
  <c r="Z2098" i="1"/>
  <c r="AA2098" i="1"/>
  <c r="AB2098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1816" i="1"/>
  <c r="Z1816" i="1"/>
  <c r="AA1816" i="1"/>
  <c r="AB1816" i="1"/>
  <c r="Y1818" i="1"/>
  <c r="Z1818" i="1"/>
  <c r="AA1818" i="1"/>
  <c r="AB1818" i="1"/>
  <c r="Y1819" i="1"/>
  <c r="Z1819" i="1"/>
  <c r="AA1819" i="1"/>
  <c r="AB1819" i="1"/>
  <c r="Y1930" i="1"/>
  <c r="Z1930" i="1"/>
  <c r="AA1930" i="1"/>
  <c r="AB1930" i="1"/>
  <c r="Y2211" i="1"/>
  <c r="Z2211" i="1"/>
  <c r="AA2211" i="1"/>
  <c r="AB2211" i="1"/>
  <c r="Y2212" i="1"/>
  <c r="Z2212" i="1"/>
  <c r="AA2212" i="1"/>
  <c r="AB2212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10" i="1"/>
  <c r="Z2210" i="1"/>
  <c r="AA2210" i="1"/>
  <c r="AB2210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32" i="1"/>
  <c r="Z2232" i="1"/>
  <c r="AA2232" i="1"/>
  <c r="AB2232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40" i="1"/>
  <c r="Z2240" i="1"/>
  <c r="AA2240" i="1"/>
  <c r="AB2240" i="1"/>
  <c r="Y2239" i="1"/>
  <c r="Z2239" i="1"/>
  <c r="AA2239" i="1"/>
  <c r="AB2239" i="1"/>
  <c r="Y2229" i="1"/>
  <c r="Z2229" i="1"/>
  <c r="AA2229" i="1"/>
  <c r="AB2229" i="1"/>
  <c r="Y2230" i="1"/>
  <c r="Z2230" i="1"/>
  <c r="AA2230" i="1"/>
  <c r="AB2230" i="1"/>
  <c r="Y2231" i="1"/>
  <c r="Z2231" i="1"/>
  <c r="AA2231" i="1"/>
  <c r="AB2231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5" i="1"/>
  <c r="Z1915" i="1"/>
  <c r="AA1915" i="1"/>
  <c r="AB1915" i="1"/>
  <c r="Y1927" i="1"/>
  <c r="Z1927" i="1"/>
  <c r="AA1927" i="1"/>
  <c r="AB1927" i="1"/>
  <c r="Y1929" i="1"/>
  <c r="Z1929" i="1"/>
  <c r="AA1929" i="1"/>
  <c r="AB1929" i="1"/>
  <c r="Y2242" i="1"/>
  <c r="Z2242" i="1"/>
  <c r="AA2242" i="1"/>
  <c r="AB2242" i="1"/>
  <c r="Y2243" i="1"/>
  <c r="Z2243" i="1"/>
  <c r="AA2243" i="1"/>
  <c r="AB2243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233" i="1"/>
  <c r="Z2233" i="1"/>
  <c r="AA2233" i="1"/>
  <c r="AB2233" i="1"/>
  <c r="Y2234" i="1"/>
  <c r="Z2234" i="1"/>
  <c r="AA2234" i="1"/>
  <c r="AB2234" i="1"/>
  <c r="Y2241" i="1"/>
  <c r="Z2241" i="1"/>
  <c r="AA2241" i="1"/>
  <c r="AB2241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F2324" i="1" s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8" i="1"/>
  <c r="Z2208" i="1"/>
  <c r="AA2208" i="1"/>
  <c r="AB2208" i="1"/>
  <c r="Y2560" i="1"/>
  <c r="Z2560" i="1"/>
  <c r="AA2560" i="1"/>
  <c r="AB2560" i="1"/>
  <c r="Y2557" i="1"/>
  <c r="Z2557" i="1"/>
  <c r="AA2557" i="1"/>
  <c r="AB2557" i="1"/>
  <c r="Y2558" i="1"/>
  <c r="Z2558" i="1"/>
  <c r="AA2558" i="1"/>
  <c r="AB2558" i="1"/>
  <c r="Y2559" i="1"/>
  <c r="Z2559" i="1"/>
  <c r="AA2559" i="1"/>
  <c r="AB2559" i="1"/>
  <c r="Y2561" i="1"/>
  <c r="Z2561" i="1"/>
  <c r="AA2561" i="1"/>
  <c r="AB2561" i="1"/>
  <c r="Y2566" i="1"/>
  <c r="Z2566" i="1"/>
  <c r="AA2566" i="1"/>
  <c r="AB2566" i="1"/>
  <c r="Y2564" i="1"/>
  <c r="Z2564" i="1"/>
  <c r="AA2564" i="1"/>
  <c r="AB2564" i="1"/>
  <c r="Y2565" i="1"/>
  <c r="Z2565" i="1"/>
  <c r="AA2565" i="1"/>
  <c r="AB2565" i="1"/>
  <c r="Y2562" i="1"/>
  <c r="Z2562" i="1"/>
  <c r="AA2562" i="1"/>
  <c r="AB2562" i="1"/>
  <c r="Y2563" i="1"/>
  <c r="Z2563" i="1"/>
  <c r="AA2563" i="1"/>
  <c r="AB2563" i="1"/>
  <c r="Y1917" i="1"/>
  <c r="Z1917" i="1"/>
  <c r="AA1917" i="1"/>
  <c r="AB1917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F2648" i="1" s="1"/>
  <c r="G2648" i="1" s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F2660" i="1" s="1"/>
  <c r="G2660" i="1" s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F2670" i="1" s="1"/>
  <c r="G2670" i="1" s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4" i="1"/>
  <c r="Z2704" i="1"/>
  <c r="AA2704" i="1"/>
  <c r="AB2704" i="1"/>
  <c r="Y2705" i="1"/>
  <c r="Z2705" i="1"/>
  <c r="AA2705" i="1"/>
  <c r="AB2705" i="1"/>
  <c r="Y2706" i="1"/>
  <c r="Z2706" i="1"/>
  <c r="AA2706" i="1"/>
  <c r="AB2706" i="1"/>
  <c r="Y2714" i="1"/>
  <c r="Z2714" i="1"/>
  <c r="AA2714" i="1"/>
  <c r="AB2714" i="1"/>
  <c r="F2714" i="1" s="1"/>
  <c r="Y2715" i="1"/>
  <c r="Z2715" i="1"/>
  <c r="AA2715" i="1"/>
  <c r="AB2715" i="1"/>
  <c r="F2715" i="1" s="1"/>
  <c r="E3818" i="25" s="1"/>
  <c r="Y2712" i="1"/>
  <c r="Z2712" i="1"/>
  <c r="AA2712" i="1"/>
  <c r="AB2712" i="1"/>
  <c r="F2712" i="1" s="1"/>
  <c r="Y2713" i="1"/>
  <c r="Z2713" i="1"/>
  <c r="AA2713" i="1"/>
  <c r="AB2713" i="1"/>
  <c r="F2713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8" i="1"/>
  <c r="Z2718" i="1"/>
  <c r="AA2718" i="1"/>
  <c r="AB2718" i="1"/>
  <c r="F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V2660" i="1"/>
  <c r="V2648" i="1"/>
  <c r="V2670" i="1"/>
  <c r="V2724" i="1"/>
  <c r="V2725" i="1"/>
  <c r="V2723" i="1"/>
  <c r="V2719" i="1"/>
  <c r="V2720" i="1"/>
  <c r="V2721" i="1"/>
  <c r="V2722" i="1"/>
  <c r="V2718" i="1"/>
  <c r="V2707" i="1"/>
  <c r="V2709" i="1"/>
  <c r="V2710" i="1"/>
  <c r="V2712" i="1"/>
  <c r="V2713" i="1"/>
  <c r="V2714" i="1"/>
  <c r="V2715" i="1"/>
  <c r="V2324" i="1"/>
  <c r="G3779" i="25" l="1"/>
  <c r="I3779" i="25"/>
  <c r="J3063" i="25"/>
  <c r="E2948" i="25"/>
  <c r="K2948" i="25" s="1"/>
  <c r="J3058" i="25"/>
  <c r="E2951" i="25"/>
  <c r="J3065" i="25"/>
  <c r="E2950" i="25"/>
  <c r="I2950" i="25" s="1"/>
  <c r="J2944" i="25"/>
  <c r="J2947" i="25"/>
  <c r="E3830" i="25"/>
  <c r="J294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1" i="1"/>
  <c r="J3410" i="25"/>
  <c r="G2751" i="1"/>
  <c r="G2749" i="1"/>
  <c r="G2748" i="1"/>
  <c r="E3388" i="25"/>
  <c r="I3387" i="25"/>
  <c r="G3387" i="25"/>
  <c r="K3385" i="25"/>
  <c r="I3385" i="25"/>
  <c r="G3385" i="25"/>
  <c r="G2743" i="1"/>
  <c r="G2742" i="1"/>
  <c r="G2740" i="1"/>
  <c r="G2730" i="1"/>
  <c r="E3370" i="25"/>
  <c r="K3370" i="25" s="1"/>
  <c r="G2727" i="1"/>
  <c r="E3367" i="25"/>
  <c r="G2726" i="1"/>
  <c r="J2812" i="25"/>
  <c r="J3762" i="25"/>
  <c r="K3818" i="25"/>
  <c r="G3818" i="25"/>
  <c r="I3818" i="25"/>
  <c r="J3562" i="25"/>
  <c r="J3549" i="25"/>
  <c r="J3637" i="25"/>
  <c r="J3712" i="25"/>
  <c r="K3387" i="25"/>
  <c r="G2875" i="1"/>
  <c r="G2868" i="1"/>
  <c r="E3397" i="25"/>
  <c r="K3396" i="25"/>
  <c r="I3396" i="25"/>
  <c r="G3396" i="25"/>
  <c r="G2890" i="1"/>
  <c r="E3137" i="25"/>
  <c r="G3137" i="25" s="1"/>
  <c r="G2905" i="1"/>
  <c r="E3418" i="25"/>
  <c r="G2900" i="1"/>
  <c r="G2899" i="1"/>
  <c r="G2712" i="1"/>
  <c r="J3506" i="25"/>
  <c r="G2889" i="1"/>
  <c r="G3053" i="1"/>
  <c r="K3466" i="25"/>
  <c r="I3466" i="25"/>
  <c r="G3466" i="25"/>
  <c r="G3766" i="25"/>
  <c r="I3766" i="25"/>
  <c r="I3765" i="25"/>
  <c r="G3765" i="25"/>
  <c r="K3461" i="25"/>
  <c r="G3461" i="25"/>
  <c r="I3461" i="25"/>
  <c r="J2955" i="25"/>
  <c r="J3167" i="25"/>
  <c r="G3034" i="1"/>
  <c r="G2998" i="1"/>
  <c r="G3019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I2951" i="25"/>
  <c r="K2987" i="25"/>
  <c r="G2987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6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1" i="25"/>
  <c r="I2970" i="25"/>
  <c r="K2970" i="25"/>
  <c r="K2951" i="25"/>
  <c r="J2471" i="25"/>
  <c r="J2530" i="25"/>
  <c r="J2309" i="25"/>
  <c r="J2571" i="25"/>
  <c r="G2754" i="1"/>
  <c r="G2750" i="1"/>
  <c r="E2648" i="25"/>
  <c r="I2648" i="25" s="1"/>
  <c r="G2747" i="1"/>
  <c r="G2746" i="1"/>
  <c r="E2644" i="25"/>
  <c r="G2745" i="1"/>
  <c r="G2744" i="1"/>
  <c r="G2741" i="1"/>
  <c r="G2738" i="1"/>
  <c r="G2737" i="1"/>
  <c r="G2735" i="1"/>
  <c r="G2734" i="1"/>
  <c r="E2632" i="25"/>
  <c r="G2733" i="1"/>
  <c r="G2729" i="1"/>
  <c r="G2766" i="1"/>
  <c r="G2764" i="1"/>
  <c r="G2760" i="1"/>
  <c r="J2787" i="25"/>
  <c r="G2909" i="1"/>
  <c r="E2805" i="25"/>
  <c r="G2805" i="25" s="1"/>
  <c r="G2908" i="1"/>
  <c r="G2907" i="1"/>
  <c r="E2803" i="25"/>
  <c r="G2803" i="25" s="1"/>
  <c r="G2906" i="1"/>
  <c r="E2802" i="25"/>
  <c r="I2802" i="25" s="1"/>
  <c r="G2904" i="1"/>
  <c r="G2898" i="1"/>
  <c r="G2895" i="1"/>
  <c r="G2894" i="1"/>
  <c r="J2859" i="25"/>
  <c r="G3010" i="1"/>
  <c r="G3006" i="1"/>
  <c r="G2990" i="1"/>
  <c r="G2974" i="1"/>
  <c r="G2950" i="1"/>
  <c r="E2929" i="25"/>
  <c r="I2929" i="25" s="1"/>
  <c r="G2724" i="1"/>
  <c r="G2723" i="1"/>
  <c r="G2722" i="1"/>
  <c r="G2721" i="1"/>
  <c r="G2720" i="1"/>
  <c r="G2718" i="1"/>
  <c r="G2713" i="1"/>
  <c r="G2715" i="1"/>
  <c r="G2714" i="1"/>
  <c r="G2324" i="1"/>
  <c r="J2385" i="25"/>
  <c r="G2763" i="1"/>
  <c r="G2759" i="1"/>
  <c r="G2863" i="1"/>
  <c r="G2862" i="1"/>
  <c r="G2861" i="1"/>
  <c r="G2860" i="1"/>
  <c r="G2859" i="1"/>
  <c r="G2858" i="1"/>
  <c r="G2853" i="1"/>
  <c r="E2763" i="25"/>
  <c r="G2763" i="25" s="1"/>
  <c r="G2851" i="1"/>
  <c r="E2761" i="25"/>
  <c r="I2761" i="25" s="1"/>
  <c r="G2849" i="1"/>
  <c r="E2759" i="25"/>
  <c r="I2759" i="25" s="1"/>
  <c r="G2848" i="1"/>
  <c r="G2845" i="1"/>
  <c r="G2842" i="1"/>
  <c r="G2836" i="1"/>
  <c r="E2746" i="25"/>
  <c r="G2832" i="1"/>
  <c r="G2831" i="1"/>
  <c r="G2830" i="1"/>
  <c r="G2828" i="1"/>
  <c r="G2822" i="1"/>
  <c r="G2818" i="1"/>
  <c r="G2816" i="1"/>
  <c r="G2814" i="1"/>
  <c r="G2813" i="1"/>
  <c r="G2799" i="1"/>
  <c r="G2795" i="1"/>
  <c r="G2794" i="1"/>
  <c r="G2793" i="1"/>
  <c r="G2790" i="1"/>
  <c r="G2789" i="1"/>
  <c r="G2786" i="1"/>
  <c r="G2784" i="1"/>
  <c r="G2781" i="1"/>
  <c r="G2779" i="1"/>
  <c r="G2778" i="1"/>
  <c r="G2777" i="1"/>
  <c r="G2774" i="1"/>
  <c r="G2773" i="1"/>
  <c r="G2772" i="1"/>
  <c r="G2873" i="1"/>
  <c r="G2871" i="1"/>
  <c r="G2867" i="1"/>
  <c r="G2866" i="1"/>
  <c r="G3037" i="1"/>
  <c r="G3021" i="1"/>
  <c r="G3013" i="1"/>
  <c r="G3009" i="1"/>
  <c r="G3005" i="1"/>
  <c r="G2985" i="1"/>
  <c r="E2876" i="25"/>
  <c r="G2876" i="25" s="1"/>
  <c r="G2981" i="1"/>
  <c r="G2973" i="1"/>
  <c r="G2969" i="1"/>
  <c r="G2933" i="1"/>
  <c r="G3041" i="1"/>
  <c r="G3047" i="1"/>
  <c r="E2889" i="25"/>
  <c r="E2942" i="25"/>
  <c r="I2942" i="25" s="1"/>
  <c r="E2676" i="25"/>
  <c r="J2562" i="25"/>
  <c r="J2551" i="25"/>
  <c r="J2443" i="25"/>
  <c r="G2717" i="1"/>
  <c r="G2770" i="1"/>
  <c r="G2882" i="1"/>
  <c r="G2886" i="1"/>
  <c r="J2793" i="25"/>
  <c r="G3040" i="1"/>
  <c r="G3036" i="1"/>
  <c r="G3028" i="1"/>
  <c r="G3024" i="1"/>
  <c r="G3020" i="1"/>
  <c r="E2911" i="25"/>
  <c r="I2911" i="25" s="1"/>
  <c r="G3000" i="1"/>
  <c r="E2891" i="25"/>
  <c r="G2996" i="1"/>
  <c r="G2992" i="1"/>
  <c r="G2988" i="1"/>
  <c r="G2984" i="1"/>
  <c r="E2875" i="25"/>
  <c r="I2875" i="25" s="1"/>
  <c r="G2976" i="1"/>
  <c r="G2972" i="1"/>
  <c r="G2964" i="1"/>
  <c r="E2856" i="25"/>
  <c r="I2856" i="25" s="1"/>
  <c r="G2960" i="1"/>
  <c r="G2956" i="1"/>
  <c r="G2952" i="1"/>
  <c r="G2928" i="1"/>
  <c r="G3051" i="1"/>
  <c r="E2625" i="25"/>
  <c r="E2890" i="25"/>
  <c r="I2890" i="25" s="1"/>
  <c r="E2888" i="25"/>
  <c r="E2640" i="25"/>
  <c r="I2640" i="25" s="1"/>
  <c r="E2628" i="25"/>
  <c r="G2716" i="1"/>
  <c r="G2767" i="1"/>
  <c r="G2765" i="1"/>
  <c r="G2881" i="1"/>
  <c r="G3039" i="1"/>
  <c r="G3035" i="1"/>
  <c r="G2995" i="1"/>
  <c r="G2983" i="1"/>
  <c r="G2979" i="1"/>
  <c r="G2975" i="1"/>
  <c r="E2866" i="25"/>
  <c r="G2967" i="1"/>
  <c r="G2963" i="1"/>
  <c r="G2951" i="1"/>
  <c r="G2939" i="1"/>
  <c r="G2931" i="1"/>
  <c r="G2927" i="1"/>
  <c r="G2919" i="1"/>
  <c r="G3048" i="1"/>
  <c r="G3049" i="1"/>
  <c r="E2685" i="25"/>
  <c r="E2615" i="25"/>
  <c r="O1764" i="1"/>
  <c r="F1764" i="1"/>
  <c r="G1764" i="1" s="1"/>
  <c r="V1764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9" i="1"/>
  <c r="V2650" i="1"/>
  <c r="V2651" i="1"/>
  <c r="V2652" i="1"/>
  <c r="V2653" i="1"/>
  <c r="V2654" i="1"/>
  <c r="V2655" i="1"/>
  <c r="V2656" i="1"/>
  <c r="V2657" i="1"/>
  <c r="V2658" i="1"/>
  <c r="V2659" i="1"/>
  <c r="V2661" i="1"/>
  <c r="V2662" i="1"/>
  <c r="V2663" i="1"/>
  <c r="V2664" i="1"/>
  <c r="V2665" i="1"/>
  <c r="V2666" i="1"/>
  <c r="V2667" i="1"/>
  <c r="V2668" i="1"/>
  <c r="V2669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F1917" i="1"/>
  <c r="G1917" i="1" s="1"/>
  <c r="F2567" i="1"/>
  <c r="F2568" i="1"/>
  <c r="G2568" i="1" s="1"/>
  <c r="F2569" i="1"/>
  <c r="F2570" i="1"/>
  <c r="G2570" i="1" s="1"/>
  <c r="F2571" i="1"/>
  <c r="F2572" i="1"/>
  <c r="F2573" i="1"/>
  <c r="G2573" i="1" s="1"/>
  <c r="F2574" i="1"/>
  <c r="F2575" i="1"/>
  <c r="F2576" i="1"/>
  <c r="F2577" i="1"/>
  <c r="G2577" i="1" s="1"/>
  <c r="F2578" i="1"/>
  <c r="G2578" i="1" s="1"/>
  <c r="F2579" i="1"/>
  <c r="F2580" i="1"/>
  <c r="F2581" i="1"/>
  <c r="G2581" i="1" s="1"/>
  <c r="F2582" i="1"/>
  <c r="F2583" i="1"/>
  <c r="F2584" i="1"/>
  <c r="E2621" i="25" s="1"/>
  <c r="F2585" i="1"/>
  <c r="E2622" i="25" s="1"/>
  <c r="G2622" i="25" s="1"/>
  <c r="F2586" i="1"/>
  <c r="E2623" i="25" s="1"/>
  <c r="I2623" i="25" s="1"/>
  <c r="F2587" i="1"/>
  <c r="F2588" i="1"/>
  <c r="F2589" i="1"/>
  <c r="F2590" i="1"/>
  <c r="G2590" i="1" s="1"/>
  <c r="F2591" i="1"/>
  <c r="F2592" i="1"/>
  <c r="E2629" i="25" s="1"/>
  <c r="G2629" i="25" s="1"/>
  <c r="F2593" i="1"/>
  <c r="E2630" i="25" s="1"/>
  <c r="I2630" i="25" s="1"/>
  <c r="F2594" i="1"/>
  <c r="F2595" i="1"/>
  <c r="F2596" i="1"/>
  <c r="E2633" i="25" s="1"/>
  <c r="I2633" i="25" s="1"/>
  <c r="F2597" i="1"/>
  <c r="E2634" i="25" s="1"/>
  <c r="G2634" i="25" s="1"/>
  <c r="F2598" i="1"/>
  <c r="G2598" i="1" s="1"/>
  <c r="F2599" i="1"/>
  <c r="F2600" i="1"/>
  <c r="E2637" i="25" s="1"/>
  <c r="I2637" i="25" s="1"/>
  <c r="F2601" i="1"/>
  <c r="E2801" i="25" s="1"/>
  <c r="I2801" i="25" s="1"/>
  <c r="F2602" i="1"/>
  <c r="G2602" i="1" s="1"/>
  <c r="F2603" i="1"/>
  <c r="F2604" i="1"/>
  <c r="G2604" i="1" s="1"/>
  <c r="F2605" i="1"/>
  <c r="E2642" i="25" s="1"/>
  <c r="G2642" i="25" s="1"/>
  <c r="F2606" i="1"/>
  <c r="E2643" i="25" s="1"/>
  <c r="I2643" i="25" s="1"/>
  <c r="F2607" i="1"/>
  <c r="G2607" i="1" s="1"/>
  <c r="F2608" i="1"/>
  <c r="E2645" i="25" s="1"/>
  <c r="F2609" i="1"/>
  <c r="F2610" i="1"/>
  <c r="E2647" i="25" s="1"/>
  <c r="F2611" i="1"/>
  <c r="F2612" i="1"/>
  <c r="E2649" i="25" s="1"/>
  <c r="F2613" i="1"/>
  <c r="F2614" i="1"/>
  <c r="F2615" i="1"/>
  <c r="F2616" i="1"/>
  <c r="F2617" i="1"/>
  <c r="G2617" i="1" s="1"/>
  <c r="F2618" i="1"/>
  <c r="G2618" i="1" s="1"/>
  <c r="F2619" i="1"/>
  <c r="G2619" i="1" s="1"/>
  <c r="F2620" i="1"/>
  <c r="F2621" i="1"/>
  <c r="E2658" i="25" s="1"/>
  <c r="G2658" i="25" s="1"/>
  <c r="F2622" i="1"/>
  <c r="E2659" i="25" s="1"/>
  <c r="G2659" i="25" s="1"/>
  <c r="F2623" i="1"/>
  <c r="G2623" i="1" s="1"/>
  <c r="F2624" i="1"/>
  <c r="F2625" i="1"/>
  <c r="G2625" i="1" s="1"/>
  <c r="F2627" i="1"/>
  <c r="E2663" i="25" s="1"/>
  <c r="F2628" i="1"/>
  <c r="F2629" i="1"/>
  <c r="F2630" i="1"/>
  <c r="F2631" i="1"/>
  <c r="F2632" i="1"/>
  <c r="F2633" i="1"/>
  <c r="F2634" i="1"/>
  <c r="E2670" i="25" s="1"/>
  <c r="I2670" i="25" s="1"/>
  <c r="F2635" i="1"/>
  <c r="E2671" i="25" s="1"/>
  <c r="I2671" i="25" s="1"/>
  <c r="F2636" i="1"/>
  <c r="E2672" i="25" s="1"/>
  <c r="F2637" i="1"/>
  <c r="E2673" i="25" s="1"/>
  <c r="I2673" i="25" s="1"/>
  <c r="F2638" i="1"/>
  <c r="F2639" i="1"/>
  <c r="F2640" i="1"/>
  <c r="G2640" i="1" s="1"/>
  <c r="F2641" i="1"/>
  <c r="G2641" i="1" s="1"/>
  <c r="F2642" i="1"/>
  <c r="G2642" i="1" s="1"/>
  <c r="F2643" i="1"/>
  <c r="F2644" i="1"/>
  <c r="G2644" i="1" s="1"/>
  <c r="F2645" i="1"/>
  <c r="G2645" i="1" s="1"/>
  <c r="F2646" i="1"/>
  <c r="G2646" i="1" s="1"/>
  <c r="F2647" i="1"/>
  <c r="G2647" i="1" s="1"/>
  <c r="F2649" i="1"/>
  <c r="G2649" i="1" s="1"/>
  <c r="F2650" i="1"/>
  <c r="G2650" i="1" s="1"/>
  <c r="F2651" i="1"/>
  <c r="G2651" i="1" s="1"/>
  <c r="F2652" i="1"/>
  <c r="F2653" i="1"/>
  <c r="F2654" i="1"/>
  <c r="E2689" i="25" s="1"/>
  <c r="I2689" i="25" s="1"/>
  <c r="F2655" i="1"/>
  <c r="G2655" i="1" s="1"/>
  <c r="F2656" i="1"/>
  <c r="G2656" i="1" s="1"/>
  <c r="F2657" i="1"/>
  <c r="F2658" i="1"/>
  <c r="E2758" i="25" s="1"/>
  <c r="G2758" i="25" s="1"/>
  <c r="F2659" i="1"/>
  <c r="F2661" i="1"/>
  <c r="G2661" i="1" s="1"/>
  <c r="F2662" i="1"/>
  <c r="F2663" i="1"/>
  <c r="E2697" i="25" s="1"/>
  <c r="I2697" i="25" s="1"/>
  <c r="F2664" i="1"/>
  <c r="F2665" i="1"/>
  <c r="F2666" i="1"/>
  <c r="G2666" i="1" s="1"/>
  <c r="F2667" i="1"/>
  <c r="F2668" i="1"/>
  <c r="F2669" i="1"/>
  <c r="G2669" i="1" s="1"/>
  <c r="F2671" i="1"/>
  <c r="F2672" i="1"/>
  <c r="G2672" i="1" s="1"/>
  <c r="F2673" i="1"/>
  <c r="G2673" i="1" s="1"/>
  <c r="F2674" i="1"/>
  <c r="F2675" i="1"/>
  <c r="F2676" i="1"/>
  <c r="F2677" i="1"/>
  <c r="F2678" i="1"/>
  <c r="G2678" i="1" s="1"/>
  <c r="F2679" i="1"/>
  <c r="G2679" i="1" s="1"/>
  <c r="F2680" i="1"/>
  <c r="F2681" i="1"/>
  <c r="G2681" i="1" s="1"/>
  <c r="F2682" i="1"/>
  <c r="G2682" i="1" s="1"/>
  <c r="F2683" i="1"/>
  <c r="G2683" i="1" s="1"/>
  <c r="F2684" i="1"/>
  <c r="F2685" i="1"/>
  <c r="F2686" i="1"/>
  <c r="F2687" i="1"/>
  <c r="F2688" i="1"/>
  <c r="F2689" i="1"/>
  <c r="F2690" i="1"/>
  <c r="G2690" i="1" s="1"/>
  <c r="F2691" i="1"/>
  <c r="G2691" i="1" s="1"/>
  <c r="F2693" i="1"/>
  <c r="G2693" i="1" s="1"/>
  <c r="F2694" i="1"/>
  <c r="G2694" i="1" s="1"/>
  <c r="F2695" i="1"/>
  <c r="F2696" i="1"/>
  <c r="F2697" i="1"/>
  <c r="E2661" i="25" s="1"/>
  <c r="I2661" i="25" s="1"/>
  <c r="F2698" i="1"/>
  <c r="E2662" i="25" s="1"/>
  <c r="G2662" i="25" s="1"/>
  <c r="F2699" i="1"/>
  <c r="E3371" i="25" s="1"/>
  <c r="F2700" i="1"/>
  <c r="F2701" i="1"/>
  <c r="G2701" i="1" s="1"/>
  <c r="F2702" i="1"/>
  <c r="G2702" i="1" s="1"/>
  <c r="F2704" i="1"/>
  <c r="F2705" i="1"/>
  <c r="F2706" i="1"/>
  <c r="V2243" i="1"/>
  <c r="V1917" i="1"/>
  <c r="O2540" i="1"/>
  <c r="O2482" i="1"/>
  <c r="O2486" i="1"/>
  <c r="O2478" i="1"/>
  <c r="F2562" i="1"/>
  <c r="F2563" i="1"/>
  <c r="V2562" i="1"/>
  <c r="V2563" i="1"/>
  <c r="F2564" i="1"/>
  <c r="F2565" i="1"/>
  <c r="G2565" i="1" s="1"/>
  <c r="V2564" i="1"/>
  <c r="V2565" i="1"/>
  <c r="F2557" i="1"/>
  <c r="F2558" i="1"/>
  <c r="F2559" i="1"/>
  <c r="F2561" i="1"/>
  <c r="F2566" i="1"/>
  <c r="V2561" i="1"/>
  <c r="V2566" i="1"/>
  <c r="V2557" i="1"/>
  <c r="V2558" i="1"/>
  <c r="V2559" i="1"/>
  <c r="F2560" i="1"/>
  <c r="G2560" i="1" s="1"/>
  <c r="V2560" i="1"/>
  <c r="V2555" i="1"/>
  <c r="V2556" i="1"/>
  <c r="V47" i="1"/>
  <c r="V59" i="1"/>
  <c r="V60" i="1"/>
  <c r="V2208" i="1"/>
  <c r="F2402" i="1"/>
  <c r="G2402" i="1" s="1"/>
  <c r="F2403" i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F2416" i="1"/>
  <c r="G2416" i="1" s="1"/>
  <c r="F2417" i="1"/>
  <c r="G2417" i="1" s="1"/>
  <c r="F2418" i="1"/>
  <c r="F2419" i="1"/>
  <c r="G2419" i="1" s="1"/>
  <c r="F2420" i="1"/>
  <c r="G2420" i="1" s="1"/>
  <c r="F2421" i="1"/>
  <c r="G2421" i="1" s="1"/>
  <c r="F2422" i="1"/>
  <c r="F2423" i="1"/>
  <c r="F2424" i="1"/>
  <c r="F2425" i="1"/>
  <c r="F2426" i="1"/>
  <c r="F2427" i="1"/>
  <c r="F2428" i="1"/>
  <c r="F2429" i="1"/>
  <c r="G2429" i="1" s="1"/>
  <c r="F2430" i="1"/>
  <c r="F2431" i="1"/>
  <c r="F2432" i="1"/>
  <c r="F2433" i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F2448" i="1"/>
  <c r="G2448" i="1" s="1"/>
  <c r="F2449" i="1"/>
  <c r="G2449" i="1" s="1"/>
  <c r="F2450" i="1"/>
  <c r="G2450" i="1" s="1"/>
  <c r="F2451" i="1"/>
  <c r="G2451" i="1" s="1"/>
  <c r="F2452" i="1"/>
  <c r="F2453" i="1"/>
  <c r="E2617" i="25" s="1"/>
  <c r="F2454" i="1"/>
  <c r="G2454" i="1" s="1"/>
  <c r="F2455" i="1"/>
  <c r="F2456" i="1"/>
  <c r="G2456" i="1" s="1"/>
  <c r="F2457" i="1"/>
  <c r="F2458" i="1"/>
  <c r="F2460" i="1"/>
  <c r="G2460" i="1" s="1"/>
  <c r="F2461" i="1"/>
  <c r="G2461" i="1" s="1"/>
  <c r="F2462" i="1"/>
  <c r="F2463" i="1"/>
  <c r="G2463" i="1" s="1"/>
  <c r="F2464" i="1"/>
  <c r="G2464" i="1" s="1"/>
  <c r="F2465" i="1"/>
  <c r="F2466" i="1"/>
  <c r="F2467" i="1"/>
  <c r="F2468" i="1"/>
  <c r="F2469" i="1"/>
  <c r="G2469" i="1" s="1"/>
  <c r="F2470" i="1"/>
  <c r="F2471" i="1"/>
  <c r="F2472" i="1"/>
  <c r="G2472" i="1" s="1"/>
  <c r="F2473" i="1"/>
  <c r="F2474" i="1"/>
  <c r="G2474" i="1" s="1"/>
  <c r="F2475" i="1"/>
  <c r="E2694" i="25" s="1"/>
  <c r="I2694" i="25" s="1"/>
  <c r="F2476" i="1"/>
  <c r="F2477" i="1"/>
  <c r="F2478" i="1"/>
  <c r="G2478" i="1" s="1"/>
  <c r="F2479" i="1"/>
  <c r="F2480" i="1"/>
  <c r="F2481" i="1"/>
  <c r="F2482" i="1"/>
  <c r="F2483" i="1"/>
  <c r="F2484" i="1"/>
  <c r="F2485" i="1"/>
  <c r="G2485" i="1" s="1"/>
  <c r="F2486" i="1"/>
  <c r="F2487" i="1"/>
  <c r="F2488" i="1"/>
  <c r="G2488" i="1" s="1"/>
  <c r="F2489" i="1"/>
  <c r="F2490" i="1"/>
  <c r="F2491" i="1"/>
  <c r="F2492" i="1"/>
  <c r="G2492" i="1" s="1"/>
  <c r="F2493" i="1"/>
  <c r="F2494" i="1"/>
  <c r="F2495" i="1"/>
  <c r="G2495" i="1" s="1"/>
  <c r="F2496" i="1"/>
  <c r="F2497" i="1"/>
  <c r="G2497" i="1" s="1"/>
  <c r="F2498" i="1"/>
  <c r="F2499" i="1"/>
  <c r="F2500" i="1"/>
  <c r="F2501" i="1"/>
  <c r="F2502" i="1"/>
  <c r="F2503" i="1"/>
  <c r="G2503" i="1" s="1"/>
  <c r="F2504" i="1"/>
  <c r="F2505" i="1"/>
  <c r="F2506" i="1"/>
  <c r="G2506" i="1" s="1"/>
  <c r="F2507" i="1"/>
  <c r="F2508" i="1"/>
  <c r="F2509" i="1"/>
  <c r="F2510" i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F2519" i="1"/>
  <c r="F2520" i="1"/>
  <c r="F2521" i="1"/>
  <c r="F2522" i="1"/>
  <c r="F2523" i="1"/>
  <c r="F2524" i="1"/>
  <c r="G2524" i="1" s="1"/>
  <c r="F2525" i="1"/>
  <c r="G2525" i="1" s="1"/>
  <c r="F2526" i="1"/>
  <c r="F2527" i="1"/>
  <c r="F2528" i="1"/>
  <c r="F2529" i="1"/>
  <c r="F2530" i="1"/>
  <c r="F2531" i="1"/>
  <c r="G2531" i="1" s="1"/>
  <c r="F2532" i="1"/>
  <c r="G2532" i="1" s="1"/>
  <c r="F2533" i="1"/>
  <c r="G2533" i="1" s="1"/>
  <c r="F2534" i="1"/>
  <c r="F2535" i="1"/>
  <c r="F2536" i="1"/>
  <c r="G2536" i="1" s="1"/>
  <c r="F2537" i="1"/>
  <c r="F2538" i="1"/>
  <c r="F2539" i="1"/>
  <c r="G2539" i="1" s="1"/>
  <c r="F2540" i="1"/>
  <c r="G2540" i="1" s="1"/>
  <c r="F2541" i="1"/>
  <c r="F2542" i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F2553" i="1"/>
  <c r="F2554" i="1"/>
  <c r="F2555" i="1"/>
  <c r="E2624" i="25" s="1"/>
  <c r="F2556" i="1"/>
  <c r="F47" i="1"/>
  <c r="G47" i="1" s="1"/>
  <c r="F59" i="1"/>
  <c r="G59" i="1" s="1"/>
  <c r="F60" i="1"/>
  <c r="G60" i="1" s="1"/>
  <c r="F2208" i="1"/>
  <c r="G2208" i="1" s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E3428" i="25" s="1"/>
  <c r="K3428" i="25" s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E2839" i="25" s="1"/>
  <c r="G2839" i="25" s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E3786" i="25" s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E3395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E3670" i="25" s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E3384" i="25" s="1"/>
  <c r="F635" i="1"/>
  <c r="F636" i="1"/>
  <c r="F637" i="1"/>
  <c r="E3391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E2773" i="25" s="1"/>
  <c r="F53" i="1"/>
  <c r="F54" i="1"/>
  <c r="G54" i="1" s="1"/>
  <c r="F55" i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04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1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E3390" i="25" s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E2872" i="25" s="1"/>
  <c r="I2872" i="25" s="1"/>
  <c r="F1257" i="1"/>
  <c r="F1258" i="1"/>
  <c r="F1259" i="1"/>
  <c r="F1260" i="1"/>
  <c r="F1261" i="1"/>
  <c r="F1262" i="1"/>
  <c r="G1262" i="1" s="1"/>
  <c r="F1263" i="1"/>
  <c r="E3389" i="25" s="1"/>
  <c r="K3389" i="25" s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E2635" i="25" s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E2949" i="25" s="1"/>
  <c r="G2949" i="25" s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3783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E2677" i="25" s="1"/>
  <c r="G2677" i="25" s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E3829" i="25" s="1"/>
  <c r="I3829" i="25" s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E2656" i="25" s="1"/>
  <c r="I2656" i="25" s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20" i="1"/>
  <c r="F1821" i="1"/>
  <c r="F1822" i="1"/>
  <c r="F1823" i="1"/>
  <c r="F1824" i="1"/>
  <c r="F1825" i="1"/>
  <c r="G1825" i="1" s="1"/>
  <c r="F1826" i="1"/>
  <c r="F1827" i="1"/>
  <c r="F1828" i="1"/>
  <c r="F1829" i="1"/>
  <c r="F1830" i="1"/>
  <c r="F1831" i="1"/>
  <c r="G1831" i="1" s="1"/>
  <c r="F1832" i="1"/>
  <c r="F1833" i="1"/>
  <c r="F1834" i="1"/>
  <c r="F1835" i="1"/>
  <c r="G1835" i="1" s="1"/>
  <c r="F1836" i="1"/>
  <c r="F1837" i="1"/>
  <c r="F1838" i="1"/>
  <c r="F1839" i="1"/>
  <c r="F1840" i="1"/>
  <c r="F1841" i="1"/>
  <c r="G1841" i="1" s="1"/>
  <c r="F1842" i="1"/>
  <c r="F1843" i="1"/>
  <c r="F1844" i="1"/>
  <c r="F1845" i="1"/>
  <c r="F1846" i="1"/>
  <c r="F1847" i="1"/>
  <c r="F1848" i="1"/>
  <c r="F1849" i="1"/>
  <c r="F1850" i="1"/>
  <c r="G1850" i="1" s="1"/>
  <c r="F1851" i="1"/>
  <c r="F1852" i="1"/>
  <c r="F1853" i="1"/>
  <c r="G1853" i="1" s="1"/>
  <c r="F1854" i="1"/>
  <c r="G1854" i="1" s="1"/>
  <c r="F1855" i="1"/>
  <c r="F1856" i="1"/>
  <c r="G1856" i="1" s="1"/>
  <c r="F1857" i="1"/>
  <c r="G1857" i="1" s="1"/>
  <c r="F1858" i="1"/>
  <c r="F1859" i="1"/>
  <c r="G1859" i="1" s="1"/>
  <c r="F1860" i="1"/>
  <c r="F1861" i="1"/>
  <c r="E2844" i="25" s="1"/>
  <c r="I2844" i="25" s="1"/>
  <c r="F1862" i="1"/>
  <c r="F1863" i="1"/>
  <c r="F1864" i="1"/>
  <c r="F1865" i="1"/>
  <c r="E3170" i="25" s="1"/>
  <c r="F1866" i="1"/>
  <c r="F1867" i="1"/>
  <c r="F1868" i="1"/>
  <c r="F1869" i="1"/>
  <c r="G1869" i="1" s="1"/>
  <c r="F1870" i="1"/>
  <c r="G1870" i="1" s="1"/>
  <c r="F1871" i="1"/>
  <c r="F1872" i="1"/>
  <c r="F1873" i="1"/>
  <c r="G1873" i="1" s="1"/>
  <c r="F1874" i="1"/>
  <c r="G1874" i="1" s="1"/>
  <c r="F1875" i="1"/>
  <c r="F1876" i="1"/>
  <c r="F1877" i="1"/>
  <c r="F1878" i="1"/>
  <c r="F1879" i="1"/>
  <c r="F1880" i="1"/>
  <c r="F1881" i="1"/>
  <c r="G1881" i="1" s="1"/>
  <c r="F1882" i="1"/>
  <c r="F1883" i="1"/>
  <c r="G1883" i="1" s="1"/>
  <c r="F1884" i="1"/>
  <c r="F1885" i="1"/>
  <c r="F1886" i="1"/>
  <c r="F1887" i="1"/>
  <c r="F1888" i="1"/>
  <c r="F1889" i="1"/>
  <c r="F1890" i="1"/>
  <c r="F1891" i="1"/>
  <c r="F1892" i="1"/>
  <c r="G1892" i="1" s="1"/>
  <c r="F1893" i="1"/>
  <c r="F1894" i="1"/>
  <c r="G1894" i="1" s="1"/>
  <c r="F1895" i="1"/>
  <c r="F1896" i="1"/>
  <c r="G1896" i="1" s="1"/>
  <c r="F1897" i="1"/>
  <c r="G1897" i="1" s="1"/>
  <c r="F1898" i="1"/>
  <c r="F1899" i="1"/>
  <c r="F1900" i="1"/>
  <c r="F1901" i="1"/>
  <c r="G1901" i="1" s="1"/>
  <c r="F1902" i="1"/>
  <c r="F1903" i="1"/>
  <c r="G1903" i="1" s="1"/>
  <c r="F1904" i="1"/>
  <c r="F1905" i="1"/>
  <c r="F1906" i="1"/>
  <c r="G1906" i="1" s="1"/>
  <c r="F1907" i="1"/>
  <c r="F1908" i="1"/>
  <c r="F1909" i="1"/>
  <c r="G1909" i="1" s="1"/>
  <c r="F1910" i="1"/>
  <c r="F1911" i="1"/>
  <c r="F1912" i="1"/>
  <c r="F1913" i="1"/>
  <c r="F1914" i="1"/>
  <c r="F1916" i="1"/>
  <c r="F1919" i="1"/>
  <c r="F1922" i="1"/>
  <c r="F1920" i="1"/>
  <c r="G1920" i="1" s="1"/>
  <c r="F1921" i="1"/>
  <c r="F2065" i="1"/>
  <c r="F2066" i="1"/>
  <c r="F2067" i="1"/>
  <c r="G2067" i="1" s="1"/>
  <c r="F2068" i="1"/>
  <c r="F2069" i="1"/>
  <c r="G2069" i="1" s="1"/>
  <c r="F2070" i="1"/>
  <c r="G2070" i="1" s="1"/>
  <c r="F1935" i="1"/>
  <c r="F1936" i="1"/>
  <c r="F1937" i="1"/>
  <c r="G1937" i="1" s="1"/>
  <c r="F1938" i="1"/>
  <c r="G1938" i="1" s="1"/>
  <c r="F1939" i="1"/>
  <c r="F1940" i="1"/>
  <c r="F1941" i="1"/>
  <c r="G1941" i="1" s="1"/>
  <c r="F1942" i="1"/>
  <c r="G1942" i="1" s="1"/>
  <c r="F1943" i="1"/>
  <c r="E2945" i="25" s="1"/>
  <c r="G2945" i="25" s="1"/>
  <c r="F1944" i="1"/>
  <c r="G1944" i="1" s="1"/>
  <c r="F1945" i="1"/>
  <c r="F1946" i="1"/>
  <c r="F1947" i="1"/>
  <c r="F1948" i="1"/>
  <c r="G1948" i="1" s="1"/>
  <c r="F1949" i="1"/>
  <c r="G1949" i="1" s="1"/>
  <c r="F1950" i="1"/>
  <c r="F1951" i="1"/>
  <c r="F1952" i="1"/>
  <c r="F1953" i="1"/>
  <c r="G1953" i="1" s="1"/>
  <c r="F1954" i="1"/>
  <c r="F1955" i="1"/>
  <c r="F1956" i="1"/>
  <c r="G1956" i="1" s="1"/>
  <c r="F1957" i="1"/>
  <c r="F1958" i="1"/>
  <c r="F1959" i="1"/>
  <c r="F1960" i="1"/>
  <c r="F1961" i="1"/>
  <c r="F1962" i="1"/>
  <c r="G1962" i="1" s="1"/>
  <c r="F1963" i="1"/>
  <c r="F1964" i="1"/>
  <c r="F1965" i="1"/>
  <c r="G1965" i="1" s="1"/>
  <c r="F1966" i="1"/>
  <c r="F1967" i="1"/>
  <c r="F1968" i="1"/>
  <c r="F1969" i="1"/>
  <c r="G1969" i="1" s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G1981" i="1" s="1"/>
  <c r="F1982" i="1"/>
  <c r="F1983" i="1"/>
  <c r="G1983" i="1" s="1"/>
  <c r="F1984" i="1"/>
  <c r="F1985" i="1"/>
  <c r="G1985" i="1" s="1"/>
  <c r="F1986" i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F1995" i="1"/>
  <c r="F1996" i="1"/>
  <c r="F1997" i="1"/>
  <c r="F1998" i="1"/>
  <c r="G1998" i="1" s="1"/>
  <c r="F1999" i="1"/>
  <c r="G1999" i="1" s="1"/>
  <c r="F2000" i="1"/>
  <c r="F2001" i="1"/>
  <c r="F2002" i="1"/>
  <c r="G2002" i="1" s="1"/>
  <c r="F2003" i="1"/>
  <c r="F2004" i="1"/>
  <c r="F2005" i="1"/>
  <c r="F2006" i="1"/>
  <c r="F2007" i="1"/>
  <c r="F2008" i="1"/>
  <c r="F2009" i="1"/>
  <c r="F2010" i="1"/>
  <c r="F2011" i="1"/>
  <c r="F2012" i="1"/>
  <c r="F2013" i="1"/>
  <c r="G2013" i="1" s="1"/>
  <c r="F2014" i="1"/>
  <c r="F2015" i="1"/>
  <c r="F2016" i="1"/>
  <c r="F2017" i="1"/>
  <c r="F2018" i="1"/>
  <c r="F2019" i="1"/>
  <c r="F2020" i="1"/>
  <c r="F2021" i="1"/>
  <c r="G2021" i="1" s="1"/>
  <c r="F2022" i="1"/>
  <c r="F2023" i="1"/>
  <c r="G2023" i="1" s="1"/>
  <c r="F2024" i="1"/>
  <c r="G2024" i="1" s="1"/>
  <c r="F2025" i="1"/>
  <c r="F2026" i="1"/>
  <c r="F2027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F2034" i="1"/>
  <c r="G2034" i="1" s="1"/>
  <c r="F2035" i="1"/>
  <c r="G2035" i="1" s="1"/>
  <c r="F2036" i="1"/>
  <c r="G2036" i="1" s="1"/>
  <c r="F2037" i="1"/>
  <c r="F2038" i="1"/>
  <c r="F2039" i="1"/>
  <c r="G2039" i="1" s="1"/>
  <c r="F2040" i="1"/>
  <c r="G2040" i="1" s="1"/>
  <c r="F2041" i="1"/>
  <c r="F2042" i="1"/>
  <c r="F2043" i="1"/>
  <c r="G2043" i="1" s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G2059" i="1" s="1"/>
  <c r="F2060" i="1"/>
  <c r="F2061" i="1"/>
  <c r="F2062" i="1"/>
  <c r="G2062" i="1" s="1"/>
  <c r="F2063" i="1"/>
  <c r="G2063" i="1" s="1"/>
  <c r="F2064" i="1"/>
  <c r="G2064" i="1" s="1"/>
  <c r="F2102" i="1"/>
  <c r="F2098" i="1"/>
  <c r="G2098" i="1" s="1"/>
  <c r="F1931" i="1"/>
  <c r="F1932" i="1"/>
  <c r="F1933" i="1"/>
  <c r="F1934" i="1"/>
  <c r="F2071" i="1"/>
  <c r="F2072" i="1"/>
  <c r="F2073" i="1"/>
  <c r="F2074" i="1"/>
  <c r="E3746" i="25" s="1"/>
  <c r="F2075" i="1"/>
  <c r="G2075" i="1" s="1"/>
  <c r="F2076" i="1"/>
  <c r="G2076" i="1" s="1"/>
  <c r="F2077" i="1"/>
  <c r="G2077" i="1" s="1"/>
  <c r="F2078" i="1"/>
  <c r="G2078" i="1" s="1"/>
  <c r="F2079" i="1"/>
  <c r="F2080" i="1"/>
  <c r="F2081" i="1"/>
  <c r="F2082" i="1"/>
  <c r="F2083" i="1"/>
  <c r="F2084" i="1"/>
  <c r="G2084" i="1" s="1"/>
  <c r="F2085" i="1"/>
  <c r="F2086" i="1"/>
  <c r="F2087" i="1"/>
  <c r="F2088" i="1"/>
  <c r="F2089" i="1"/>
  <c r="F2090" i="1"/>
  <c r="F2091" i="1"/>
  <c r="F2092" i="1"/>
  <c r="G2092" i="1" s="1"/>
  <c r="F2093" i="1"/>
  <c r="G2093" i="1" s="1"/>
  <c r="F2094" i="1"/>
  <c r="G2094" i="1" s="1"/>
  <c r="F2095" i="1"/>
  <c r="F2096" i="1"/>
  <c r="G2096" i="1" s="1"/>
  <c r="F2097" i="1"/>
  <c r="G2097" i="1" s="1"/>
  <c r="F2103" i="1"/>
  <c r="G2103" i="1" s="1"/>
  <c r="F2104" i="1"/>
  <c r="G2104" i="1" s="1"/>
  <c r="F2105" i="1"/>
  <c r="F2106" i="1"/>
  <c r="G2106" i="1" s="1"/>
  <c r="F2107" i="1"/>
  <c r="G2107" i="1" s="1"/>
  <c r="F2108" i="1"/>
  <c r="F2109" i="1"/>
  <c r="G2109" i="1" s="1"/>
  <c r="F2110" i="1"/>
  <c r="F1816" i="1"/>
  <c r="F1818" i="1"/>
  <c r="F1819" i="1"/>
  <c r="F1930" i="1"/>
  <c r="E3674" i="25" s="1"/>
  <c r="F2211" i="1"/>
  <c r="F2212" i="1"/>
  <c r="G2212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F2123" i="1"/>
  <c r="F2124" i="1"/>
  <c r="G2124" i="1" s="1"/>
  <c r="F2125" i="1"/>
  <c r="F2126" i="1"/>
  <c r="G2126" i="1" s="1"/>
  <c r="F2127" i="1"/>
  <c r="F2128" i="1"/>
  <c r="F2129" i="1"/>
  <c r="F2130" i="1"/>
  <c r="F2131" i="1"/>
  <c r="F2132" i="1"/>
  <c r="G2132" i="1" s="1"/>
  <c r="F2133" i="1"/>
  <c r="G2133" i="1" s="1"/>
  <c r="F2134" i="1"/>
  <c r="F2135" i="1"/>
  <c r="F2136" i="1"/>
  <c r="F2137" i="1"/>
  <c r="G2137" i="1" s="1"/>
  <c r="F2138" i="1"/>
  <c r="G2138" i="1" s="1"/>
  <c r="F2139" i="1"/>
  <c r="F2140" i="1"/>
  <c r="F2141" i="1"/>
  <c r="G2141" i="1" s="1"/>
  <c r="F2142" i="1"/>
  <c r="G2142" i="1" s="1"/>
  <c r="F2143" i="1"/>
  <c r="G2143" i="1" s="1"/>
  <c r="F2144" i="1"/>
  <c r="F2145" i="1"/>
  <c r="F2146" i="1"/>
  <c r="F2147" i="1"/>
  <c r="F2148" i="1"/>
  <c r="F2149" i="1"/>
  <c r="F2150" i="1"/>
  <c r="F2151" i="1"/>
  <c r="G2151" i="1" s="1"/>
  <c r="F2152" i="1"/>
  <c r="F2153" i="1"/>
  <c r="G2153" i="1" s="1"/>
  <c r="F2154" i="1"/>
  <c r="F2155" i="1"/>
  <c r="G2155" i="1" s="1"/>
  <c r="F2156" i="1"/>
  <c r="F2157" i="1"/>
  <c r="F2158" i="1"/>
  <c r="G2158" i="1" s="1"/>
  <c r="F2159" i="1"/>
  <c r="F2160" i="1"/>
  <c r="F2161" i="1"/>
  <c r="E3770" i="25" s="1"/>
  <c r="I3770" i="25" s="1"/>
  <c r="F2162" i="1"/>
  <c r="F2163" i="1"/>
  <c r="F2164" i="1"/>
  <c r="G2164" i="1" s="1"/>
  <c r="F2165" i="1"/>
  <c r="F2166" i="1"/>
  <c r="F2167" i="1"/>
  <c r="F2168" i="1"/>
  <c r="F2169" i="1"/>
  <c r="F2170" i="1"/>
  <c r="F2171" i="1"/>
  <c r="F2172" i="1"/>
  <c r="F2173" i="1"/>
  <c r="E3462" i="25" s="1"/>
  <c r="K3462" i="25" s="1"/>
  <c r="F2174" i="1"/>
  <c r="F2175" i="1"/>
  <c r="F2176" i="1"/>
  <c r="F2177" i="1"/>
  <c r="F2178" i="1"/>
  <c r="G2178" i="1" s="1"/>
  <c r="F2179" i="1"/>
  <c r="F2180" i="1"/>
  <c r="F2181" i="1"/>
  <c r="F2182" i="1"/>
  <c r="F2183" i="1"/>
  <c r="G2183" i="1" s="1"/>
  <c r="F2184" i="1"/>
  <c r="F2185" i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F2195" i="1"/>
  <c r="F2196" i="1"/>
  <c r="F2197" i="1"/>
  <c r="G2197" i="1" s="1"/>
  <c r="F2198" i="1"/>
  <c r="G2198" i="1" s="1"/>
  <c r="F2199" i="1"/>
  <c r="G2199" i="1" s="1"/>
  <c r="F2200" i="1"/>
  <c r="G2200" i="1" s="1"/>
  <c r="F2201" i="1"/>
  <c r="F2202" i="1"/>
  <c r="F2203" i="1"/>
  <c r="G2203" i="1" s="1"/>
  <c r="F2204" i="1"/>
  <c r="G2204" i="1" s="1"/>
  <c r="F2205" i="1"/>
  <c r="G2205" i="1" s="1"/>
  <c r="F2206" i="1"/>
  <c r="F2207" i="1"/>
  <c r="F2210" i="1"/>
  <c r="G2210" i="1" s="1"/>
  <c r="F2213" i="1"/>
  <c r="G2213" i="1" s="1"/>
  <c r="F2214" i="1"/>
  <c r="G2214" i="1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32" i="1"/>
  <c r="F2235" i="1"/>
  <c r="F2236" i="1"/>
  <c r="G2236" i="1" s="1"/>
  <c r="F2237" i="1"/>
  <c r="F2238" i="1"/>
  <c r="F2240" i="1"/>
  <c r="F2239" i="1"/>
  <c r="F2229" i="1"/>
  <c r="F2230" i="1"/>
  <c r="G2230" i="1" s="1"/>
  <c r="F2231" i="1"/>
  <c r="G2231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5" i="1"/>
  <c r="E3662" i="25" s="1"/>
  <c r="K3662" i="25" s="1"/>
  <c r="F1927" i="1"/>
  <c r="G1927" i="1" s="1"/>
  <c r="F1929" i="1"/>
  <c r="G1929" i="1" s="1"/>
  <c r="F2242" i="1"/>
  <c r="F2243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3" i="1"/>
  <c r="G1923" i="1" s="1"/>
  <c r="F1924" i="1"/>
  <c r="F1925" i="1"/>
  <c r="F1926" i="1"/>
  <c r="F2099" i="1"/>
  <c r="F2100" i="1"/>
  <c r="G2100" i="1" s="1"/>
  <c r="F2101" i="1"/>
  <c r="F2233" i="1"/>
  <c r="F2234" i="1"/>
  <c r="F2241" i="1"/>
  <c r="F2244" i="1"/>
  <c r="G2244" i="1" s="1"/>
  <c r="F2245" i="1"/>
  <c r="F2246" i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F2253" i="1"/>
  <c r="G2253" i="1" s="1"/>
  <c r="F2254" i="1"/>
  <c r="F2255" i="1"/>
  <c r="F2256" i="1"/>
  <c r="F2257" i="1"/>
  <c r="G2257" i="1" s="1"/>
  <c r="F2258" i="1"/>
  <c r="G2258" i="1" s="1"/>
  <c r="F2259" i="1"/>
  <c r="F2260" i="1"/>
  <c r="F2261" i="1"/>
  <c r="F2262" i="1"/>
  <c r="F2263" i="1"/>
  <c r="G2263" i="1" s="1"/>
  <c r="F2264" i="1"/>
  <c r="F2265" i="1"/>
  <c r="G2265" i="1" s="1"/>
  <c r="F2266" i="1"/>
  <c r="G2266" i="1" s="1"/>
  <c r="F2267" i="1"/>
  <c r="F2268" i="1"/>
  <c r="F2269" i="1"/>
  <c r="F2270" i="1"/>
  <c r="F2271" i="1"/>
  <c r="F2272" i="1"/>
  <c r="F2273" i="1"/>
  <c r="F2274" i="1"/>
  <c r="G2274" i="1" s="1"/>
  <c r="F2275" i="1"/>
  <c r="F2276" i="1"/>
  <c r="F2277" i="1"/>
  <c r="G2277" i="1" s="1"/>
  <c r="F2278" i="1"/>
  <c r="G2278" i="1" s="1"/>
  <c r="F2279" i="1"/>
  <c r="F2280" i="1"/>
  <c r="F2281" i="1"/>
  <c r="F2282" i="1"/>
  <c r="G2282" i="1" s="1"/>
  <c r="F2283" i="1"/>
  <c r="F2284" i="1"/>
  <c r="G2284" i="1" s="1"/>
  <c r="F2285" i="1"/>
  <c r="F2286" i="1"/>
  <c r="G2286" i="1" s="1"/>
  <c r="F2287" i="1"/>
  <c r="F2288" i="1"/>
  <c r="F2289" i="1"/>
  <c r="F2290" i="1"/>
  <c r="G2290" i="1" s="1"/>
  <c r="F2291" i="1"/>
  <c r="G2291" i="1" s="1"/>
  <c r="F2292" i="1"/>
  <c r="G2292" i="1" s="1"/>
  <c r="F2293" i="1"/>
  <c r="F2294" i="1"/>
  <c r="F2295" i="1"/>
  <c r="F2296" i="1"/>
  <c r="F2297" i="1"/>
  <c r="F2298" i="1"/>
  <c r="F2299" i="1"/>
  <c r="E2900" i="25" s="1"/>
  <c r="I2900" i="25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F2310" i="1"/>
  <c r="F2311" i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F2318" i="1"/>
  <c r="G2318" i="1" s="1"/>
  <c r="F2319" i="1"/>
  <c r="F2320" i="1"/>
  <c r="F2321" i="1"/>
  <c r="G2321" i="1" s="1"/>
  <c r="F2322" i="1"/>
  <c r="F2323" i="1"/>
  <c r="G2323" i="1" s="1"/>
  <c r="F2355" i="1"/>
  <c r="F2356" i="1"/>
  <c r="F2357" i="1"/>
  <c r="F2358" i="1"/>
  <c r="F2359" i="1"/>
  <c r="F2325" i="1"/>
  <c r="G2325" i="1" s="1"/>
  <c r="F2326" i="1"/>
  <c r="E3201" i="25" s="1"/>
  <c r="F2327" i="1"/>
  <c r="F2328" i="1"/>
  <c r="G2328" i="1" s="1"/>
  <c r="F2329" i="1"/>
  <c r="E3338" i="25" s="1"/>
  <c r="F2330" i="1"/>
  <c r="F2331" i="1"/>
  <c r="F2332" i="1"/>
  <c r="F2333" i="1"/>
  <c r="F2334" i="1"/>
  <c r="F2335" i="1"/>
  <c r="F2336" i="1"/>
  <c r="F2337" i="1"/>
  <c r="F2338" i="1"/>
  <c r="F2339" i="1"/>
  <c r="G2339" i="1" s="1"/>
  <c r="F2340" i="1"/>
  <c r="F2341" i="1"/>
  <c r="F2342" i="1"/>
  <c r="F2343" i="1"/>
  <c r="F2344" i="1"/>
  <c r="G2344" i="1" s="1"/>
  <c r="F2345" i="1"/>
  <c r="G2345" i="1" s="1"/>
  <c r="F2346" i="1"/>
  <c r="E3355" i="25" s="1"/>
  <c r="F2347" i="1"/>
  <c r="F2348" i="1"/>
  <c r="E3357" i="25" s="1"/>
  <c r="F2349" i="1"/>
  <c r="F2350" i="1"/>
  <c r="F2351" i="1"/>
  <c r="F2352" i="1"/>
  <c r="F2353" i="1"/>
  <c r="G2353" i="1" s="1"/>
  <c r="F2354" i="1"/>
  <c r="G2354" i="1" s="1"/>
  <c r="F2360" i="1"/>
  <c r="G2360" i="1" s="1"/>
  <c r="F2361" i="1"/>
  <c r="F2362" i="1"/>
  <c r="F2363" i="1"/>
  <c r="F2364" i="1"/>
  <c r="F2365" i="1"/>
  <c r="G2365" i="1" s="1"/>
  <c r="F2366" i="1"/>
  <c r="F2367" i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F2376" i="1"/>
  <c r="G2376" i="1" s="1"/>
  <c r="F2377" i="1"/>
  <c r="F2378" i="1"/>
  <c r="F2379" i="1"/>
  <c r="G2379" i="1" s="1"/>
  <c r="F2380" i="1"/>
  <c r="G2380" i="1" s="1"/>
  <c r="F2381" i="1"/>
  <c r="G2381" i="1" s="1"/>
  <c r="F2382" i="1"/>
  <c r="F2383" i="1"/>
  <c r="F2384" i="1"/>
  <c r="F2385" i="1"/>
  <c r="G2385" i="1" s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G2401" i="1" s="1"/>
  <c r="AB2" i="1"/>
  <c r="F2" i="1" s="1"/>
  <c r="E2" i="25" s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37" i="1"/>
  <c r="V2326" i="1"/>
  <c r="V2318" i="1"/>
  <c r="V2308" i="1"/>
  <c r="V2325" i="1"/>
  <c r="V2359" i="1"/>
  <c r="V2358" i="1"/>
  <c r="V2355" i="1"/>
  <c r="V2356" i="1"/>
  <c r="V2357" i="1"/>
  <c r="V2210" i="1"/>
  <c r="V2064" i="1"/>
  <c r="V2063" i="1"/>
  <c r="V2062" i="1"/>
  <c r="V2061" i="1"/>
  <c r="V2060" i="1"/>
  <c r="V2059" i="1"/>
  <c r="V2100" i="1"/>
  <c r="V90" i="1"/>
  <c r="V76" i="1"/>
  <c r="V56" i="1"/>
  <c r="V2322" i="1"/>
  <c r="V2323" i="1"/>
  <c r="V2320" i="1"/>
  <c r="V2321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9" i="1"/>
  <c r="V2310" i="1"/>
  <c r="V2311" i="1"/>
  <c r="V2312" i="1"/>
  <c r="V2313" i="1"/>
  <c r="V2314" i="1"/>
  <c r="V2315" i="1"/>
  <c r="V2316" i="1"/>
  <c r="V2317" i="1"/>
  <c r="V2319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G2948" i="25" l="1"/>
  <c r="G2950" i="25"/>
  <c r="I2948" i="25"/>
  <c r="K2950" i="25"/>
  <c r="K3386" i="25"/>
  <c r="I3386" i="25"/>
  <c r="G3386" i="25"/>
  <c r="I3670" i="25"/>
  <c r="G3670" i="25"/>
  <c r="I3384" i="25"/>
  <c r="G3384" i="25"/>
  <c r="I3395" i="25"/>
  <c r="G3395" i="25"/>
  <c r="G3390" i="25"/>
  <c r="I3390" i="25"/>
  <c r="K3390" i="25"/>
  <c r="E3323" i="25"/>
  <c r="I3323" i="25" s="1"/>
  <c r="E2726" i="25"/>
  <c r="E2865" i="25"/>
  <c r="E2730" i="25"/>
  <c r="G2730" i="25" s="1"/>
  <c r="E2701" i="25"/>
  <c r="G2701" i="25" s="1"/>
  <c r="E2641" i="25"/>
  <c r="I2641" i="25" s="1"/>
  <c r="E2850" i="25"/>
  <c r="E2655" i="25"/>
  <c r="I2655" i="25" s="1"/>
  <c r="E3150" i="25"/>
  <c r="G3150" i="25" s="1"/>
  <c r="E2705" i="25"/>
  <c r="I2705" i="25" s="1"/>
  <c r="E3673" i="25"/>
  <c r="E3776" i="25"/>
  <c r="E2631" i="25"/>
  <c r="G2631" i="25" s="1"/>
  <c r="E2937" i="25"/>
  <c r="I2937" i="25" s="1"/>
  <c r="E3400" i="25"/>
  <c r="E3363" i="25"/>
  <c r="K3363" i="25" s="1"/>
  <c r="I3786" i="25"/>
  <c r="G3786" i="25"/>
  <c r="K3786" i="25"/>
  <c r="E3790" i="25"/>
  <c r="G3790" i="25" s="1"/>
  <c r="E2657" i="25"/>
  <c r="G2657" i="25" s="1"/>
  <c r="E2826" i="25"/>
  <c r="E2795" i="25"/>
  <c r="I2949" i="25"/>
  <c r="G3428" i="25"/>
  <c r="E2841" i="25"/>
  <c r="K2949" i="25"/>
  <c r="I3428" i="25"/>
  <c r="E2792" i="25"/>
  <c r="I2792" i="25" s="1"/>
  <c r="E2836" i="25"/>
  <c r="G2836" i="25" s="1"/>
  <c r="E3757" i="25"/>
  <c r="E2638" i="25"/>
  <c r="I2638" i="25" s="1"/>
  <c r="E3361" i="25"/>
  <c r="I3361" i="25" s="1"/>
  <c r="E3804" i="25"/>
  <c r="G3783" i="25"/>
  <c r="I3783" i="25"/>
  <c r="K3783" i="25"/>
  <c r="E3366" i="25"/>
  <c r="E2833" i="25"/>
  <c r="E3317" i="25"/>
  <c r="K3317" i="25" s="1"/>
  <c r="E2927" i="25"/>
  <c r="I2927" i="25" s="1"/>
  <c r="E3780" i="25"/>
  <c r="I3181" i="25"/>
  <c r="G3181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E3651" i="25"/>
  <c r="I3651" i="25" s="1"/>
  <c r="E3640" i="25"/>
  <c r="I3640" i="25" s="1"/>
  <c r="E3463" i="25"/>
  <c r="I3463" i="25" s="1"/>
  <c r="E2728" i="25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E2786" i="25"/>
  <c r="G2786" i="25" s="1"/>
  <c r="E3194" i="25"/>
  <c r="G3194" i="25" s="1"/>
  <c r="E3383" i="25"/>
  <c r="K3383" i="25" s="1"/>
  <c r="E3421" i="25"/>
  <c r="K3421" i="25" s="1"/>
  <c r="K3829" i="25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I3462" i="25"/>
  <c r="I3455" i="25"/>
  <c r="E3213" i="25"/>
  <c r="G3213" i="25" s="1"/>
  <c r="E2842" i="25"/>
  <c r="I2842" i="25" s="1"/>
  <c r="G3462" i="25"/>
  <c r="K3455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G3674" i="25"/>
  <c r="I3674" i="25"/>
  <c r="K3674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891" i="25"/>
  <c r="E3018" i="25"/>
  <c r="I3018" i="25" s="1"/>
  <c r="E3019" i="25"/>
  <c r="E3017" i="25"/>
  <c r="G3017" i="25" s="1"/>
  <c r="E3084" i="25"/>
  <c r="K3084" i="25" s="1"/>
  <c r="K2833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804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643" i="25"/>
  <c r="K2803" i="25"/>
  <c r="I2805" i="25"/>
  <c r="E3053" i="25"/>
  <c r="G3053" i="25" s="1"/>
  <c r="I2627" i="25"/>
  <c r="K2805" i="25"/>
  <c r="K2676" i="25"/>
  <c r="K2925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K2836" i="25"/>
  <c r="G2925" i="25"/>
  <c r="G2648" i="25"/>
  <c r="I2836" i="25"/>
  <c r="G2630" i="25"/>
  <c r="I2645" i="25"/>
  <c r="K2782" i="25"/>
  <c r="G2645" i="25"/>
  <c r="G2632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63" i="25"/>
  <c r="I2621" i="25"/>
  <c r="G2746" i="25"/>
  <c r="I2672" i="25"/>
  <c r="I2797" i="25"/>
  <c r="G2942" i="25"/>
  <c r="K2876" i="25"/>
  <c r="G2670" i="25"/>
  <c r="K2730" i="25"/>
  <c r="K2629" i="25"/>
  <c r="I2728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764" i="25"/>
  <c r="G2637" i="25"/>
  <c r="G2726" i="25"/>
  <c r="I2726" i="25"/>
  <c r="I2628" i="25"/>
  <c r="G2866" i="25"/>
  <c r="G2625" i="25"/>
  <c r="I2676" i="25"/>
  <c r="G2676" i="25"/>
  <c r="I2850" i="25"/>
  <c r="I2866" i="25"/>
  <c r="G2850" i="25"/>
  <c r="G2929" i="25"/>
  <c r="G2656" i="25"/>
  <c r="G2616" i="25"/>
  <c r="I2647" i="25"/>
  <c r="I2649" i="25"/>
  <c r="I2685" i="25"/>
  <c r="I2616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K2758" i="25"/>
  <c r="K2801" i="25"/>
  <c r="G2619" i="25"/>
  <c r="I2839" i="25"/>
  <c r="I2677" i="25"/>
  <c r="I2617" i="25"/>
  <c r="G2912" i="25"/>
  <c r="G2872" i="25"/>
  <c r="G2801" i="25"/>
  <c r="G2649" i="25"/>
  <c r="G2877" i="25"/>
  <c r="G2760" i="25"/>
  <c r="G2628" i="25"/>
  <c r="I2624" i="25"/>
  <c r="K2717" i="25"/>
  <c r="I2625" i="25"/>
  <c r="I2659" i="25"/>
  <c r="I2874" i="25"/>
  <c r="I2758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G2671" i="25"/>
  <c r="K2658" i="25"/>
  <c r="K2859" i="25"/>
  <c r="G2859" i="25"/>
  <c r="K2659" i="25"/>
  <c r="K2622" i="25"/>
  <c r="K2760" i="25"/>
  <c r="K2689" i="25"/>
  <c r="K2677" i="25"/>
  <c r="I2662" i="25"/>
  <c r="K2697" i="25"/>
  <c r="K2703" i="25"/>
  <c r="G2640" i="25"/>
  <c r="K2913" i="25"/>
  <c r="K2607" i="25"/>
  <c r="G2852" i="25"/>
  <c r="G2889" i="25"/>
  <c r="I2607" i="25"/>
  <c r="G2886" i="25"/>
  <c r="I2889" i="25"/>
  <c r="I2658" i="25"/>
  <c r="I2913" i="25"/>
  <c r="I2622" i="25"/>
  <c r="K2662" i="25"/>
  <c r="G2888" i="25"/>
  <c r="K2619" i="25"/>
  <c r="G2826" i="25"/>
  <c r="I2891" i="25"/>
  <c r="K2844" i="25"/>
  <c r="I2634" i="25"/>
  <c r="I2826" i="25"/>
  <c r="G2694" i="25"/>
  <c r="K2890" i="25"/>
  <c r="K2872" i="25"/>
  <c r="K2694" i="25"/>
  <c r="K2886" i="25"/>
  <c r="K2705" i="25"/>
  <c r="K2640" i="25"/>
  <c r="K2641" i="25"/>
  <c r="K2852" i="25"/>
  <c r="I2701" i="25"/>
  <c r="K2623" i="25"/>
  <c r="G2891" i="25"/>
  <c r="G2875" i="25"/>
  <c r="G2890" i="25"/>
  <c r="G2697" i="25"/>
  <c r="G2641" i="25"/>
  <c r="K2875" i="25"/>
  <c r="G2844" i="25"/>
  <c r="G2623" i="25"/>
  <c r="K2634" i="25"/>
  <c r="G2399" i="1"/>
  <c r="E2302" i="25"/>
  <c r="G2395" i="1"/>
  <c r="E2298" i="25"/>
  <c r="G2391" i="1"/>
  <c r="E2294" i="25"/>
  <c r="G2382" i="1"/>
  <c r="E2286" i="25"/>
  <c r="G2378" i="1"/>
  <c r="E2282" i="25"/>
  <c r="G2366" i="1"/>
  <c r="E2270" i="25"/>
  <c r="G2362" i="1"/>
  <c r="E2266" i="25"/>
  <c r="G2349" i="1"/>
  <c r="E2258" i="25"/>
  <c r="G2341" i="1"/>
  <c r="E2250" i="25"/>
  <c r="G2337" i="1"/>
  <c r="E2246" i="25"/>
  <c r="G2333" i="1"/>
  <c r="E2242" i="25"/>
  <c r="G2329" i="1"/>
  <c r="E2238" i="25"/>
  <c r="G2356" i="1"/>
  <c r="E2230" i="25"/>
  <c r="G2317" i="1"/>
  <c r="E2222" i="25"/>
  <c r="G2309" i="1"/>
  <c r="E2214" i="25"/>
  <c r="G2297" i="1"/>
  <c r="E2203" i="25"/>
  <c r="G2293" i="1"/>
  <c r="E2199" i="25"/>
  <c r="G2289" i="1"/>
  <c r="E2195" i="25"/>
  <c r="G2285" i="1"/>
  <c r="E2191" i="25"/>
  <c r="G2281" i="1"/>
  <c r="E2187" i="25"/>
  <c r="G2273" i="1"/>
  <c r="E2179" i="25"/>
  <c r="G2269" i="1"/>
  <c r="E2175" i="25"/>
  <c r="G2261" i="1"/>
  <c r="E2167" i="25"/>
  <c r="G2245" i="1"/>
  <c r="E2151" i="25"/>
  <c r="E2364" i="25"/>
  <c r="G2233" i="1"/>
  <c r="E2147" i="25"/>
  <c r="G1926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9" i="1"/>
  <c r="E2072" i="25"/>
  <c r="G2227" i="1"/>
  <c r="E2064" i="25"/>
  <c r="G2223" i="1"/>
  <c r="E2060" i="25"/>
  <c r="G2219" i="1"/>
  <c r="E2056" i="25"/>
  <c r="G2215" i="1"/>
  <c r="E2052" i="25"/>
  <c r="G2207" i="1"/>
  <c r="E2048" i="25"/>
  <c r="G2195" i="1"/>
  <c r="E2036" i="25"/>
  <c r="G2179" i="1"/>
  <c r="E2020" i="25"/>
  <c r="G2175" i="1"/>
  <c r="E2016" i="25"/>
  <c r="G2171" i="1"/>
  <c r="E2012" i="25"/>
  <c r="G2167" i="1"/>
  <c r="E2008" i="25"/>
  <c r="G2163" i="1"/>
  <c r="E2004" i="25"/>
  <c r="G2159" i="1"/>
  <c r="E2000" i="25"/>
  <c r="G2147" i="1"/>
  <c r="E1988" i="25"/>
  <c r="G2139" i="1"/>
  <c r="E1980" i="25"/>
  <c r="G2135" i="1"/>
  <c r="E1976" i="25"/>
  <c r="G2131" i="1"/>
  <c r="E1972" i="25"/>
  <c r="G2127" i="1"/>
  <c r="E1968" i="25"/>
  <c r="G2123" i="1"/>
  <c r="E1964" i="25"/>
  <c r="G1819" i="1"/>
  <c r="E1948" i="25"/>
  <c r="G2105" i="1"/>
  <c r="E1941" i="25"/>
  <c r="G2088" i="1"/>
  <c r="E1929" i="25"/>
  <c r="G2080" i="1"/>
  <c r="E1921" i="25"/>
  <c r="G2072" i="1"/>
  <c r="E1913" i="25"/>
  <c r="G1932" i="1"/>
  <c r="E1909" i="25"/>
  <c r="G2060" i="1"/>
  <c r="E1938" i="25"/>
  <c r="E1901" i="25"/>
  <c r="G2056" i="1"/>
  <c r="E1897" i="25"/>
  <c r="G2052" i="1"/>
  <c r="E1893" i="25"/>
  <c r="E2358" i="25"/>
  <c r="G2048" i="1"/>
  <c r="E1889" i="25"/>
  <c r="G2044" i="1"/>
  <c r="E1885" i="25"/>
  <c r="G2020" i="1"/>
  <c r="E1863" i="25"/>
  <c r="G2016" i="1"/>
  <c r="E1859" i="25"/>
  <c r="G2012" i="1"/>
  <c r="E1855" i="25"/>
  <c r="G2008" i="1"/>
  <c r="E1851" i="25"/>
  <c r="G2004" i="1"/>
  <c r="E1847" i="25"/>
  <c r="G2000" i="1"/>
  <c r="E1843" i="25"/>
  <c r="E2321" i="25"/>
  <c r="G1996" i="1"/>
  <c r="E1839" i="25"/>
  <c r="E2847" i="25"/>
  <c r="G1984" i="1"/>
  <c r="E1829" i="25"/>
  <c r="G1980" i="1"/>
  <c r="E1825" i="25"/>
  <c r="G1976" i="1"/>
  <c r="E1967" i="25"/>
  <c r="E1821" i="25"/>
  <c r="G1972" i="1"/>
  <c r="E1817" i="25"/>
  <c r="G1968" i="1"/>
  <c r="E1813" i="25"/>
  <c r="G1964" i="1"/>
  <c r="E1809" i="25"/>
  <c r="G1960" i="1"/>
  <c r="E1805" i="25"/>
  <c r="G1952" i="1"/>
  <c r="E1797" i="25"/>
  <c r="G1940" i="1"/>
  <c r="E1785" i="25"/>
  <c r="G1936" i="1"/>
  <c r="E1781" i="25"/>
  <c r="G2068" i="1"/>
  <c r="E1777" i="25"/>
  <c r="G1921" i="1"/>
  <c r="E1773" i="25"/>
  <c r="G1916" i="1"/>
  <c r="E1769" i="25"/>
  <c r="G1911" i="1"/>
  <c r="E1765" i="25"/>
  <c r="G1907" i="1"/>
  <c r="E1761" i="25"/>
  <c r="G1899" i="1"/>
  <c r="E1753" i="25"/>
  <c r="G1895" i="1"/>
  <c r="E1749" i="25"/>
  <c r="G1891" i="1"/>
  <c r="E1746" i="25"/>
  <c r="G1887" i="1"/>
  <c r="E1742" i="25"/>
  <c r="G1879" i="1"/>
  <c r="E1734" i="25"/>
  <c r="G1875" i="1"/>
  <c r="E1730" i="25"/>
  <c r="G1871" i="1"/>
  <c r="E1726" i="25"/>
  <c r="G1867" i="1"/>
  <c r="E1722" i="25"/>
  <c r="G1863" i="1"/>
  <c r="E1718" i="25"/>
  <c r="G1855" i="1"/>
  <c r="E2188" i="25"/>
  <c r="E1710" i="25"/>
  <c r="G1851" i="1"/>
  <c r="E1707" i="25"/>
  <c r="G1847" i="1"/>
  <c r="E1703" i="25"/>
  <c r="G1843" i="1"/>
  <c r="E1699" i="25"/>
  <c r="G1839" i="1"/>
  <c r="E1695" i="25"/>
  <c r="G1827" i="1"/>
  <c r="E1683" i="25"/>
  <c r="E1957" i="25"/>
  <c r="G1823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3" i="1"/>
  <c r="E2452" i="25"/>
  <c r="G2541" i="1"/>
  <c r="E2441" i="25"/>
  <c r="G2537" i="1"/>
  <c r="E2437" i="25"/>
  <c r="G2529" i="1"/>
  <c r="E2429" i="25"/>
  <c r="G2521" i="1"/>
  <c r="E2421" i="25"/>
  <c r="G2509" i="1"/>
  <c r="E2409" i="25"/>
  <c r="G2505" i="1"/>
  <c r="E2405" i="25"/>
  <c r="G2501" i="1"/>
  <c r="E2401" i="25"/>
  <c r="G2493" i="1"/>
  <c r="E2393" i="25"/>
  <c r="G2489" i="1"/>
  <c r="E2389" i="25"/>
  <c r="G2481" i="1"/>
  <c r="E2382" i="25"/>
  <c r="G2477" i="1"/>
  <c r="E2378" i="25"/>
  <c r="G2473" i="1"/>
  <c r="E2374" i="25"/>
  <c r="G2465" i="1"/>
  <c r="E2366" i="25"/>
  <c r="G2452" i="1"/>
  <c r="E2354" i="25"/>
  <c r="G2432" i="1"/>
  <c r="E2334" i="25"/>
  <c r="G2428" i="1"/>
  <c r="E2330" i="25"/>
  <c r="G2424" i="1"/>
  <c r="E2326" i="25"/>
  <c r="G2412" i="1"/>
  <c r="E2314" i="25"/>
  <c r="G2408" i="1"/>
  <c r="E2310" i="25"/>
  <c r="G2404" i="1"/>
  <c r="E2307" i="25"/>
  <c r="G2566" i="1"/>
  <c r="E2466" i="25"/>
  <c r="G2557" i="1"/>
  <c r="E2462" i="25"/>
  <c r="G2564" i="1"/>
  <c r="E2467" i="25"/>
  <c r="G2562" i="1"/>
  <c r="E2469" i="25"/>
  <c r="G2706" i="1"/>
  <c r="E2605" i="25"/>
  <c r="G2697" i="1"/>
  <c r="E2597" i="25"/>
  <c r="G2688" i="1"/>
  <c r="E2589" i="25"/>
  <c r="G2684" i="1"/>
  <c r="E2585" i="25"/>
  <c r="G2680" i="1"/>
  <c r="E2581" i="25"/>
  <c r="G2676" i="1"/>
  <c r="E2577" i="25"/>
  <c r="G2667" i="1"/>
  <c r="E2569" i="25"/>
  <c r="G2663" i="1"/>
  <c r="E2565" i="25"/>
  <c r="G2658" i="1"/>
  <c r="E2561" i="25"/>
  <c r="G2654" i="1"/>
  <c r="E2557" i="25"/>
  <c r="G2637" i="1"/>
  <c r="E2541" i="25"/>
  <c r="G2633" i="1"/>
  <c r="E2537" i="25"/>
  <c r="G2629" i="1"/>
  <c r="E2533" i="25"/>
  <c r="G2624" i="1"/>
  <c r="E2529" i="25"/>
  <c r="G2620" i="1"/>
  <c r="E2525" i="25"/>
  <c r="G2616" i="1"/>
  <c r="E2521" i="25"/>
  <c r="G2612" i="1"/>
  <c r="E2517" i="25"/>
  <c r="G2608" i="1"/>
  <c r="E2513" i="25"/>
  <c r="G2600" i="1"/>
  <c r="E2505" i="25"/>
  <c r="G2596" i="1"/>
  <c r="E2501" i="25"/>
  <c r="G2592" i="1"/>
  <c r="E2497" i="25"/>
  <c r="G2588" i="1"/>
  <c r="E2493" i="25"/>
  <c r="G2584" i="1"/>
  <c r="E2489" i="25"/>
  <c r="G2580" i="1"/>
  <c r="E2485" i="25"/>
  <c r="E2713" i="25"/>
  <c r="G2576" i="1"/>
  <c r="E2481" i="25"/>
  <c r="G2572" i="1"/>
  <c r="E2477" i="25"/>
  <c r="G2" i="1"/>
  <c r="E441" i="25"/>
  <c r="G2" i="25"/>
  <c r="E2610" i="25"/>
  <c r="E2028" i="25"/>
  <c r="G2398" i="1"/>
  <c r="E2301" i="25"/>
  <c r="G2394" i="1"/>
  <c r="E2297" i="25"/>
  <c r="G2390" i="1"/>
  <c r="E2293" i="25"/>
  <c r="G2377" i="1"/>
  <c r="E2523" i="25"/>
  <c r="E2281" i="25"/>
  <c r="G2361" i="1"/>
  <c r="E2265" i="25"/>
  <c r="G2352" i="1"/>
  <c r="E2261" i="25"/>
  <c r="G2348" i="1"/>
  <c r="E2257" i="25"/>
  <c r="G2340" i="1"/>
  <c r="E2249" i="25"/>
  <c r="G2336" i="1"/>
  <c r="E2245" i="25"/>
  <c r="G2332" i="1"/>
  <c r="E2241" i="25"/>
  <c r="G2359" i="1"/>
  <c r="E2233" i="25"/>
  <c r="G2355" i="1"/>
  <c r="E2229" i="25"/>
  <c r="G2320" i="1"/>
  <c r="E2667" i="25"/>
  <c r="E2224" i="25"/>
  <c r="G2296" i="1"/>
  <c r="E2202" i="25"/>
  <c r="G2288" i="1"/>
  <c r="E2194" i="25"/>
  <c r="G2280" i="1"/>
  <c r="E2509" i="25"/>
  <c r="E2186" i="25"/>
  <c r="G2276" i="1"/>
  <c r="E2182" i="25"/>
  <c r="G2272" i="1"/>
  <c r="E2178" i="25"/>
  <c r="G2268" i="1"/>
  <c r="E2174" i="25"/>
  <c r="G2264" i="1"/>
  <c r="E2170" i="25"/>
  <c r="G2260" i="1"/>
  <c r="E2166" i="25"/>
  <c r="G2256" i="1"/>
  <c r="E2162" i="25"/>
  <c r="G2252" i="1"/>
  <c r="E2158" i="25"/>
  <c r="G2101" i="1"/>
  <c r="E2146" i="25"/>
  <c r="G1925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3" i="1"/>
  <c r="E2103" i="25"/>
  <c r="G1915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40" i="1"/>
  <c r="E2071" i="25"/>
  <c r="G2235" i="1"/>
  <c r="E2067" i="25"/>
  <c r="G2226" i="1"/>
  <c r="E2063" i="25"/>
  <c r="G2222" i="1"/>
  <c r="E2059" i="25"/>
  <c r="G2218" i="1"/>
  <c r="E2055" i="25"/>
  <c r="G2206" i="1"/>
  <c r="E2047" i="25"/>
  <c r="G2202" i="1"/>
  <c r="E2043" i="25"/>
  <c r="G2194" i="1"/>
  <c r="E2035" i="25"/>
  <c r="G2182" i="1"/>
  <c r="E2023" i="25"/>
  <c r="G2174" i="1"/>
  <c r="E2015" i="25"/>
  <c r="G2170" i="1"/>
  <c r="E2011" i="25"/>
  <c r="G2166" i="1"/>
  <c r="E2007" i="25"/>
  <c r="G2162" i="1"/>
  <c r="E2003" i="25"/>
  <c r="G2154" i="1"/>
  <c r="E1995" i="25"/>
  <c r="G2150" i="1"/>
  <c r="E1991" i="25"/>
  <c r="G2146" i="1"/>
  <c r="E1987" i="25"/>
  <c r="G2134" i="1"/>
  <c r="E1975" i="25"/>
  <c r="G2130" i="1"/>
  <c r="E1971" i="25"/>
  <c r="G2122" i="1"/>
  <c r="E1963" i="25"/>
  <c r="G1818" i="1"/>
  <c r="E1947" i="25"/>
  <c r="G2108" i="1"/>
  <c r="E1944" i="25"/>
  <c r="G2095" i="1"/>
  <c r="E2751" i="25"/>
  <c r="E1936" i="25"/>
  <c r="E2212" i="25"/>
  <c r="G2091" i="1"/>
  <c r="E1932" i="25"/>
  <c r="G2087" i="1"/>
  <c r="E1928" i="25"/>
  <c r="G2083" i="1"/>
  <c r="E1924" i="25"/>
  <c r="G2079" i="1"/>
  <c r="E1920" i="25"/>
  <c r="G2071" i="1"/>
  <c r="E1912" i="25"/>
  <c r="G1931" i="1"/>
  <c r="E1908" i="25"/>
  <c r="G2055" i="1"/>
  <c r="E1896" i="25"/>
  <c r="G2051" i="1"/>
  <c r="E1892" i="25"/>
  <c r="G2047" i="1"/>
  <c r="E1888" i="25"/>
  <c r="G2027" i="1"/>
  <c r="E1935" i="25"/>
  <c r="E1870" i="25"/>
  <c r="G2019" i="1"/>
  <c r="E1862" i="25"/>
  <c r="G2015" i="1"/>
  <c r="E1858" i="25"/>
  <c r="G2011" i="1"/>
  <c r="E1854" i="25"/>
  <c r="G2007" i="1"/>
  <c r="E1850" i="25"/>
  <c r="G2003" i="1"/>
  <c r="E1846" i="25"/>
  <c r="G1995" i="1"/>
  <c r="E1838" i="25"/>
  <c r="G1979" i="1"/>
  <c r="E1824" i="25"/>
  <c r="G1975" i="1"/>
  <c r="E1820" i="25"/>
  <c r="G1971" i="1"/>
  <c r="E1816" i="25"/>
  <c r="G1967" i="1"/>
  <c r="E1812" i="25"/>
  <c r="G1963" i="1"/>
  <c r="E1808" i="25"/>
  <c r="G1959" i="1"/>
  <c r="E1804" i="25"/>
  <c r="G1955" i="1"/>
  <c r="E1800" i="25"/>
  <c r="E2375" i="25"/>
  <c r="G1951" i="1"/>
  <c r="E1796" i="25"/>
  <c r="G1947" i="1"/>
  <c r="E1792" i="25"/>
  <c r="G1943" i="1"/>
  <c r="E1788" i="25"/>
  <c r="G1939" i="1"/>
  <c r="E1784" i="25"/>
  <c r="E2150" i="25"/>
  <c r="G1935" i="1"/>
  <c r="E1780" i="25"/>
  <c r="G1914" i="1"/>
  <c r="E1768" i="25"/>
  <c r="E2471" i="25"/>
  <c r="G1910" i="1"/>
  <c r="E1764" i="25"/>
  <c r="G1902" i="1"/>
  <c r="E2040" i="25"/>
  <c r="E1756" i="25"/>
  <c r="E1884" i="25"/>
  <c r="G1898" i="1"/>
  <c r="E1752" i="25"/>
  <c r="G1890" i="1"/>
  <c r="E1745" i="25"/>
  <c r="G1886" i="1"/>
  <c r="E1741" i="25"/>
  <c r="G1882" i="1"/>
  <c r="E1737" i="25"/>
  <c r="G1878" i="1"/>
  <c r="E2727" i="25"/>
  <c r="E2190" i="25"/>
  <c r="E1733" i="25"/>
  <c r="G1866" i="1"/>
  <c r="E1992" i="25"/>
  <c r="E1721" i="25"/>
  <c r="G1862" i="1"/>
  <c r="E1717" i="25"/>
  <c r="G1858" i="1"/>
  <c r="E1713" i="25"/>
  <c r="G1846" i="1"/>
  <c r="E1702" i="25"/>
  <c r="G1842" i="1"/>
  <c r="E1698" i="25"/>
  <c r="G1838" i="1"/>
  <c r="E1694" i="25"/>
  <c r="G1834" i="1"/>
  <c r="E1690" i="25"/>
  <c r="G1830" i="1"/>
  <c r="E1686" i="25"/>
  <c r="G1826" i="1"/>
  <c r="E1682" i="25"/>
  <c r="G1822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6" i="1"/>
  <c r="E2455" i="25"/>
  <c r="G2552" i="1"/>
  <c r="E2451" i="25"/>
  <c r="G2528" i="1"/>
  <c r="E2428" i="25"/>
  <c r="G2520" i="1"/>
  <c r="E2420" i="25"/>
  <c r="G2508" i="1"/>
  <c r="E2408" i="25"/>
  <c r="G2504" i="1"/>
  <c r="E2404" i="25"/>
  <c r="G2500" i="1"/>
  <c r="E2400" i="25"/>
  <c r="G2496" i="1"/>
  <c r="E2396" i="25"/>
  <c r="G2484" i="1"/>
  <c r="E2385" i="25"/>
  <c r="G2480" i="1"/>
  <c r="E2381" i="25"/>
  <c r="G2476" i="1"/>
  <c r="E2377" i="25"/>
  <c r="G2468" i="1"/>
  <c r="E2369" i="25"/>
  <c r="G2455" i="1"/>
  <c r="E2357" i="25"/>
  <c r="G2447" i="1"/>
  <c r="E2747" i="25"/>
  <c r="E2349" i="25"/>
  <c r="G2431" i="1"/>
  <c r="E2333" i="25"/>
  <c r="G2427" i="1"/>
  <c r="E2329" i="25"/>
  <c r="G2423" i="1"/>
  <c r="E2425" i="25"/>
  <c r="E2325" i="25"/>
  <c r="G2415" i="1"/>
  <c r="E2317" i="25"/>
  <c r="G2403" i="1"/>
  <c r="E2306" i="25"/>
  <c r="G2561" i="1"/>
  <c r="E2465" i="25"/>
  <c r="G2705" i="1"/>
  <c r="E2604" i="25"/>
  <c r="G2700" i="1"/>
  <c r="E2600" i="25"/>
  <c r="G2696" i="1"/>
  <c r="E2596" i="25"/>
  <c r="G2687" i="1"/>
  <c r="E2588" i="25"/>
  <c r="G2675" i="1"/>
  <c r="E2576" i="25"/>
  <c r="G2671" i="1"/>
  <c r="E2572" i="25"/>
  <c r="G2662" i="1"/>
  <c r="E2564" i="25"/>
  <c r="G2657" i="1"/>
  <c r="E2560" i="25"/>
  <c r="G2653" i="1"/>
  <c r="E2556" i="25"/>
  <c r="G2636" i="1"/>
  <c r="E2540" i="25"/>
  <c r="E2895" i="25"/>
  <c r="G2632" i="1"/>
  <c r="E2536" i="25"/>
  <c r="G2628" i="1"/>
  <c r="E2532" i="25"/>
  <c r="G2615" i="1"/>
  <c r="E2520" i="25"/>
  <c r="G2611" i="1"/>
  <c r="E2516" i="25"/>
  <c r="G2603" i="1"/>
  <c r="E2824" i="25"/>
  <c r="E2508" i="25"/>
  <c r="G2599" i="1"/>
  <c r="E2504" i="25"/>
  <c r="G2595" i="1"/>
  <c r="E2500" i="25"/>
  <c r="G2591" i="1"/>
  <c r="E2496" i="25"/>
  <c r="G2587" i="1"/>
  <c r="E2492" i="25"/>
  <c r="G2583" i="1"/>
  <c r="E2488" i="25"/>
  <c r="G2579" i="1"/>
  <c r="E2484" i="25"/>
  <c r="G2575" i="1"/>
  <c r="E2480" i="25"/>
  <c r="G2571" i="1"/>
  <c r="E2476" i="25"/>
  <c r="G2567" i="1"/>
  <c r="E2472" i="25"/>
  <c r="G2397" i="1"/>
  <c r="E2300" i="25"/>
  <c r="G2393" i="1"/>
  <c r="E2296" i="25"/>
  <c r="G2389" i="1"/>
  <c r="E2292" i="25"/>
  <c r="G2384" i="1"/>
  <c r="E2288" i="25"/>
  <c r="G2364" i="1"/>
  <c r="E2268" i="25"/>
  <c r="G2351" i="1"/>
  <c r="E2260" i="25"/>
  <c r="G2347" i="1"/>
  <c r="E2256" i="25"/>
  <c r="G2343" i="1"/>
  <c r="E2252" i="25"/>
  <c r="G2335" i="1"/>
  <c r="E2244" i="25"/>
  <c r="G2331" i="1"/>
  <c r="E2240" i="25"/>
  <c r="G2327" i="1"/>
  <c r="E2236" i="25"/>
  <c r="G2358" i="1"/>
  <c r="E2232" i="25"/>
  <c r="G2319" i="1"/>
  <c r="E2223" i="25"/>
  <c r="G2311" i="1"/>
  <c r="E2216" i="25"/>
  <c r="G2299" i="1"/>
  <c r="E2899" i="25"/>
  <c r="E2205" i="25"/>
  <c r="G2295" i="1"/>
  <c r="E2201" i="25"/>
  <c r="G2287" i="1"/>
  <c r="E2193" i="25"/>
  <c r="G2283" i="1"/>
  <c r="E2189" i="25"/>
  <c r="G2279" i="1"/>
  <c r="E2185" i="25"/>
  <c r="E2274" i="25"/>
  <c r="G2275" i="1"/>
  <c r="E2181" i="25"/>
  <c r="G2271" i="1"/>
  <c r="E2177" i="25"/>
  <c r="G2267" i="1"/>
  <c r="E2173" i="25"/>
  <c r="G2259" i="1"/>
  <c r="E2165" i="25"/>
  <c r="G2255" i="1"/>
  <c r="E2161" i="25"/>
  <c r="G2241" i="1"/>
  <c r="E2149" i="25"/>
  <c r="G1924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2" i="1"/>
  <c r="E2102" i="25"/>
  <c r="G1215" i="1"/>
  <c r="E2090" i="25"/>
  <c r="G99" i="1"/>
  <c r="E2081" i="25"/>
  <c r="G95" i="1"/>
  <c r="E2078" i="25"/>
  <c r="G91" i="1"/>
  <c r="E2076" i="25"/>
  <c r="G2238" i="1"/>
  <c r="E2070" i="25"/>
  <c r="G2232" i="1"/>
  <c r="E2066" i="25"/>
  <c r="G2225" i="1"/>
  <c r="E2062" i="25"/>
  <c r="G2221" i="1"/>
  <c r="E2058" i="25"/>
  <c r="G2217" i="1"/>
  <c r="E2054" i="25"/>
  <c r="G2201" i="1"/>
  <c r="E2042" i="25"/>
  <c r="G2185" i="1"/>
  <c r="E2026" i="25"/>
  <c r="G2181" i="1"/>
  <c r="E2022" i="25"/>
  <c r="G2177" i="1"/>
  <c r="E2018" i="25"/>
  <c r="G2173" i="1"/>
  <c r="E2014" i="25"/>
  <c r="G2169" i="1"/>
  <c r="E2010" i="25"/>
  <c r="G2165" i="1"/>
  <c r="E2006" i="25"/>
  <c r="G2161" i="1"/>
  <c r="E2002" i="25"/>
  <c r="G2157" i="1"/>
  <c r="E1998" i="25"/>
  <c r="G2149" i="1"/>
  <c r="E1990" i="25"/>
  <c r="G2145" i="1"/>
  <c r="E1986" i="25"/>
  <c r="G2129" i="1"/>
  <c r="E1970" i="25"/>
  <c r="G2125" i="1"/>
  <c r="E1966" i="25"/>
  <c r="G2211" i="1"/>
  <c r="E1950" i="25"/>
  <c r="G1816" i="1"/>
  <c r="E1946" i="25"/>
  <c r="G2090" i="1"/>
  <c r="E1931" i="25"/>
  <c r="G2086" i="1"/>
  <c r="E1927" i="25"/>
  <c r="G2082" i="1"/>
  <c r="E1923" i="25"/>
  <c r="G2074" i="1"/>
  <c r="E1915" i="25"/>
  <c r="E1916" i="25"/>
  <c r="G1934" i="1"/>
  <c r="E1911" i="25"/>
  <c r="G2058" i="1"/>
  <c r="E1899" i="25"/>
  <c r="G2054" i="1"/>
  <c r="E1895" i="25"/>
  <c r="G2050" i="1"/>
  <c r="E1891" i="25"/>
  <c r="G2046" i="1"/>
  <c r="E1887" i="25"/>
  <c r="G2042" i="1"/>
  <c r="E1883" i="25"/>
  <c r="G2038" i="1"/>
  <c r="E1879" i="25"/>
  <c r="G2026" i="1"/>
  <c r="E1869" i="25"/>
  <c r="G2022" i="1"/>
  <c r="E1865" i="25"/>
  <c r="G2018" i="1"/>
  <c r="E1861" i="25"/>
  <c r="G2014" i="1"/>
  <c r="E2432" i="25"/>
  <c r="E1857" i="25"/>
  <c r="G2010" i="1"/>
  <c r="E1853" i="25"/>
  <c r="G2006" i="1"/>
  <c r="E2196" i="25"/>
  <c r="E1849" i="25"/>
  <c r="G1994" i="1"/>
  <c r="E1837" i="25"/>
  <c r="G1986" i="1"/>
  <c r="E2406" i="25"/>
  <c r="E1831" i="25"/>
  <c r="G1982" i="1"/>
  <c r="E1827" i="25"/>
  <c r="G1978" i="1"/>
  <c r="E1823" i="25"/>
  <c r="G1974" i="1"/>
  <c r="E1819" i="25"/>
  <c r="G1970" i="1"/>
  <c r="E1815" i="25"/>
  <c r="E2695" i="25"/>
  <c r="G1966" i="1"/>
  <c r="E1811" i="25"/>
  <c r="G1958" i="1"/>
  <c r="E1803" i="25"/>
  <c r="G1954" i="1"/>
  <c r="E1799" i="25"/>
  <c r="E2164" i="25"/>
  <c r="G1950" i="1"/>
  <c r="E1795" i="25"/>
  <c r="G1946" i="1"/>
  <c r="E1791" i="25"/>
  <c r="G2066" i="1"/>
  <c r="E1775" i="25"/>
  <c r="G1922" i="1"/>
  <c r="E1771" i="25"/>
  <c r="E2810" i="25"/>
  <c r="G1913" i="1"/>
  <c r="E1767" i="25"/>
  <c r="G1905" i="1"/>
  <c r="E1759" i="25"/>
  <c r="G1893" i="1"/>
  <c r="E1747" i="25"/>
  <c r="E2336" i="25"/>
  <c r="G1889" i="1"/>
  <c r="E1744" i="25"/>
  <c r="G1885" i="1"/>
  <c r="E1740" i="25"/>
  <c r="G1877" i="1"/>
  <c r="E1732" i="25"/>
  <c r="G1865" i="1"/>
  <c r="E1720" i="25"/>
  <c r="G1861" i="1"/>
  <c r="E1716" i="25"/>
  <c r="E2846" i="25"/>
  <c r="G1849" i="1"/>
  <c r="E1705" i="25"/>
  <c r="G1845" i="1"/>
  <c r="E1701" i="25"/>
  <c r="G1837" i="1"/>
  <c r="E1693" i="25"/>
  <c r="G1833" i="1"/>
  <c r="E1689" i="25"/>
  <c r="E1962" i="25"/>
  <c r="G1829" i="1"/>
  <c r="E1685" i="25"/>
  <c r="G1821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5" i="1"/>
  <c r="E2454" i="25"/>
  <c r="G2535" i="1"/>
  <c r="E2435" i="25"/>
  <c r="G2527" i="1"/>
  <c r="E2427" i="25"/>
  <c r="G2523" i="1"/>
  <c r="E2423" i="25"/>
  <c r="G2519" i="1"/>
  <c r="E2419" i="25"/>
  <c r="G2507" i="1"/>
  <c r="E2407" i="25"/>
  <c r="G2499" i="1"/>
  <c r="E2399" i="25"/>
  <c r="G2491" i="1"/>
  <c r="E2391" i="25"/>
  <c r="G2487" i="1"/>
  <c r="E2387" i="25"/>
  <c r="G2483" i="1"/>
  <c r="E2384" i="25"/>
  <c r="G2479" i="1"/>
  <c r="E2380" i="25"/>
  <c r="G2475" i="1"/>
  <c r="E2376" i="25"/>
  <c r="G2471" i="1"/>
  <c r="E2372" i="25"/>
  <c r="G2467" i="1"/>
  <c r="E2368" i="25"/>
  <c r="G2458" i="1"/>
  <c r="E2360" i="25"/>
  <c r="G2430" i="1"/>
  <c r="E2332" i="25"/>
  <c r="G2426" i="1"/>
  <c r="E2328" i="25"/>
  <c r="G2422" i="1"/>
  <c r="E2324" i="25"/>
  <c r="G2418" i="1"/>
  <c r="E2320" i="25"/>
  <c r="G2414" i="1"/>
  <c r="E2316" i="25"/>
  <c r="G2410" i="1"/>
  <c r="E2312" i="25"/>
  <c r="G2406" i="1"/>
  <c r="E2414" i="25"/>
  <c r="E2309" i="25"/>
  <c r="G2559" i="1"/>
  <c r="E2464" i="25"/>
  <c r="G2704" i="1"/>
  <c r="E2603" i="25"/>
  <c r="G2699" i="1"/>
  <c r="E2599" i="25"/>
  <c r="G2695" i="1"/>
  <c r="E2595" i="25"/>
  <c r="G2686" i="1"/>
  <c r="E2587" i="25"/>
  <c r="G2674" i="1"/>
  <c r="E2575" i="25"/>
  <c r="G2665" i="1"/>
  <c r="E2567" i="25"/>
  <c r="G2652" i="1"/>
  <c r="E2555" i="25"/>
  <c r="G2643" i="1"/>
  <c r="E2547" i="25"/>
  <c r="G2639" i="1"/>
  <c r="E2543" i="25"/>
  <c r="G2635" i="1"/>
  <c r="E2539" i="25"/>
  <c r="G2631" i="1"/>
  <c r="E2535" i="25"/>
  <c r="G2627" i="1"/>
  <c r="E2531" i="25"/>
  <c r="G2622" i="1"/>
  <c r="E2527" i="25"/>
  <c r="G2614" i="1"/>
  <c r="E2519" i="25"/>
  <c r="G2610" i="1"/>
  <c r="E2515" i="25"/>
  <c r="G2606" i="1"/>
  <c r="E2511" i="25"/>
  <c r="G2594" i="1"/>
  <c r="E2499" i="25"/>
  <c r="G2586" i="1"/>
  <c r="E2491" i="25"/>
  <c r="G2582" i="1"/>
  <c r="E2487" i="25"/>
  <c r="G2574" i="1"/>
  <c r="E2479" i="25"/>
  <c r="G2400" i="1"/>
  <c r="E2303" i="25"/>
  <c r="G2396" i="1"/>
  <c r="E2299" i="25"/>
  <c r="G2392" i="1"/>
  <c r="E2295" i="25"/>
  <c r="G2388" i="1"/>
  <c r="E2291" i="25"/>
  <c r="G2383" i="1"/>
  <c r="E2287" i="25"/>
  <c r="G2375" i="1"/>
  <c r="E2279" i="25"/>
  <c r="G2367" i="1"/>
  <c r="E2271" i="25"/>
  <c r="G2363" i="1"/>
  <c r="E2267" i="25"/>
  <c r="G2350" i="1"/>
  <c r="E2259" i="25"/>
  <c r="G2346" i="1"/>
  <c r="E2255" i="25"/>
  <c r="G2342" i="1"/>
  <c r="E2251" i="25"/>
  <c r="G2338" i="1"/>
  <c r="E2247" i="25"/>
  <c r="G2334" i="1"/>
  <c r="E2243" i="25"/>
  <c r="G2330" i="1"/>
  <c r="E2239" i="25"/>
  <c r="G2326" i="1"/>
  <c r="E2235" i="25"/>
  <c r="G2357" i="1"/>
  <c r="E2231" i="25"/>
  <c r="G2322" i="1"/>
  <c r="E2226" i="25"/>
  <c r="G2310" i="1"/>
  <c r="E2215" i="25"/>
  <c r="G2298" i="1"/>
  <c r="E2204" i="25"/>
  <c r="G2294" i="1"/>
  <c r="E2200" i="25"/>
  <c r="G2270" i="1"/>
  <c r="E2176" i="25"/>
  <c r="G2262" i="1"/>
  <c r="E2168" i="25"/>
  <c r="G2254" i="1"/>
  <c r="E2160" i="25"/>
  <c r="G2246" i="1"/>
  <c r="E2152" i="25"/>
  <c r="G2234" i="1"/>
  <c r="E2148" i="25"/>
  <c r="G2099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9" i="1"/>
  <c r="E2073" i="25"/>
  <c r="G2237" i="1"/>
  <c r="E2069" i="25"/>
  <c r="G2228" i="1"/>
  <c r="E2065" i="25"/>
  <c r="G2224" i="1"/>
  <c r="E2061" i="25"/>
  <c r="G2220" i="1"/>
  <c r="E2057" i="25"/>
  <c r="G2216" i="1"/>
  <c r="E2053" i="25"/>
  <c r="G2196" i="1"/>
  <c r="E2037" i="25"/>
  <c r="G2184" i="1"/>
  <c r="E2283" i="25"/>
  <c r="E2025" i="25"/>
  <c r="G2180" i="1"/>
  <c r="E2021" i="25"/>
  <c r="G2176" i="1"/>
  <c r="E2017" i="25"/>
  <c r="G2172" i="1"/>
  <c r="E2013" i="25"/>
  <c r="G2168" i="1"/>
  <c r="E2009" i="25"/>
  <c r="G2160" i="1"/>
  <c r="E2001" i="25"/>
  <c r="G2156" i="1"/>
  <c r="E1997" i="25"/>
  <c r="G2152" i="1"/>
  <c r="E1993" i="25"/>
  <c r="G2148" i="1"/>
  <c r="E1989" i="25"/>
  <c r="G2144" i="1"/>
  <c r="E1985" i="25"/>
  <c r="G2140" i="1"/>
  <c r="E1981" i="25"/>
  <c r="G2136" i="1"/>
  <c r="E1977" i="25"/>
  <c r="G2128" i="1"/>
  <c r="E1969" i="25"/>
  <c r="G1930" i="1"/>
  <c r="E1949" i="25"/>
  <c r="G2110" i="1"/>
  <c r="E1945" i="25"/>
  <c r="G2089" i="1"/>
  <c r="E1930" i="25"/>
  <c r="E2821" i="25"/>
  <c r="G2085" i="1"/>
  <c r="E1926" i="25"/>
  <c r="G2081" i="1"/>
  <c r="E1922" i="25"/>
  <c r="G2073" i="1"/>
  <c r="E2812" i="25"/>
  <c r="E1914" i="25"/>
  <c r="G1933" i="1"/>
  <c r="E1910" i="25"/>
  <c r="G2102" i="1"/>
  <c r="E1906" i="25"/>
  <c r="G2061" i="1"/>
  <c r="E1902" i="25"/>
  <c r="G2057" i="1"/>
  <c r="E1898" i="25"/>
  <c r="G2053" i="1"/>
  <c r="E1894" i="25"/>
  <c r="G2049" i="1"/>
  <c r="E2356" i="25"/>
  <c r="E1890" i="25"/>
  <c r="G2045" i="1"/>
  <c r="E2583" i="25"/>
  <c r="E1886" i="25"/>
  <c r="G2041" i="1"/>
  <c r="E1882" i="25"/>
  <c r="G2037" i="1"/>
  <c r="E1878" i="25"/>
  <c r="G2033" i="1"/>
  <c r="E1875" i="25"/>
  <c r="G2025" i="1"/>
  <c r="E1868" i="25"/>
  <c r="G2017" i="1"/>
  <c r="E1860" i="25"/>
  <c r="G2009" i="1"/>
  <c r="E1852" i="25"/>
  <c r="G2005" i="1"/>
  <c r="E1848" i="25"/>
  <c r="G2001" i="1"/>
  <c r="E1844" i="25"/>
  <c r="G1997" i="1"/>
  <c r="E1840" i="25"/>
  <c r="G1977" i="1"/>
  <c r="E1822" i="25"/>
  <c r="G1973" i="1"/>
  <c r="E1818" i="25"/>
  <c r="G1961" i="1"/>
  <c r="E1806" i="25"/>
  <c r="G1957" i="1"/>
  <c r="E2379" i="25"/>
  <c r="E1802" i="25"/>
  <c r="G1945" i="1"/>
  <c r="E1790" i="25"/>
  <c r="G2065" i="1"/>
  <c r="E1774" i="25"/>
  <c r="G1919" i="1"/>
  <c r="E2234" i="25"/>
  <c r="E1770" i="25"/>
  <c r="G1912" i="1"/>
  <c r="E1766" i="25"/>
  <c r="G1908" i="1"/>
  <c r="E1762" i="25"/>
  <c r="G1904" i="1"/>
  <c r="E2495" i="25"/>
  <c r="E1758" i="25"/>
  <c r="G1900" i="1"/>
  <c r="E1754" i="25"/>
  <c r="E2038" i="25"/>
  <c r="G1888" i="1"/>
  <c r="E1743" i="25"/>
  <c r="G1884" i="1"/>
  <c r="E1739" i="25"/>
  <c r="G1880" i="1"/>
  <c r="E1735" i="25"/>
  <c r="E2530" i="25"/>
  <c r="G1876" i="1"/>
  <c r="E1731" i="25"/>
  <c r="G1872" i="1"/>
  <c r="E1727" i="25"/>
  <c r="G1868" i="1"/>
  <c r="E1723" i="25"/>
  <c r="G1864" i="1"/>
  <c r="E1719" i="25"/>
  <c r="G1860" i="1"/>
  <c r="E1715" i="25"/>
  <c r="G1852" i="1"/>
  <c r="E1708" i="25"/>
  <c r="E1836" i="25"/>
  <c r="G1848" i="1"/>
  <c r="E1704" i="25"/>
  <c r="G1844" i="1"/>
  <c r="E1700" i="25"/>
  <c r="G1840" i="1"/>
  <c r="E1696" i="25"/>
  <c r="G1836" i="1"/>
  <c r="E1692" i="25"/>
  <c r="E1965" i="25"/>
  <c r="G1832" i="1"/>
  <c r="E1688" i="25"/>
  <c r="E1961" i="25"/>
  <c r="G1828" i="1"/>
  <c r="E1958" i="25"/>
  <c r="E1684" i="25"/>
  <c r="G1824" i="1"/>
  <c r="E1680" i="25"/>
  <c r="G1820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4" i="1"/>
  <c r="E2453" i="25"/>
  <c r="G2542" i="1"/>
  <c r="E2442" i="25"/>
  <c r="G2538" i="1"/>
  <c r="E2438" i="25"/>
  <c r="G2534" i="1"/>
  <c r="E2434" i="25"/>
  <c r="G2530" i="1"/>
  <c r="E2430" i="25"/>
  <c r="G2526" i="1"/>
  <c r="E2426" i="25"/>
  <c r="G2522" i="1"/>
  <c r="E2422" i="25"/>
  <c r="G2518" i="1"/>
  <c r="E2418" i="25"/>
  <c r="G2510" i="1"/>
  <c r="E2410" i="25"/>
  <c r="G2502" i="1"/>
  <c r="E2402" i="25"/>
  <c r="G2498" i="1"/>
  <c r="E2398" i="25"/>
  <c r="G2494" i="1"/>
  <c r="E2394" i="25"/>
  <c r="G2490" i="1"/>
  <c r="E2390" i="25"/>
  <c r="G2486" i="1"/>
  <c r="E2386" i="25"/>
  <c r="G2482" i="1"/>
  <c r="E2383" i="25"/>
  <c r="G2470" i="1"/>
  <c r="E2371" i="25"/>
  <c r="G2466" i="1"/>
  <c r="E2367" i="25"/>
  <c r="G2462" i="1"/>
  <c r="E2363" i="25"/>
  <c r="G2457" i="1"/>
  <c r="E2359" i="25"/>
  <c r="G2453" i="1"/>
  <c r="E2355" i="25"/>
  <c r="G2441" i="1"/>
  <c r="E2343" i="25"/>
  <c r="E2551" i="25"/>
  <c r="G2433" i="1"/>
  <c r="E2335" i="25"/>
  <c r="G2425" i="1"/>
  <c r="E2327" i="25"/>
  <c r="G2558" i="1"/>
  <c r="E2463" i="25"/>
  <c r="G2563" i="1"/>
  <c r="E2470" i="25"/>
  <c r="G2698" i="1"/>
  <c r="E2598" i="25"/>
  <c r="G2689" i="1"/>
  <c r="E2754" i="25"/>
  <c r="E2590" i="25"/>
  <c r="G2685" i="1"/>
  <c r="E2586" i="25"/>
  <c r="G2677" i="1"/>
  <c r="E2578" i="25"/>
  <c r="G2668" i="1"/>
  <c r="E2706" i="25"/>
  <c r="E2570" i="25"/>
  <c r="G2664" i="1"/>
  <c r="E2566" i="25"/>
  <c r="G2659" i="1"/>
  <c r="E2562" i="25"/>
  <c r="G2638" i="1"/>
  <c r="E2542" i="25"/>
  <c r="G2634" i="1"/>
  <c r="E2538" i="25"/>
  <c r="G2630" i="1"/>
  <c r="E2534" i="25"/>
  <c r="G2621" i="1"/>
  <c r="E2526" i="25"/>
  <c r="G2613" i="1"/>
  <c r="E2518" i="25"/>
  <c r="G2609" i="1"/>
  <c r="E2514" i="25"/>
  <c r="G2605" i="1"/>
  <c r="E2510" i="25"/>
  <c r="G2601" i="1"/>
  <c r="E2506" i="25"/>
  <c r="G2597" i="1"/>
  <c r="E2502" i="25"/>
  <c r="G2593" i="1"/>
  <c r="E2498" i="25"/>
  <c r="G2589" i="1"/>
  <c r="E2494" i="25"/>
  <c r="G2585" i="1"/>
  <c r="E2490" i="25"/>
  <c r="G2569" i="1"/>
  <c r="E2474" i="25"/>
  <c r="K2942" i="25"/>
  <c r="V2229" i="1"/>
  <c r="V2231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5" i="1"/>
  <c r="V1927" i="1"/>
  <c r="V1929" i="1"/>
  <c r="V2242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3" i="1"/>
  <c r="V1924" i="1"/>
  <c r="V1925" i="1"/>
  <c r="V1926" i="1"/>
  <c r="V2099" i="1"/>
  <c r="V2101" i="1"/>
  <c r="V2233" i="1"/>
  <c r="V2234" i="1"/>
  <c r="V2241" i="1"/>
  <c r="Z2" i="1"/>
  <c r="Y2" i="1"/>
  <c r="V2" i="1"/>
  <c r="B2" i="19" a="1"/>
  <c r="O86" i="1"/>
  <c r="O79" i="1"/>
  <c r="O74" i="1"/>
  <c r="K2936" i="25" l="1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4" i="1"/>
  <c r="E2" i="21" a="1"/>
  <c r="E2" i="21" s="1"/>
  <c r="V2239" i="1"/>
  <c r="V2240" i="1"/>
  <c r="V2235" i="1"/>
  <c r="V2236" i="1"/>
  <c r="V2237" i="1"/>
  <c r="V2238" i="1"/>
  <c r="V2232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3" i="1"/>
  <c r="V2214" i="1"/>
  <c r="V2215" i="1"/>
  <c r="J2056" i="25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12" i="1"/>
  <c r="V2211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9" i="1"/>
  <c r="V1922" i="1"/>
  <c r="V1920" i="1"/>
  <c r="V1921" i="1"/>
  <c r="V2065" i="1"/>
  <c r="V2066" i="1"/>
  <c r="V2067" i="1"/>
  <c r="V2068" i="1"/>
  <c r="V2069" i="1"/>
  <c r="V2070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102" i="1"/>
  <c r="V2098" i="1"/>
  <c r="V1931" i="1"/>
  <c r="V1932" i="1"/>
  <c r="V1933" i="1"/>
  <c r="V1934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103" i="1"/>
  <c r="V2104" i="1"/>
  <c r="V2105" i="1"/>
  <c r="V2106" i="1"/>
  <c r="V2107" i="1"/>
  <c r="V2108" i="1"/>
  <c r="V2109" i="1"/>
  <c r="V2110" i="1"/>
  <c r="V1816" i="1"/>
  <c r="V1818" i="1"/>
  <c r="V1819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3" i="1" l="1"/>
  <c r="E3514" i="25" l="1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3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<sst xmlns="http://schemas.openxmlformats.org/spreadsheetml/2006/main" count="29405" uniqueCount="6008">
  <si>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</si>
  <si>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</si>
  <si>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</si>
  <si>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</si>
  <si>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</si>
  <si>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</si>
  <si>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</si>
  <si>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</si>
  <si>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</si>
  <si>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</si>
  <si>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</si>
  <si>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</si>
  <si>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</si>
  <si>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</si>
  <si>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</si>
  <si>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</si>
  <si>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</si>
  <si>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</si>
  <si>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</si>
  <si>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</si>
  <si>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</si>
  <si>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</si>
  <si>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</si>
  <si>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</si>
  <si>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</si>
  <si>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</si>
  <si>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</si>
  <si>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</si>
  <si>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</si>
  <si>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</si>
  <si>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</si>
  <si>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</si>
  <si>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</si>
  <si>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</si>
  <si>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</si>
  <si>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</si>
  <si>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</si>
  <si>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</si>
  <si>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</si>
  <si>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</si>
  <si>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</si>
  <si>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</si>
  <si>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</si>
  <si>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</si>
  <si>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</si>
  <si>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</si>
  <si>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</si>
  <si>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</si>
  <si>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</si>
  <si>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</si>
  <si>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</si>
  <si>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</si>
  <si>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</si>
  <si>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</si>
  <si>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</si>
  <si>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</si>
  <si>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</si>
  <si>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</si>
  <si>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</si>
  <si>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</si>
  <si>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</si>
  <si>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</si>
  <si>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</si>
  <si>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</si>
  <si>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</si>
  <si>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</si>
  <si>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</si>
  <si>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</si>
  <si>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</si>
  <si>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</si>
  <si>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</si>
  <si>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</si>
  <si>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</si>
  <si>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</si>
  <si>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</si>
  <si>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</si>
  <si>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</si>
  <si>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</si>
  <si>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</si>
  <si>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</si>
  <si>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</si>
  <si>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</si>
  <si>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</si>
  <si>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</si>
  <si>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</si>
  <si>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</si>
  <si>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</si>
  <si>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</si>
  <si>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</si>
  <si>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</si>
  <si>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</si>
  <si>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</si>
  <si>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</si>
  <si>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</si>
  <si>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</si>
  <si>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</si>
  <si>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</si>
  <si>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</si>
  <si>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</si>
  <si>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</si>
  <si>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</si>
  <si>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</si>
  <si>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</si>
  <si>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</si>
  <si>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</si>
  <si>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</si>
  <si>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</si>
  <si>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</si>
  <si>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</si>
  <si>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</si>
  <si>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</si>
  <si>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</si>
  <si>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</si>
  <si>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</si>
  <si>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</si>
  <si>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</si>
  <si>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</si>
  <si>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</si>
  <si>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</si>
  <si>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</si>
  <si>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</si>
  <si>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</si>
  <si>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</si>
  <si>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</si>
  <si>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</si>
  <si>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</si>
  <si>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</si>
  <si>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</si>
  <si>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</si>
  <si>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</si>
  <si>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</si>
  <si>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</si>
  <si>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</si>
  <si>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</si>
  <si>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</si>
  <si>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</si>
  <si>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</si>
  <si>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</si>
  <si>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</si>
  <si>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</si>
  <si>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</si>
  <si>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</si>
  <si>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</si>
  <si>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</si>
  <si>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</si>
  <si>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</si>
  <si>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</si>
  <si>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</si>
  <si>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</si>
  <si>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</si>
  <si>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</si>
  <si>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</si>
  <si>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</si>
  <si>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</si>
  <si>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</si>
  <si>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</si>
  <si>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</si>
  <si>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</si>
  <si>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</si>
  <si>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</si>
  <si>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</si>
  <si>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</si>
  <si>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</si>
  <si>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</si>
  <si>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</si>
  <si>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</si>
  <si>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</si>
  <si>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</si>
  <si>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</si>
  <si>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</si>
  <si>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</si>
  <si>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</si>
  <si>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</si>
  <si>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</si>
  <si>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</si>
  <si>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</si>
  <si>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</si>
  <si>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</si>
  <si>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</si>
  <si>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</si>
  <si>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</si>
  <si>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</si>
  <si>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</si>
  <si>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</si>
  <si>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</si>
  <si>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</si>
  <si>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</si>
  <si>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</si>
  <si>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</si>
  <si>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</si>
  <si>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</si>
  <si>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</si>
  <si>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</si>
  <si>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</si>
  <si>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</si>
  <si>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</si>
  <si>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</si>
  <si>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</si>
  <si>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</si>
  <si>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</si>
  <si>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</si>
  <si>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</si>
  <si>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</si>
  <si>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</si>
  <si>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</si>
  <si>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</si>
  <si>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</si>
  <si>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</si>
  <si>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</si>
  <si>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</si>
  <si>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</si>
  <si>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</si>
  <si>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</si>
  <si>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</si>
  <si>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</si>
  <si>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</si>
  <si>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</si>
  <si>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</si>
  <si>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</si>
  <si>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</si>
  <si>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</si>
  <si>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</si>
  <si>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</si>
  <si>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</si>
  <si>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</si>
  <si>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</si>
  <si>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</si>
  <si>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</si>
  <si>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</si>
  <si>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</si>
  <si>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</si>
  <si>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</si>
  <si>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</si>
  <si>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</si>
  <si>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</si>
  <si>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</si>
  <si>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</si>
  <si>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</si>
  <si>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</si>
  <si>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</si>
  <si>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</si>
  <si>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</si>
  <si>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</si>
  <si>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</si>
  <si>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</si>
  <si>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</si>
  <si>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</si>
  <si>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</si>
  <si>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</si>
  <si>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</si>
  <si>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</si>
  <si>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</si>
  <si>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</si>
  <si>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</si>
  <si>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</si>
  <si>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</si>
  <si>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</si>
  <si>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</si>
  <si>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</si>
  <si>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</si>
  <si>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</si>
  <si>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</si>
  <si>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</si>
  <si>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</si>
  <si>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</si>
  <si>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</si>
  <si>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</si>
  <si>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</si>
  <si>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</si>
  <si>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</si>
  <si>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</si>
  <si>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</si>
  <si>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</si>
  <si>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</si>
  <si>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</si>
  <si>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</si>
  <si>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</si>
  <si>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</si>
  <si>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</si>
  <si>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</si>
  <si>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</si>
  <si>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</si>
  <si>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</si>
  <si>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</si>
  <si>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</si>
  <si>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</si>
  <si>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</si>
  <si>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</si>
  <si>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</si>
  <si>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</si>
  <si>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</si>
  <si>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</si>
  <si>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</si>
  <si>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</si>
  <si>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</si>
  <si>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</si>
  <si>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</si>
  <si>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</si>
  <si>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</si>
  <si>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</si>
  <si>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</si>
  <si>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</si>
  <si>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</si>
  <si>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</si>
  <si>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</si>
  <si>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</si>
  <si>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</si>
  <si>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</si>
  <si>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</si>
  <si>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</si>
  <si>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</si>
  <si>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</si>
  <si>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</si>
  <si>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</si>
  <si>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</si>
  <si>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</si>
  <si>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</si>
  <si>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</si>
  <si>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</si>
  <si>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</si>
  <si>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</si>
  <si>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</si>
  <si>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</si>
  <si>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</si>
  <si>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</si>
  <si>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</si>
  <si>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</si>
  <si>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</si>
  <si>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</si>
  <si>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</si>
  <si>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</si>
  <si>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</si>
  <si>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</si>
  <si>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</si>
  <si>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</si>
  <si>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</si>
  <si>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</si>
  <si>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</si>
  <si>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</si>
  <si>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</si>
  <si>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</si>
  <si>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</si>
  <si>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</si>
  <si>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</si>
  <si>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</si>
  <si>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</si>
  <si>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</si>
  <si>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</si>
  <si>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</si>
  <si>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</si>
  <si>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</si>
  <si>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</si>
  <si>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</si>
  <si>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</si>
  <si>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</si>
  <si>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</si>
  <si>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</si>
  <si>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</si>
  <si>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</si>
  <si>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</si>
  <si>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</si>
  <si>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</si>
  <si>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</si>
  <si>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</si>
  <si>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</si>
  <si>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</si>
  <si>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</si>
  <si>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</si>
  <si>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</si>
  <si>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</si>
  <si>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</si>
  <si>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</si>
  <si>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</si>
  <si>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</si>
  <si>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</si>
  <si>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</si>
  <si>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</si>
  <si>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</si>
  <si>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</si>
  <si>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</si>
  <si>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</si>
  <si>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</si>
  <si>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</si>
  <si>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</si>
  <si>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</si>
  <si>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</si>
  <si>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</si>
  <si>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</si>
  <si>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</si>
  <si>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</si>
  <si>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</si>
  <si>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</si>
  <si>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</si>
  <si>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</si>
  <si>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</si>
  <si>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</si>
  <si>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</si>
  <si>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</si>
  <si>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</si>
  <si>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</si>
  <si>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</si>
  <si>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</si>
  <si>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</si>
  <si>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</si>
  <si>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</si>
  <si>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</si>
  <si>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</si>
  <si>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</si>
  <si>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</si>
  <si>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</si>
  <si>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</si>
  <si>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</si>
  <si>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</si>
  <si>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</si>
  <si>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</si>
  <si>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</si>
  <si>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</si>
  <si>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</si>
  <si>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</si>
  <si>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</si>
  <si>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</si>
  <si>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</si>
  <si>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</si>
  <si>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</si>
  <si>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</si>
  <si>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</si>
  <si>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</si>
  <si>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</si>
  <si>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</si>
  <si>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</si>
  <si>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</si>
  <si>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</si>
  <si>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</si>
  <si>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</si>
  <si>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</si>
  <si>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</si>
  <si>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</si>
  <si>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</si>
  <si>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</si>
  <si>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</si>
  <si>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</si>
  <si>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</si>
  <si>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</si>
  <si>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</si>
  <si>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</si>
  <si>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</si>
  <si>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</si>
  <si>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</si>
  <si>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</si>
  <si>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</si>
  <si>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</si>
  <si>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</si>
  <si>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</si>
  <si>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</si>
  <si>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</si>
  <si>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</si>
  <si>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</si>
  <si>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</si>
  <si>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</si>
  <si>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</si>
  <si>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</si>
  <si>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</si>
  <si>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</si>
  <si>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</si>
  <si>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</si>
  <si>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</si>
  <si>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</si>
  <si>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</si>
  <si>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</si>
  <si>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</si>
  <si>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</si>
  <si>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</si>
  <si>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</si>
  <si>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</si>
  <si>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</si>
  <si>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</si>
  <si>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</si>
  <si>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</si>
  <si>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</si>
  <si>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</si>
  <si>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</si>
  <si>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</si>
  <si>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</si>
  <si>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</si>
  <si>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</si>
  <si>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</si>
  <si>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</si>
  <si>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</si>
  <si>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</si>
  <si>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</si>
  <si>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</si>
  <si>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</si>
  <si>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</si>
  <si>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</si>
  <si>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</si>
  <si>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</si>
  <si>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</si>
  <si>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</si>
  <si>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</si>
  <si>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</si>
  <si>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</si>
  <si>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</si>
  <si>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</si>
  <si>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</si>
  <si>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</si>
  <si>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</si>
  <si>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</si>
  <si>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</si>
  <si>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</si>
  <si>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</si>
  <si>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</si>
  <si>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</si>
  <si>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</si>
  <si>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</si>
  <si>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</si>
  <si>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</si>
  <si>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</si>
  <si>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</si>
  <si>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</si>
  <si>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</si>
  <si>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</si>
  <si>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</si>
  <si>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</si>
  <si>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</si>
  <si>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</si>
  <si>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</si>
  <si>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</si>
  <si>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</si>
  <si>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</si>
  <si>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</si>
  <si>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</si>
  <si>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</si>
  <si>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</si>
  <si>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</si>
  <si>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</si>
  <si>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</si>
  <si>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</si>
  <si>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</si>
  <si>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</si>
  <si>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</si>
  <si>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</si>
  <si>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</si>
  <si>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</si>
  <si>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</si>
  <si>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</si>
  <si>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</si>
  <si>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</si>
  <si>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</si>
  <si>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</si>
  <si>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</si>
  <si>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</si>
  <si>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</si>
  <si>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</si>
  <si>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</si>
  <si>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</si>
  <si>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</si>
  <si>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</si>
  <si>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</si>
  <si>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</si>
  <si>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</si>
  <si>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</si>
  <si>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</si>
  <si>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</si>
  <si>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</si>
  <si>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</si>
  <si>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</si>
  <si>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</si>
  <si>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</si>
  <si>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</si>
  <si>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</si>
  <si>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</si>
  <si>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</si>
  <si>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</si>
  <si>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</si>
  <si>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</si>
  <si>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</si>
  <si>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</si>
  <si>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</si>
  <si>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</si>
  <si>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</si>
  <si>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</si>
  <si>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</si>
  <si>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</si>
  <si>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</si>
  <si>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</si>
  <si>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</si>
  <si>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</si>
  <si>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</si>
  <si>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</si>
  <si>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</si>
  <si>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</si>
  <si>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</si>
  <si>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</si>
  <si>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</si>
  <si>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</si>
  <si>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</si>
  <si>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</si>
  <si>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</si>
  <si>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</si>
  <si>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</si>
  <si>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</si>
  <si>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</si>
  <si>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</si>
  <si>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</si>
  <si>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</si>
  <si>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</si>
  <si>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</si>
  <si>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</si>
  <si>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</si>
  <si>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</si>
  <si>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</si>
  <si>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</si>
  <si>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</si>
  <si>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</si>
  <si>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</si>
  <si>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</si>
  <si>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</si>
  <si>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</si>
  <si>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</si>
  <si>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</si>
  <si>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</si>
  <si>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</si>
  <si>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</si>
  <si>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</si>
  <si>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</si>
  <si>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</si>
  <si>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</si>
  <si>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</si>
  <si>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</si>
  <si>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</si>
  <si>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</si>
  <si>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</si>
  <si>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</si>
  <si>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</si>
  <si>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</si>
  <si>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</si>
  <si>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</si>
  <si>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</si>
  <si>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</si>
  <si>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</si>
  <si>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</si>
  <si>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</si>
  <si>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</si>
  <si>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</si>
  <si>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</si>
  <si>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</si>
  <si>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</si>
  <si>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</si>
  <si>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</si>
  <si>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</si>
  <si>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</si>
  <si>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</si>
  <si>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</si>
  <si>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</si>
  <si>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</si>
  <si>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</si>
  <si>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</si>
  <si>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</si>
  <si>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</si>
  <si>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</si>
  <si>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</si>
  <si>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</si>
  <si>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</si>
  <si>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</si>
  <si>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</si>
  <si>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</si>
  <si>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</si>
  <si>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</si>
  <si>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</si>
  <si>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</si>
  <si>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</si>
  <si>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</si>
  <si>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</si>
  <si>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</si>
  <si>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</si>
  <si>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</si>
  <si>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</si>
  <si>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</si>
  <si>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</si>
  <si>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</si>
  <si>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</si>
  <si>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</si>
  <si>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</si>
  <si>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</si>
  <si>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</si>
  <si>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</si>
  <si>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</si>
  <si>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</si>
  <si>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</si>
  <si>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</si>
  <si>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</si>
  <si>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</si>
  <si>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</si>
  <si>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</si>
  <si>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</si>
  <si>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</si>
  <si>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</si>
  <si>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</si>
  <si>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</si>
  <si>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</si>
  <si>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</si>
  <si>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</si>
  <si>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</si>
  <si>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</si>
  <si>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</si>
  <si>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</si>
  <si>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</si>
  <si>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</si>
  <si>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</si>
  <si>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</si>
  <si>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</si>
  <si>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</si>
  <si>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</si>
  <si>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</si>
  <si>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</si>
  <si>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</si>
  <si>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</si>
  <si>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</si>
  <si>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</si>
  <si>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</si>
  <si>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</si>
  <si>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</si>
  <si>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</si>
  <si>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</si>
  <si>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</si>
  <si>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</si>
  <si>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</si>
  <si>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</si>
  <si>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</si>
  <si>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</si>
  <si>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</si>
  <si>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</si>
  <si>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</si>
  <si>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</si>
  <si>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</si>
  <si>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</si>
  <si>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</si>
  <si>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</si>
  <si>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</si>
  <si>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</si>
  <si>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</si>
  <si>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</si>
  <si>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</si>
  <si>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</si>
  <si>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</si>
  <si>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</si>
  <si>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</si>
  <si>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</si>
  <si>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</si>
  <si>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</si>
  <si>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</si>
  <si>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</si>
  <si>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</si>
  <si>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</si>
  <si>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</si>
  <si>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</si>
  <si>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</si>
  <si>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</si>
  <si>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</si>
  <si>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</si>
  <si>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</si>
  <si>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</si>
  <si>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</si>
  <si>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</si>
  <si>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</si>
  <si>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</si>
  <si>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</si>
  <si>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</si>
  <si>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</si>
  <si>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</si>
  <si>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</si>
  <si>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</si>
  <si>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</si>
  <si>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</si>
  <si>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</si>
  <si>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</si>
  <si>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</si>
  <si>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</si>
  <si>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</si>
  <si>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</si>
  <si>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</si>
  <si>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</si>
  <si>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</si>
  <si>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</si>
  <si>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</si>
  <si>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</si>
  <si>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</si>
  <si>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</si>
  <si>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</si>
  <si>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</si>
  <si>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</si>
  <si>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</si>
  <si>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</si>
  <si>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</si>
  <si>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</si>
  <si>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</si>
  <si>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</si>
  <si>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</si>
  <si>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</si>
  <si>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</si>
  <si>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</si>
  <si>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</si>
  <si>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</si>
  <si>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</si>
  <si>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</si>
  <si>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</si>
  <si>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</si>
  <si>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</si>
  <si>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</si>
  <si>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</si>
  <si>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</si>
  <si>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</si>
  <si>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</si>
  <si>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</si>
  <si>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</si>
  <si>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</si>
  <si>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</si>
  <si>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</si>
  <si>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</si>
  <si>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</si>
  <si>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</si>
  <si>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</si>
  <si>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</si>
  <si>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</si>
  <si>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</si>
  <si>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</si>
  <si>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</si>
  <si>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</si>
  <si>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</si>
  <si>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</si>
  <si>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</si>
  <si>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</si>
  <si>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</si>
  <si>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</si>
  <si>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</si>
  <si>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</si>
  <si>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</si>
  <si>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</si>
  <si>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</si>
  <si>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</si>
  <si>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</si>
  <si>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</si>
  <si>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</si>
  <si>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</si>
  <si>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</si>
  <si>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</si>
  <si>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</si>
  <si>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</si>
  <si>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</si>
  <si>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</si>
  <si>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</si>
  <si>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</si>
  <si>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</si>
  <si>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</si>
  <si>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</si>
  <si>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</si>
  <si>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</si>
  <si>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</si>
  <si>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</si>
  <si>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</si>
  <si>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</si>
  <si>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</si>
  <si>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</si>
  <si>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</si>
  <si>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</si>
  <si>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</si>
  <si>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</si>
  <si>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</si>
  <si>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</si>
  <si>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</si>
  <si>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</si>
  <si>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</si>
  <si>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</si>
  <si>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</si>
  <si>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</si>
  <si>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</si>
  <si>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</si>
  <si>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</si>
  <si>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</si>
  <si>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</si>
  <si>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</si>
  <si>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</si>
  <si>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</si>
  <si>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</si>
  <si>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</si>
  <si>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</si>
  <si>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</si>
  <si>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</si>
  <si>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</si>
  <si>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</si>
  <si>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</si>
  <si>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</si>
  <si>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</si>
  <si>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</si>
  <si>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</si>
  <si>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</si>
  <si>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</si>
  <si>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</si>
  <si>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</si>
  <si>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</si>
  <si>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</si>
  <si>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</si>
  <si>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</si>
  <si>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</si>
  <si>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</si>
  <si>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</si>
  <si>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</si>
  <si>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</si>
  <si>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</si>
  <si>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</si>
  <si>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</si>
  <si>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</si>
  <si>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</si>
  <si>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</si>
  <si>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</si>
  <si>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</si>
  <si>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</si>
  <si>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</si>
  <si>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</si>
  <si>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</si>
  <si>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</si>
  <si>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</si>
  <si>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</si>
  <si>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</si>
  <si>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</si>
  <si>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</si>
  <si>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</si>
  <si>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</si>
  <si>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</si>
  <si>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</si>
  <si>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</si>
  <si>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</si>
  <si>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</si>
  <si>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</si>
  <si>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</si>
  <si>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</si>
  <si>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</si>
  <si>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</si>
  <si>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</si>
  <si>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</si>
  <si>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</si>
  <si>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</si>
  <si>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</si>
  <si>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</si>
  <si>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</si>
  <si>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</si>
  <si>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</si>
  <si>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</si>
  <si>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</si>
  <si>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</si>
  <si>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</si>
  <si>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</si>
  <si>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</si>
  <si>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</si>
  <si>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</si>
  <si>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</si>
  <si>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</si>
  <si>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</si>
  <si>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</si>
  <si>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</si>
  <si>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</si>
  <si>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</si>
  <si>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</si>
  <si>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</si>
  <si>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</si>
  <si>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</si>
  <si>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</si>
  <si>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</si>
  <si>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</si>
  <si>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</si>
  <si>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</si>
  <si>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</si>
  <si>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</si>
  <si>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</si>
  <si>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</si>
  <si>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</si>
  <si>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</si>
  <si>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</si>
  <si>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</si>
  <si>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</si>
  <si>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</si>
  <si>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</si>
  <si>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</si>
  <si>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</si>
  <si>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</si>
  <si>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</si>
  <si>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</si>
  <si>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</si>
  <si>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</si>
  <si>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</si>
  <si>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</si>
  <si>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</si>
  <si>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</si>
  <si>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</si>
  <si>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</si>
  <si>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</si>
  <si>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</si>
  <si>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</si>
  <si>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</si>
  <si>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</si>
  <si>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</si>
  <si>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</si>
  <si>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</si>
  <si>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</si>
  <si>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</si>
  <si>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</si>
  <si>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</si>
  <si>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</si>
  <si>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</si>
  <si>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</si>
  <si>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</si>
  <si>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</si>
  <si>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</si>
  <si>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</si>
  <si>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</si>
  <si>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</si>
  <si>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</si>
  <si>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</si>
  <si>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</si>
  <si>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</si>
  <si>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</si>
  <si>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</si>
  <si>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</si>
  <si>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</si>
  <si>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</si>
  <si>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</si>
  <si>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</si>
  <si>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</si>
  <si>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</si>
  <si>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</si>
  <si>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</si>
  <si>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</si>
  <si>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</si>
  <si>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</si>
  <si>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</si>
  <si>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</si>
  <si>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</si>
  <si>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</si>
  <si>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</si>
  <si>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</si>
  <si>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</si>
  <si>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</si>
  <si>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</si>
  <si>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</si>
  <si>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</si>
  <si>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</si>
  <si>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</si>
  <si>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</si>
  <si>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</si>
  <si>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</si>
  <si>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</si>
  <si>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</si>
  <si>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</si>
  <si>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</si>
  <si>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</si>
  <si>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</si>
  <si>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</si>
  <si>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</si>
  <si>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</si>
  <si>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</si>
  <si>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</si>
  <si>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</si>
  <si>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</si>
  <si>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</si>
  <si>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</si>
  <si>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</si>
  <si>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</si>
  <si>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</si>
  <si>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</si>
  <si>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</si>
  <si>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</si>
  <si>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</si>
  <si>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</si>
  <si>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</si>
  <si>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</si>
  <si>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</si>
  <si>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</si>
  <si>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</si>
  <si>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</si>
  <si>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</si>
  <si>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</si>
  <si>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</si>
  <si>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</si>
  <si>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</si>
  <si>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</si>
  <si>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</si>
  <si>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</si>
  <si>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</si>
  <si>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</si>
  <si>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</si>
  <si>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</si>
  <si>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</si>
  <si>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</si>
  <si>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</si>
  <si>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</si>
  <si>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</si>
  <si>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</si>
  <si>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</si>
  <si>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</si>
  <si>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</si>
  <si>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</si>
  <si>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</si>
  <si>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</si>
  <si>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</si>
  <si>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</si>
  <si>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</si>
  <si>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</si>
  <si>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</si>
  <si>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</si>
  <si>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</si>
  <si>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</si>
  <si>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</si>
  <si>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</si>
  <si>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</si>
  <si>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</si>
  <si>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</si>
  <si>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</si>
  <si>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</si>
  <si>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</si>
  <si>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</si>
  <si>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</si>
  <si>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</si>
  <si>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</si>
  <si>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</si>
  <si>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</si>
  <si>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</si>
  <si>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</si>
  <si>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</si>
  <si>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</si>
  <si>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</si>
  <si>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</si>
  <si>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</si>
  <si>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</si>
  <si>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</si>
  <si>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</si>
  <si>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</si>
  <si>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</si>
  <si>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</si>
  <si>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</si>
  <si>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</si>
  <si>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</si>
  <si>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</si>
  <si>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</si>
  <si>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</si>
  <si>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</si>
  <si>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</si>
  <si>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</si>
  <si>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</si>
  <si>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</si>
  <si>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</si>
  <si>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</si>
  <si>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</si>
  <si>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</si>
  <si>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</si>
  <si>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</si>
  <si>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</si>
  <si>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</si>
  <si>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</si>
  <si>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</si>
  <si>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</si>
  <si>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</si>
  <si>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</si>
  <si>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</si>
  <si>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</si>
  <si>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</si>
  <si>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</si>
  <si>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</si>
  <si>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</si>
  <si>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</si>
  <si>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</si>
  <si>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</si>
  <si>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</si>
  <si>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</si>
  <si>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</si>
  <si>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</si>
  <si>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</si>
  <si>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</si>
  <si>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</si>
  <si>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</si>
  <si>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</si>
  <si>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</si>
  <si>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</si>
  <si>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</si>
  <si>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</si>
  <si>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</si>
  <si>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</si>
  <si>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</si>
  <si>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</si>
  <si>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</si>
  <si>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</si>
  <si>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</si>
  <si>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</si>
  <si>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</si>
  <si>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</si>
  <si>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</si>
  <si>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</si>
  <si>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</si>
  <si>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</si>
  <si>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</si>
  <si>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</si>
  <si>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</si>
  <si>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</si>
  <si>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</si>
  <si>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</si>
  <si>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</si>
  <si>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</si>
  <si>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</si>
  <si>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</si>
  <si>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</si>
  <si>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</si>
  <si>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</si>
  <si>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</si>
  <si>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</si>
  <si>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</si>
  <si>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</si>
  <si>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</si>
  <si>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</si>
  <si>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</si>
  <si>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</si>
  <si>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</si>
  <si>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</si>
  <si>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</si>
  <si>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</si>
  <si>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</si>
  <si>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</si>
  <si>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</si>
  <si>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</si>
  <si>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</si>
  <si>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</si>
  <si>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</si>
  <si>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</si>
  <si>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</si>
  <si>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</si>
  <si>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</si>
  <si>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</si>
  <si>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</si>
  <si>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</si>
  <si>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</si>
  <si>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</si>
  <si>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</si>
  <si>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</si>
  <si>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</si>
  <si>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</si>
  <si>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</si>
  <si>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</si>
  <si>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</si>
  <si>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</si>
  <si>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</si>
  <si>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</si>
  <si>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</si>
  <si>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</si>
  <si>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</si>
  <si>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</si>
  <si>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</si>
  <si>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</si>
  <si>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</si>
  <si>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</si>
  <si>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</si>
  <si>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</si>
  <si>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</si>
  <si>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</si>
  <si>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</si>
  <si>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</si>
  <si>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</si>
  <si>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</si>
  <si>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</si>
  <si>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</si>
  <si>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</si>
  <si>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</si>
  <si>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</si>
  <si>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</si>
  <si>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</si>
  <si>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</si>
  <si>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</si>
  <si>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</si>
  <si>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</si>
  <si>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</si>
  <si>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</si>
  <si>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</si>
  <si>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</si>
  <si>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</si>
  <si>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</si>
  <si>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</si>
  <si>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</si>
  <si>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</si>
  <si>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</si>
  <si>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</si>
  <si>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</si>
  <si>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</si>
  <si>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</si>
  <si>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</si>
  <si>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</si>
  <si>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</si>
  <si>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</si>
  <si>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</si>
  <si>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</si>
  <si>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</si>
  <si>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</si>
  <si>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</si>
  <si>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</si>
  <si>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</si>
  <si>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</si>
  <si>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</si>
  <si>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</si>
  <si>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</si>
  <si>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</si>
  <si>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</si>
  <si>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</si>
  <si>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</si>
  <si>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</si>
  <si>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</si>
  <si>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</si>
  <si>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</si>
  <si>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</si>
  <si>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</si>
  <si>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</si>
  <si>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</si>
  <si>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</si>
  <si>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</si>
  <si>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</si>
  <si>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</si>
  <si>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</si>
  <si>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</si>
  <si>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</si>
  <si>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</si>
  <si>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</si>
  <si>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</si>
  <si>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</si>
  <si>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</si>
  <si>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</si>
  <si>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</si>
  <si>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</si>
  <si>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</si>
  <si>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</si>
  <si>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</si>
  <si>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</si>
  <si>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</si>
  <si>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</si>
  <si>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</si>
  <si>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</si>
  <si>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</si>
  <si>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</si>
  <si>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</si>
  <si>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</si>
  <si>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</si>
  <si>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</si>
  <si>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</si>
  <si>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</si>
  <si>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</si>
  <si>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</si>
  <si>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</si>
  <si>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</si>
  <si>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</si>
  <si>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</si>
  <si>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</si>
  <si>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</si>
  <si>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</si>
  <si>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</si>
  <si>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</si>
  <si>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</si>
  <si>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</si>
  <si>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</si>
  <si>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</si>
  <si>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</si>
  <si>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</si>
  <si>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</si>
  <si>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</si>
  <si>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</si>
  <si>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</si>
  <si>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</si>
  <si>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</si>
  <si>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</si>
  <si>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</si>
  <si>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</si>
  <si>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</si>
  <si>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</si>
  <si>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</si>
  <si>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</si>
  <si>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</si>
  <si>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</si>
  <si>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</si>
  <si>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</si>
  <si>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</si>
  <si>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</si>
  <si>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</si>
  <si>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</si>
  <si>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</si>
  <si>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</si>
  <si>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</si>
  <si>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</si>
  <si>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</si>
  <si>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</si>
  <si>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</si>
  <si>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</si>
  <si>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</si>
  <si>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</si>
  <si>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</si>
  <si>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</si>
  <si>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</si>
  <si>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</si>
  <si>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</si>
  <si>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</si>
  <si>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</si>
  <si>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</si>
  <si>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</si>
  <si>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</si>
  <si>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</si>
  <si>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</si>
  <si>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</si>
  <si>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</si>
  <si>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</si>
  <si>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</si>
  <si>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</si>
  <si>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</si>
  <si>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</si>
  <si>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</si>
  <si>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</si>
  <si>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</si>
  <si>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</si>
  <si>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</si>
  <si>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</si>
  <si>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</si>
  <si>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</si>
  <si>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</si>
  <si>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</si>
  <si>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</si>
  <si>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</si>
  <si>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</si>
  <si>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</si>
  <si>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</si>
  <si>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</si>
  <si>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</si>
  <si>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</si>
  <si>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</si>
  <si>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</si>
  <si>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</si>
  <si>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</si>
  <si>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</si>
  <si>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</si>
  <si>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</si>
  <si>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</si>
  <si>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</si>
  <si>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</si>
  <si>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</si>
  <si>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</si>
  <si>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</si>
  <si>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</si>
  <si>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</si>
  <si>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</si>
  <si>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</si>
  <si>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</si>
  <si>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</si>
  <si>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</si>
  <si>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</si>
  <si>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</si>
  <si>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</si>
  <si>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</si>
  <si>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</si>
  <si>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</si>
  <si>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</si>
  <si>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</si>
  <si>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</si>
  <si>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</si>
  <si>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</si>
  <si>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</si>
  <si>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</si>
  <si>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</si>
  <si>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</si>
  <si>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</si>
  <si>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</si>
  <si>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</si>
  <si>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</si>
  <si>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</si>
  <si>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</si>
  <si>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</si>
  <si>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</si>
  <si>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</si>
  <si>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</si>
  <si>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</si>
  <si>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</si>
  <si>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</si>
  <si>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</si>
  <si>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</si>
  <si>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</si>
  <si>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</si>
  <si>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</si>
  <si>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</si>
  <si>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</si>
  <si>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</si>
  <si>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</si>
  <si>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</si>
  <si>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</si>
  <si>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</si>
  <si>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</si>
  <si>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</si>
  <si>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</si>
  <si>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</si>
  <si>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</si>
  <si>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</si>
  <si>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</si>
  <si>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</si>
  <si>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</si>
  <si>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</si>
  <si>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</si>
  <si>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</si>
  <si>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</si>
  <si>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</si>
  <si>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</si>
  <si>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</si>
  <si>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</si>
  <si>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</si>
  <si>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</si>
  <si>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</si>
  <si>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</si>
  <si>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</si>
  <si>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</si>
  <si>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</si>
  <si>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</si>
  <si>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</si>
  <si>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</si>
  <si>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</si>
  <si>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</si>
  <si>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</si>
  <si>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</si>
  <si>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</si>
  <si>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</si>
  <si>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</si>
  <si>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</si>
  <si>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</si>
  <si>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</si>
  <si>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</si>
  <si>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</si>
  <si>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</si>
  <si>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</si>
  <si>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</si>
  <si>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</si>
  <si>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</si>
  <si>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</si>
  <si>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</si>
  <si>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</si>
  <si>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</si>
  <si>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</si>
  <si>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</si>
  <si>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</si>
  <si>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</si>
  <si>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</si>
  <si>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</si>
  <si>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</si>
  <si>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</si>
  <si>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</si>
  <si>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</si>
  <si>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</si>
  <si>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</si>
  <si>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</si>
  <si>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</si>
  <si>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</si>
  <si>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</si>
  <si>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</si>
  <si>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</si>
  <si>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</si>
  <si>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</si>
  <si>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</si>
  <si>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</si>
  <si>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</si>
  <si>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</si>
  <si>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</si>
  <si>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</si>
  <si>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</si>
  <si>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</si>
  <si>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</si>
  <si>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</si>
  <si>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</si>
  <si>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</si>
  <si>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</si>
  <si>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</si>
  <si>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</si>
  <si>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</si>
  <si>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</si>
  <si>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</si>
  <si>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</si>
  <si>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</si>
  <si>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</si>
  <si>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</si>
  <si>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</si>
  <si>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</si>
  <si>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</si>
  <si>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</si>
  <si>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</si>
  <si>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</si>
  <si>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</si>
  <si>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</si>
  <si>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</si>
  <si>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</si>
  <si>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</si>
  <si>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</si>
  <si>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</si>
  <si>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</si>
  <si>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</si>
  <si>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</si>
  <si>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</si>
  <si>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</si>
  <si>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</si>
  <si>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</si>
  <si>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</si>
  <si>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</si>
  <si>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</si>
  <si>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</si>
  <si>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</si>
  <si>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</si>
  <si>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</si>
  <si>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</si>
  <si>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</si>
  <si>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</si>
  <si>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</si>
  <si>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</si>
  <si>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</si>
  <si>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</si>
  <si>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</si>
  <si>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</si>
  <si>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</si>
  <si>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</si>
  <si>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</si>
  <si>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</si>
  <si>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</si>
  <si>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</si>
  <si>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</si>
  <si>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</si>
  <si>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</si>
  <si>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</si>
  <si>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</si>
  <si>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</si>
  <si>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</si>
  <si>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</si>
  <si>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</si>
  <si>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</si>
  <si>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</si>
  <si>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</si>
  <si>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</si>
  <si>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</si>
  <si>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</si>
  <si>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</si>
  <si>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</si>
  <si>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</si>
  <si>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</si>
  <si>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</si>
  <si>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</si>
  <si>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</si>
  <si>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</si>
  <si>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</si>
  <si>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</si>
  <si>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</si>
  <si>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</si>
  <si>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</si>
  <si>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</si>
  <si>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</si>
  <si>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</si>
  <si>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</si>
  <si>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</si>
  <si>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</si>
  <si>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</si>
  <si>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</si>
  <si>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</si>
  <si>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</si>
  <si>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</si>
  <si>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</si>
  <si>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</si>
  <si>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</si>
  <si>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</si>
  <si>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</si>
  <si>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</si>
  <si>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</si>
  <si>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</si>
  <si>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</si>
  <si>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</si>
  <si>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</si>
  <si>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</si>
  <si>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</si>
  <si>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</si>
  <si>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</si>
  <si>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</si>
  <si>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</si>
  <si>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</si>
  <si>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</si>
  <si>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</si>
  <si>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</si>
  <si>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</si>
  <si>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</si>
  <si>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</si>
  <si>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</si>
  <si>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</si>
  <si>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</si>
  <si>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</si>
  <si>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</si>
  <si>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</si>
  <si>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</si>
  <si>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</si>
  <si>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</si>
  <si>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</si>
  <si>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</si>
  <si>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</si>
  <si>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</si>
  <si>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</si>
  <si>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</si>
  <si>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</si>
  <si>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</si>
  <si>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</si>
  <si>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</si>
  <si>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</si>
  <si>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</si>
  <si>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</si>
  <si>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</si>
  <si>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</si>
  <si>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</si>
  <si>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</si>
  <si>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</si>
  <si>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</si>
  <si>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</si>
  <si>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</si>
  <si>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</si>
  <si>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</si>
  <si>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</si>
  <si>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</si>
  <si>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</si>
  <si>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</si>
  <si>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</si>
  <si>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</si>
  <si>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</si>
  <si>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</si>
  <si>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</si>
  <si>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</si>
  <si>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</si>
  <si>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</si>
  <si>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</si>
  <si>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</si>
  <si>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</si>
  <si>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</si>
  <si>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</si>
  <si>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</si>
  <si>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</si>
  <si>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</si>
  <si>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</si>
  <si>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</si>
  <si>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</si>
  <si>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</si>
  <si>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</si>
  <si>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</si>
  <si>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</si>
  <si>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</si>
  <si>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</si>
  <si>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</si>
  <si>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</si>
  <si>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</si>
  <si>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</si>
  <si>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</si>
  <si>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</si>
  <si>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</si>
  <si>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</si>
  <si>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</si>
  <si>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</si>
  <si>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</si>
  <si>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</si>
  <si>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</si>
  <si>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</si>
  <si>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</si>
  <si>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</si>
  <si>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</si>
  <si>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</si>
  <si>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</si>
  <si>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</si>
  <si>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</si>
  <si>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</si>
  <si>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</si>
  <si>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</si>
  <si>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</si>
  <si>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</si>
  <si>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</si>
  <si>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</si>
  <si>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</si>
  <si>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</si>
  <si>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</si>
  <si>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</si>
  <si>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</si>
  <si>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</si>
  <si>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</si>
  <si>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</si>
  <si>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</si>
  <si>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</si>
  <si>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</si>
  <si>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</si>
  <si>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</si>
  <si>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</si>
  <si>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</si>
  <si>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</si>
  <si>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</si>
  <si>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</si>
  <si>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</si>
  <si>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</si>
  <si>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</si>
  <si>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</si>
  <si>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</si>
  <si>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</si>
  <si>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</si>
  <si>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</si>
  <si>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</si>
  <si>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</si>
  <si>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</si>
  <si>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</si>
  <si>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</si>
  <si>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</si>
  <si>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</si>
  <si>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</si>
  <si>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</si>
  <si>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</si>
  <si>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</si>
  <si>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</si>
  <si>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</si>
  <si>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</si>
  <si>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</si>
  <si>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</si>
  <si>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</si>
  <si>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</si>
  <si>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</si>
  <si>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</si>
  <si>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</si>
  <si>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</si>
  <si>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</si>
  <si>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</si>
  <si>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</si>
  <si>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</si>
  <si>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</si>
  <si>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</si>
  <si>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</si>
  <si>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</si>
  <si>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</si>
  <si>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</si>
  <si>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</si>
  <si>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</si>
  <si>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</si>
  <si>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</si>
  <si>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</si>
  <si>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</si>
  <si>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</si>
  <si>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</si>
  <si>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</si>
  <si>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</si>
  <si>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</si>
  <si>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</si>
  <si>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</si>
  <si>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</si>
  <si>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</si>
  <si>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</si>
  <si>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</si>
  <si>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</si>
  <si>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</si>
  <si>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</si>
  <si>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</si>
  <si>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</si>
  <si>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</si>
  <si>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</si>
  <si>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</si>
  <si>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</si>
  <si>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</si>
  <si>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</si>
  <si>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</si>
  <si>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</si>
  <si>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</si>
  <si>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</si>
  <si>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</si>
  <si>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</si>
  <si>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</si>
  <si>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</si>
  <si>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</si>
  <si>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</si>
  <si>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</si>
  <si>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</si>
  <si>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</si>
  <si>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</si>
  <si>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</si>
  <si>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</si>
  <si>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</si>
  <si>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</si>
  <si>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</si>
  <si>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</si>
  <si>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</si>
  <si>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</si>
  <si>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</si>
  <si>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</si>
  <si>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</si>
  <si>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</si>
  <si>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</si>
  <si>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</si>
  <si>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</si>
  <si>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</si>
  <si>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</si>
  <si>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</si>
  <si>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</si>
  <si>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</si>
  <si>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</si>
  <si>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</si>
  <si>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</si>
  <si>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</si>
  <si>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</si>
  <si>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</si>
  <si>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</si>
  <si>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</si>
  <si>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</si>
  <si>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</si>
  <si>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</si>
  <si>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</si>
  <si>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</si>
  <si>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</si>
  <si>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</si>
  <si>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</si>
  <si>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</si>
  <si>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</si>
  <si>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</si>
  <si>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</si>
  <si>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</si>
  <si>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</si>
  <si>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</si>
  <si>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</si>
  <si>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</si>
  <si>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</si>
  <si>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</si>
  <si>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</si>
  <si>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</si>
  <si>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</si>
  <si>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</si>
  <si>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</si>
  <si>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</si>
  <si>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</si>
  <si>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</si>
  <si>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</si>
  <si>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</si>
  <si>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</si>
  <si>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</si>
  <si>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</si>
  <si>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</si>
  <si>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</si>
  <si>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</si>
  <si>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</si>
  <si>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</si>
  <si>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</si>
  <si>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</si>
  <si>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</si>
  <si>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</si>
  <si>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</si>
  <si>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</si>
  <si>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</si>
  <si>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</si>
  <si>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</si>
  <si>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</si>
  <si>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</si>
  <si>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</si>
  <si>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</si>
  <si>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</si>
  <si>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</si>
  <si>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</si>
  <si>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</si>
  <si>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</si>
  <si>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</si>
  <si>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</si>
  <si>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</si>
  <si>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</si>
  <si>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</si>
  <si>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</si>
  <si>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</si>
  <si>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</si>
  <si>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</si>
  <si>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</si>
  <si>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</si>
  <si>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</si>
  <si>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</si>
  <si>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</si>
  <si>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</si>
  <si>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</si>
  <si>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</si>
  <si>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</si>
  <si>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</si>
  <si>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</si>
  <si>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</si>
  <si>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</si>
  <si>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</si>
  <si>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</si>
  <si>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</si>
  <si>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</si>
  <si>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</si>
  <si>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</si>
  <si>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</si>
  <si>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</si>
  <si>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</si>
  <si>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</si>
  <si>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</si>
  <si>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</si>
  <si>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</si>
  <si>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</si>
  <si>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</si>
  <si>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</si>
  <si>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</si>
  <si>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</si>
  <si>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</si>
  <si>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</si>
  <si>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</si>
  <si>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</si>
  <si>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</si>
  <si>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</si>
  <si>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</si>
  <si>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</si>
  <si>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</si>
  <si>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</si>
  <si>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</si>
  <si>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</si>
  <si>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</si>
  <si>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</si>
  <si>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</si>
  <si>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</si>
  <si>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</si>
  <si>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</si>
  <si>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</si>
  <si>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</si>
  <si>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</si>
  <si>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</si>
  <si>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</si>
  <si>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</si>
  <si>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</si>
  <si>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</si>
  <si>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</si>
  <si>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</si>
  <si>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</si>
  <si>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</si>
  <si>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</si>
  <si>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</si>
  <si>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</si>
  <si>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</si>
  <si>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</si>
  <si>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</si>
  <si>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</si>
  <si>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</si>
  <si>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</si>
  <si>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</si>
  <si>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</si>
  <si>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</si>
  <si>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</si>
  <si>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</si>
  <si>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</si>
  <si>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</si>
  <si>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</si>
  <si>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</si>
  <si>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</si>
  <si>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</si>
  <si>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</si>
  <si>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</si>
  <si>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</si>
  <si>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</si>
  <si>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</si>
  <si>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</si>
  <si>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</si>
  <si>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</si>
  <si>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</si>
  <si>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</si>
  <si>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</si>
  <si>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</si>
  <si>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</si>
  <si>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</si>
  <si>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</si>
  <si>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</si>
  <si>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</si>
  <si>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</si>
  <si>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</si>
  <si>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</si>
  <si>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</si>
  <si>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</si>
  <si>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</si>
  <si>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</si>
  <si>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</si>
  <si>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</si>
  <si>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</si>
  <si>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</si>
  <si>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</si>
  <si>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</si>
  <si>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</si>
  <si>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</si>
  <si>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</si>
  <si>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</si>
  <si>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</si>
  <si>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</si>
  <si>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</si>
  <si>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</si>
  <si>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</si>
  <si>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</si>
  <si>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</si>
  <si>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</si>
  <si>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</si>
  <si>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</si>
  <si>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</si>
  <si>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</si>
  <si>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</si>
  <si>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</si>
  <si>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</si>
  <si>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</si>
  <si>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</si>
  <si>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</si>
  <si>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</si>
  <si>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</si>
  <si>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</si>
  <si>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</si>
  <si>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</si>
  <si>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</si>
  <si>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</si>
  <si>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</si>
  <si>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</si>
  <si>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</si>
  <si>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</si>
  <si>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</si>
  <si>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</si>
  <si>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</si>
  <si>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</si>
  <si>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</si>
  <si>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</si>
  <si>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</si>
  <si>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</si>
  <si>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</si>
  <si>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</si>
  <si>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</si>
  <si>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</si>
  <si>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</si>
  <si>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</si>
  <si>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</si>
  <si>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</si>
  <si>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</si>
  <si>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</si>
  <si>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</si>
  <si>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</si>
  <si>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</si>
  <si>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</si>
  <si>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</si>
  <si>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</si>
  <si>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</si>
  <si>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</si>
  <si>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</si>
  <si>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</si>
  <si>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</si>
  <si>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</si>
  <si>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</si>
  <si>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</si>
  <si>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</si>
  <si>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</si>
  <si>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</si>
  <si>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</si>
  <si>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</si>
  <si>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</si>
  <si>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</si>
  <si>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</si>
  <si>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</si>
  <si>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</si>
  <si>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</si>
  <si>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</si>
  <si>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</si>
  <si>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</si>
  <si>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</si>
  <si>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</si>
  <si>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</si>
  <si>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</si>
  <si>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</si>
  <si>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</si>
  <si>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</si>
  <si>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</si>
  <si>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</si>
  <si>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</si>
  <si>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</si>
  <si>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</si>
  <si>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</si>
  <si>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</si>
  <si>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</si>
  <si>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</si>
  <si>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</si>
  <si>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</si>
  <si>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</si>
  <si>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</si>
  <si>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</si>
  <si>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</si>
  <si>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</si>
  <si>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</si>
  <si>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</si>
  <si>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</si>
  <si>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</si>
  <si>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</si>
  <si>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</si>
  <si>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</si>
  <si>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</si>
  <si>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</si>
  <si>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</si>
  <si>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</si>
  <si>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</si>
  <si>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</si>
  <si>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</si>
  <si>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</si>
  <si>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</si>
  <si>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</si>
  <si>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</si>
  <si>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</si>
  <si>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</si>
  <si>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</si>
  <si>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</si>
  <si>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</si>
  <si>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</si>
  <si>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</si>
  <si>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</si>
  <si>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</si>
  <si>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</si>
  <si>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</si>
  <si>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</si>
  <si>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</si>
  <si>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</si>
  <si>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</si>
  <si>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</si>
  <si>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</si>
  <si>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</si>
  <si>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</si>
  <si>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</si>
  <si>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</si>
  <si>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</si>
  <si>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</si>
  <si>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</si>
  <si>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</si>
  <si>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</si>
  <si>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</si>
  <si>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</si>
  <si>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</si>
  <si>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</si>
  <si>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</si>
  <si>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</si>
  <si>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</si>
  <si>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</si>
  <si>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</si>
  <si>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</si>
  <si>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</si>
  <si>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</si>
  <si>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</si>
  <si>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</si>
  <si>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</si>
  <si>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</si>
  <si>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</si>
  <si>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</si>
  <si>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</si>
  <si>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</si>
  <si>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</si>
  <si>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</si>
  <si>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</si>
  <si>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</si>
  <si>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</si>
  <si>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</si>
  <si>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</si>
  <si>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</si>
  <si>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</si>
  <si>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</si>
  <si>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</si>
  <si>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</si>
  <si>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</si>
  <si>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</si>
  <si>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</si>
  <si>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</si>
  <si>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</si>
  <si>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</si>
  <si>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</si>
  <si>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</si>
  <si>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</si>
  <si>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</si>
  <si>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</si>
  <si>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</si>
  <si>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</si>
  <si>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</si>
  <si>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</si>
  <si>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</si>
  <si>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</si>
  <si>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</si>
  <si>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</si>
  <si>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</si>
  <si>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</si>
  <si>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</si>
  <si>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</si>
  <si>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</si>
  <si>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</si>
  <si>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</si>
  <si>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</si>
  <si>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</si>
  <si>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</si>
  <si>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</si>
  <si>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</si>
  <si>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</si>
  <si>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</si>
  <si>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</si>
  <si>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</si>
  <si>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</si>
  <si>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</si>
  <si>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</si>
  <si>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</si>
  <si>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</si>
  <si>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</si>
  <si>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</si>
  <si>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</si>
  <si>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</si>
  <si>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</si>
  <si>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</si>
  <si>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</si>
  <si>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</si>
  <si>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</si>
  <si>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</si>
  <si>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</si>
  <si>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</si>
  <si>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</si>
  <si>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</si>
  <si>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</si>
  <si>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</si>
  <si>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</si>
  <si>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</si>
  <si>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</si>
  <si>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</si>
  <si>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</si>
  <si>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</si>
  <si>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</si>
  <si>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</si>
  <si>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</si>
  <si>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</si>
  <si>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</si>
  <si>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</si>
  <si>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</si>
  <si>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</si>
  <si>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</si>
  <si>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</si>
  <si>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</si>
  <si>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</si>
  <si>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</si>
  <si>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</si>
  <si>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</si>
  <si>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</si>
  <si>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</si>
  <si>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</si>
  <si>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</si>
  <si>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</si>
  <si>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</si>
  <si>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</si>
  <si>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</si>
  <si>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</si>
  <si>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</si>
  <si>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</si>
  <si>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</si>
  <si>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</si>
  <si>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</si>
  <si>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</si>
  <si>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</si>
  <si>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</si>
  <si>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</si>
  <si>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</si>
  <si>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</si>
  <si>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</si>
  <si>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</si>
  <si>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</si>
  <si>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</si>
  <si>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</si>
  <si>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</si>
  <si>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</si>
  <si>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</si>
  <si>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</si>
  <si>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</si>
  <si>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</si>
  <si>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</si>
  <si>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</si>
  <si>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</si>
  <si>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</si>
  <si>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</si>
  <si>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</si>
  <si>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</si>
  <si>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</si>
  <si>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</si>
  <si>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</si>
  <si>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</si>
  <si>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</si>
  <si>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</si>
  <si>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</si>
  <si>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</si>
  <si>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</si>
  <si>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</si>
  <si>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</si>
  <si>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</si>
  <si>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</si>
  <si>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</si>
  <si>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</si>
  <si>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</si>
  <si>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</si>
  <si>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</si>
  <si>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</si>
  <si>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</si>
  <si>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</si>
  <si>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</si>
  <si>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</si>
  <si>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</si>
  <si>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</si>
  <si>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</si>
  <si>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</si>
  <si>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</si>
  <si>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</si>
  <si>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</si>
  <si>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</si>
  <si>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</si>
  <si>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</si>
  <si>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</si>
  <si>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</si>
  <si>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</si>
  <si>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</si>
  <si>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</si>
  <si>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</si>
  <si>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</si>
  <si>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</si>
  <si>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</si>
  <si>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</si>
  <si>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</si>
  <si>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</si>
  <si>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</si>
  <si>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</si>
  <si>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</si>
  <si>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</si>
  <si>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</si>
  <si>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</si>
  <si>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</si>
  <si>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</si>
  <si>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</si>
  <si>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</si>
  <si>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</si>
  <si>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</si>
  <si>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</si>
  <si>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</si>
  <si>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</si>
  <si>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</si>
  <si>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</si>
  <si>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</si>
  <si>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</si>
  <si>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</si>
  <si>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</si>
  <si>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</si>
  <si>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</si>
  <si>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</si>
  <si>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</si>
  <si>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</si>
  <si>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</si>
  <si>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</si>
  <si>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</si>
  <si>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</si>
  <si>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</si>
  <si>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</si>
  <si>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</si>
  <si>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</si>
  <si>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</si>
  <si>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</si>
  <si>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</si>
  <si>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</si>
  <si>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</si>
  <si>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</si>
  <si>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</si>
  <si>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</si>
  <si>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</si>
  <si>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</si>
  <si>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</si>
  <si>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</si>
  <si>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</si>
  <si>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</si>
  <si>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</si>
  <si>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</si>
  <si>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</si>
  <si>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</si>
  <si>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</si>
  <si>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</si>
  <si>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</si>
  <si>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</si>
  <si>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</si>
  <si>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</si>
  <si>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</si>
  <si>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</si>
  <si>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</si>
  <si>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</si>
  <si>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</si>
  <si>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</si>
  <si>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</si>
  <si>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</si>
  <si>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</si>
  <si>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</si>
  <si>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</si>
  <si>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</si>
  <si>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</si>
  <si>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</si>
  <si>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</si>
  <si>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</si>
  <si>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</si>
  <si>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</si>
  <si>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</si>
  <si>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</si>
  <si>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</si>
  <si>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</si>
  <si>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</si>
  <si>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</si>
  <si>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</si>
  <si>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</si>
  <si>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</si>
  <si>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</si>
  <si>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</si>
  <si>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</si>
  <si>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</si>
  <si>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</si>
  <si>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</si>
  <si>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</si>
  <si>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</si>
  <si>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</si>
  <si>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</si>
  <si>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</si>
  <si>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</si>
  <si>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</si>
  <si>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</si>
  <si>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</si>
  <si>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</si>
  <si>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</si>
  <si>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</si>
  <si>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</si>
  <si>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</si>
  <si>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</si>
  <si>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</si>
  <si>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</si>
  <si>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</si>
  <si>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</si>
  <si>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</si>
  <si>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</si>
  <si>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</si>
  <si>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</si>
  <si>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</si>
  <si>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</si>
  <si>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</si>
  <si>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</si>
  <si>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</si>
  <si>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</si>
  <si>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</si>
  <si>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</si>
  <si>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</si>
  <si>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</si>
  <si>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</si>
  <si>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</si>
  <si>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</si>
  <si>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</si>
  <si>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</si>
  <si>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</si>
  <si>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</si>
  <si>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</si>
  <si>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</si>
  <si>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</si>
  <si>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</si>
  <si>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</si>
  <si>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</si>
  <si>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</si>
  <si>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</si>
  <si>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</si>
  <si>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</si>
  <si>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</si>
  <si>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</si>
  <si>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</si>
  <si>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</si>
  <si>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</si>
  <si>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</si>
  <si>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</si>
  <si>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</si>
  <si>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</si>
  <si>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</si>
  <si>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</si>
  <si>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</si>
  <si>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</si>
  <si>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</si>
  <si>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</si>
  <si>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</si>
  <si>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</si>
  <si>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</si>
  <si>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</si>
  <si>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</si>
  <si>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</si>
  <si>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</si>
  <si>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</si>
  <si>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</si>
  <si>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</si>
  <si>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</si>
  <si>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</si>
  <si>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</si>
  <si>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</si>
  <si>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</si>
  <si>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</si>
  <si>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</si>
  <si>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</si>
  <si>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</si>
  <si>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</si>
  <si>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</si>
  <si>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</si>
  <si>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</si>
  <si>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</si>
  <si>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</si>
  <si>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</si>
  <si>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</si>
  <si>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</si>
  <si>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</si>
  <si>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</si>
  <si>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</si>
  <si>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</si>
  <si>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</si>
  <si>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</si>
  <si>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</si>
  <si>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</si>
  <si>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</si>
  <si>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</si>
  <si>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</si>
  <si>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</si>
  <si>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</si>
  <si>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</si>
  <si>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</si>
  <si>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</si>
  <si>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</si>
  <si>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</si>
  <si>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</si>
  <si>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</si>
  <si>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</si>
  <si>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</si>
  <si>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</si>
  <si>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</si>
  <si>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</si>
  <si>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</si>
  <si>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</si>
  <si>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</si>
  <si>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</si>
  <si>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</si>
  <si>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</si>
  <si>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</si>
  <si>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</si>
  <si>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</si>
  <si>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</si>
  <si>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</si>
  <si>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</si>
  <si>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</si>
  <si>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</si>
  <si>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</si>
  <si>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</si>
  <si>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</si>
  <si>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</si>
  <si>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</si>
  <si>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</si>
  <si>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</si>
  <si>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</si>
  <si>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</si>
  <si>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</si>
  <si>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</si>
  <si>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</si>
  <si>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</si>
  <si>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</si>
  <si>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</si>
  <si>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</si>
  <si>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</si>
  <si>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</si>
  <si>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</si>
  <si>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</si>
  <si>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</si>
  <si>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</si>
  <si>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</si>
  <si>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</si>
  <si>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</si>
  <si>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</si>
  <si>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</si>
  <si>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</si>
  <si>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</si>
  <si>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</si>
  <si>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</si>
  <si>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</si>
  <si>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</si>
  <si>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</si>
  <si>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</si>
  <si>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</si>
  <si>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</si>
  <si>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</si>
  <si>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</si>
  <si>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</si>
  <si>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</si>
  <si>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</si>
  <si>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</si>
  <si>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</si>
  <si>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</si>
  <si>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</si>
  <si>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</si>
  <si>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</si>
  <si>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</si>
  <si>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</si>
  <si>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</si>
  <si>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</si>
  <si>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</si>
  <si>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</si>
  <si>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</si>
  <si>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</si>
  <si>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</si>
  <si>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</si>
  <si>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</si>
  <si>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</si>
  <si>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</si>
  <si>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</si>
  <si>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</si>
  <si>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</si>
  <si>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</si>
  <si>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</si>
  <si>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</si>
  <si>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</si>
  <si>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</si>
  <si>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</si>
  <si>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</si>
  <si>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</si>
  <si>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</si>
  <si>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</si>
  <si>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</si>
  <si>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</si>
  <si>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</si>
  <si>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</si>
  <si>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</si>
  <si>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</si>
  <si>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</si>
  <si>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</si>
  <si>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</si>
  <si>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</si>
  <si>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</si>
  <si>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</si>
  <si>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</si>
  <si>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</si>
  <si>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</si>
  <si>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</si>
  <si>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</si>
  <si>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</si>
  <si>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</si>
  <si>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</si>
  <si>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</si>
  <si>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</si>
  <si>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</si>
  <si>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</si>
  <si>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</si>
  <si>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</si>
  <si>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</si>
  <si>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</si>
  <si>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</si>
  <si>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</si>
  <si>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</si>
  <si>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</si>
  <si>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</si>
  <si>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</si>
  <si>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</si>
  <si>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</si>
  <si>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</si>
  <si>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</si>
  <si>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</si>
  <si>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</si>
  <si>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</si>
  <si>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</si>
  <si>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</si>
  <si>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</si>
  <si>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</si>
  <si>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</si>
  <si>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</si>
  <si>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</si>
  <si>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</si>
  <si>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</si>
  <si>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</si>
  <si>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</si>
  <si>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</si>
  <si>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</si>
  <si>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</si>
  <si>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</si>
  <si>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</si>
  <si>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</si>
  <si>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</si>
  <si>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</si>
  <si>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</si>
  <si>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</si>
  <si>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</si>
  <si>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</si>
  <si>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</si>
  <si>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</si>
  <si>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</si>
  <si>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</si>
  <si>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</si>
  <si>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</si>
  <si>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</si>
  <si>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</si>
  <si>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</si>
  <si>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</si>
  <si>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</si>
  <si>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</si>
  <si>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</si>
  <si>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</si>
  <si>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</si>
  <si>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</si>
  <si>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</si>
  <si>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</si>
  <si>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</si>
  <si>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</si>
  <si>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</si>
  <si>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</si>
  <si>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</si>
  <si>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</si>
  <si>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</si>
  <si>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</si>
  <si>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</si>
  <si>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</si>
  <si>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</si>
  <si>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</si>
  <si>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</si>
  <si>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</si>
  <si>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</si>
  <si>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</si>
  <si>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</si>
  <si>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</si>
  <si>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</si>
  <si>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</si>
  <si>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</si>
  <si>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</si>
  <si>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</si>
  <si>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</si>
  <si>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</si>
  <si>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</si>
  <si>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</si>
  <si>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</si>
  <si>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</si>
  <si>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</si>
  <si>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</si>
  <si>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</si>
  <si>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</si>
  <si>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</si>
  <si>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</si>
  <si>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</si>
  <si>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</si>
  <si>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</si>
  <si>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</si>
  <si>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</si>
  <si>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</si>
  <si>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</si>
  <si>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</si>
  <si>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</si>
  <si>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</si>
  <si>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</si>
  <si>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</si>
  <si>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</si>
  <si>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</si>
  <si>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</si>
  <si>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</si>
  <si>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</si>
  <si>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</si>
  <si>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</si>
  <si>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</si>
  <si>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</si>
  <si>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</si>
  <si>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</si>
  <si>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</si>
  <si>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</si>
  <si>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</si>
  <si>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</si>
  <si>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</si>
  <si>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</si>
  <si>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</si>
  <si>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</si>
  <si>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</si>
  <si>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</si>
  <si>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</si>
  <si>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</si>
  <si>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</si>
  <si>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</si>
  <si>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</si>
  <si>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</si>
  <si>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</si>
  <si>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</si>
  <si>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</si>
  <si>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</si>
  <si>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</si>
  <si>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</si>
  <si>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</si>
  <si>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</si>
  <si>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</si>
  <si>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</si>
  <si>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</si>
  <si>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</si>
  <si>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</si>
  <si>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</si>
  <si>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</si>
  <si>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</si>
  <si>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</si>
  <si>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</si>
  <si>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</si>
  <si>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</si>
  <si>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</si>
  <si>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</si>
  <si>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</si>
  <si>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</si>
  <si>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</si>
  <si>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</si>
  <si>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</si>
  <si>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</si>
  <si>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</si>
  <si>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</si>
  <si>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</si>
  <si>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</si>
  <si>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</si>
  <si>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</si>
  <si>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</si>
  <si>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</si>
  <si>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</si>
  <si>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</si>
  <si>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</si>
  <si>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</si>
  <si>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</si>
  <si>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</si>
  <si>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</si>
  <si>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</si>
  <si>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</si>
  <si>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</si>
  <si>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</si>
  <si>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</si>
  <si>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</si>
  <si>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</si>
  <si>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</si>
  <si>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</si>
  <si>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</si>
  <si>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</si>
  <si>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</si>
  <si>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</si>
  <si>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</si>
  <si>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</si>
  <si>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</si>
  <si>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</si>
  <si>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</si>
  <si>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</si>
  <si>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</si>
  <si>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</si>
  <si>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</si>
  <si>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</si>
  <si>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</si>
  <si>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</si>
  <si>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</si>
  <si>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</si>
  <si>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</si>
  <si>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</si>
  <si>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</si>
  <si>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</si>
  <si>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</si>
  <si>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</si>
  <si>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</si>
  <si>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</si>
  <si>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</si>
  <si>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</si>
  <si>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</si>
  <si>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</si>
  <si>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</si>
  <si>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</si>
  <si>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</si>
  <si>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</si>
  <si>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</si>
  <si>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</si>
  <si>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</si>
  <si>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</si>
  <si>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</si>
  <si>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</si>
  <si>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</si>
  <si>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</si>
  <si>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</si>
  <si>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</si>
  <si>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</si>
  <si>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</si>
  <si>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</si>
  <si>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</si>
  <si>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</si>
  <si>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</si>
  <si>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</si>
  <si>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</si>
  <si>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</si>
  <si>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</si>
  <si>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</si>
  <si>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</si>
  <si>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</si>
  <si>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</si>
  <si>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</si>
  <si>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</si>
  <si>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</si>
  <si>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</si>
  <si>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</si>
  <si>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</si>
  <si>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</si>
  <si>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</si>
  <si>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</si>
  <si>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</si>
  <si>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</si>
  <si>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</si>
  <si>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</si>
  <si>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</si>
  <si>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</si>
  <si>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</si>
  <si>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</si>
  <si>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</si>
  <si>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</si>
  <si>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</si>
  <si>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</si>
  <si>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</si>
  <si>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</si>
  <si>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</si>
  <si>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</si>
  <si>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</si>
  <si>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</si>
  <si>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</si>
  <si>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</si>
  <si>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</si>
  <si>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</si>
  <si>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</si>
  <si>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</si>
  <si>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</si>
  <si>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</si>
  <si>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</si>
  <si>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</si>
  <si>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</si>
  <si>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</si>
  <si>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</si>
  <si>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</si>
  <si>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</si>
  <si>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</si>
  <si>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</si>
  <si>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</si>
  <si>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</si>
  <si>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</si>
  <si>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</si>
  <si>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</si>
  <si>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</si>
  <si>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</si>
  <si>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</si>
  <si>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</si>
  <si>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</si>
  <si>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</si>
  <si>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</si>
  <si>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</si>
  <si>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</si>
  <si>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</si>
  <si>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</si>
  <si>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</si>
  <si>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</si>
  <si>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</si>
  <si>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</si>
  <si>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</si>
  <si>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</si>
  <si>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</si>
  <si>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</si>
  <si>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</si>
  <si>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</si>
  <si>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</si>
  <si>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</si>
  <si>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</si>
  <si>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</si>
  <si>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</si>
  <si>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</si>
  <si>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</si>
  <si>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</si>
  <si>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</si>
  <si>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</si>
  <si>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</si>
  <si>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</si>
  <si>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</si>
  <si>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</si>
  <si>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</si>
  <si>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</si>
  <si>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</si>
  <si>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</si>
  <si>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</si>
  <si>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</si>
  <si>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</si>
  <si>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</si>
  <si>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</si>
  <si>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</si>
  <si>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</si>
  <si>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</si>
  <si>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</si>
  <si>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</si>
  <si>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</si>
  <si>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</si>
  <si>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</si>
  <si>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</si>
  <si>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</si>
  <si>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</si>
  <si>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</si>
  <si>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</si>
  <si>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</si>
  <si>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</si>
  <si>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</si>
  <si>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</si>
  <si>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</si>
  <si>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</si>
  <si>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</si>
  <si>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</si>
  <si>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</si>
  <si>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</si>
  <si>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</si>
  <si>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</si>
  <si>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</si>
  <si>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</si>
  <si>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</si>
  <si>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</si>
  <si>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</si>
  <si>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</si>
  <si>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</si>
  <si>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</si>
  <si>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</si>
  <si>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</si>
  <si>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</si>
  <si>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</si>
  <si>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</si>
  <si>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</si>
  <si>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</si>
  <si>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</si>
  <si>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</si>
  <si>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</si>
  <si>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</si>
  <si>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</si>
  <si>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</si>
  <si>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</si>
  <si>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</si>
  <si>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</si>
  <si>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</si>
  <si>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</si>
  <si>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</si>
  <si>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</si>
  <si>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</si>
  <si>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</si>
  <si>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</si>
  <si>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</si>
  <si>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</si>
  <si>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</si>
  <si>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</si>
  <si>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</si>
  <si>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</si>
  <si>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</si>
  <si>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</si>
  <si>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</si>
  <si>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</si>
  <si>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</si>
  <si>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</si>
  <si>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</si>
  <si>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</si>
  <si>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</si>
  <si>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</si>
  <si>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</si>
  <si>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</si>
  <si>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</si>
  <si>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</si>
  <si>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</si>
  <si>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</si>
  <si>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</si>
  <si>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</si>
  <si>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</si>
  <si>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</si>
  <si>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</si>
  <si>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</si>
  <si>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</si>
  <si>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</si>
  <si>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</si>
  <si>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</si>
  <si>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</si>
  <si>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</si>
  <si>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</si>
  <si>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</si>
  <si>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</si>
  <si>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</si>
  <si>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</si>
  <si>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</si>
  <si>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</si>
  <si>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</si>
  <si>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</si>
  <si>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</si>
  <si>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</si>
  <si>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</si>
  <si>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</si>
  <si>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</si>
  <si>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</si>
  <si>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</si>
  <si>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</si>
  <si>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</si>
  <si>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</si>
  <si>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</si>
  <si>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</si>
  <si>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</si>
  <si>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</si>
  <si>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</si>
  <si>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</si>
  <si>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</si>
  <si>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</si>
  <si>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</si>
  <si>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</si>
  <si>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</si>
  <si>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</si>
  <si>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</si>
  <si>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</si>
  <si>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</si>
  <si>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</si>
  <si>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</si>
  <si>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</si>
  <si>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</si>
  <si>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</si>
  <si>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</si>
  <si>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</si>
  <si>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</si>
  <si>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</si>
  <si>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</si>
  <si>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</si>
  <si>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</si>
  <si>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</si>
  <si>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</si>
  <si>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</si>
  <si>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</si>
  <si>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</si>
  <si>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</si>
  <si>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</si>
  <si>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</si>
  <si>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</si>
  <si>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</si>
  <si>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</si>
  <si>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</si>
  <si>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</si>
  <si>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</si>
  <si>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</si>
  <si>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</si>
  <si>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</si>
  <si>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</si>
  <si>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</si>
  <si>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</si>
  <si>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</si>
  <si>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</si>
  <si>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</si>
  <si>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</si>
  <si>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</si>
  <si>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</si>
  <si>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</si>
  <si>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</si>
  <si>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</si>
  <si>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</si>
  <si>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</si>
  <si>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</si>
  <si>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</si>
  <si>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</si>
  <si>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</si>
  <si>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</si>
  <si>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</si>
  <si>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</si>
  <si>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</si>
  <si>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</si>
  <si>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</si>
  <si>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</si>
  <si>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</si>
  <si>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</si>
  <si>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</si>
  <si>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</si>
  <si>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</si>
  <si>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</si>
  <si>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</si>
  <si>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</si>
  <si>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</si>
  <si>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</si>
  <si>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</si>
  <si>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</si>
  <si>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</si>
  <si>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</si>
  <si>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</si>
  <si>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</si>
  <si>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</si>
  <si>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</si>
  <si>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</si>
  <si>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</si>
  <si>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</si>
  <si>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</si>
  <si>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</si>
  <si>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</si>
  <si>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</si>
  <si>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</si>
  <si>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</si>
  <si>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</si>
  <si>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</si>
  <si>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</si>
  <si>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</si>
  <si>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</si>
  <si>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</si>
  <si>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</si>
  <si>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</si>
  <si>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</si>
  <si>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</si>
  <si>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</si>
  <si>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</si>
  <si>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</si>
  <si>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</si>
  <si>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</si>
  <si>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</si>
  <si>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</si>
  <si>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</si>
  <si>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</si>
  <si>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</si>
  <si>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</si>
  <si>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</si>
  <si>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</si>
  <si>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</si>
  <si>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</si>
  <si>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</si>
  <si>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</si>
  <si>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</si>
  <si>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</si>
  <si>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</si>
  <si>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</si>
  <si>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</si>
  <si>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</si>
  <si>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</si>
  <si>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</si>
  <si>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</si>
  <si>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</si>
  <si>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</si>
  <si>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</si>
  <si>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</si>
  <si>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</si>
  <si>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</si>
  <si>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</si>
  <si>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</si>
  <si>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</si>
  <si>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</si>
  <si>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</si>
  <si>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</si>
  <si>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</si>
  <si>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</si>
  <si>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</si>
  <si>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</si>
  <si>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</si>
  <si>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</si>
  <si>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</si>
  <si>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</si>
  <si>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</si>
  <si>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</si>
  <si>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</si>
  <si>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</si>
  <si>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</si>
  <si>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</si>
  <si>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</si>
  <si>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</si>
  <si>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</si>
  <si>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</si>
  <si>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</si>
  <si>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</si>
  <si>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</si>
  <si>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</si>
  <si>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</si>
  <si>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</si>
  <si>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</si>
  <si>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</si>
  <si>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</si>
  <si>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</si>
  <si>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</si>
  <si>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</si>
  <si>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</si>
  <si>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</si>
  <si>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</si>
  <si>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</si>
  <si>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</si>
  <si>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</si>
  <si>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</si>
  <si>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</si>
  <si>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</si>
  <si>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</si>
  <si>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</si>
  <si>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</si>
  <si>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</si>
  <si>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</si>
  <si>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</si>
  <si>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</si>
  <si>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</si>
  <si>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</si>
  <si>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</si>
  <si>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</si>
  <si>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</si>
  <si>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</si>
  <si>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</si>
  <si>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</si>
  <si>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</si>
  <si>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</si>
  <si>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</si>
  <si>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</si>
  <si>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</si>
  <si>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</si>
  <si>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</si>
  <si>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</si>
  <si>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</si>
  <si>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</si>
  <si>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</si>
  <si>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</si>
  <si>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</si>
  <si>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</si>
  <si>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</si>
  <si>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</si>
  <si>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</si>
  <si>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</si>
  <si>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</si>
  <si>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</si>
  <si>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</si>
  <si>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</si>
  <si>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</si>
  <si>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</si>
  <si>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</si>
  <si>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</si>
  <si>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</si>
  <si>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</si>
  <si>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</si>
  <si>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</si>
  <si>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</si>
  <si>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</si>
  <si>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</si>
  <si>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</si>
  <si>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</si>
  <si>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</si>
  <si>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</si>
  <si>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</si>
  <si>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</si>
  <si>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</si>
  <si>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</si>
  <si>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</si>
  <si>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</si>
  <si>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</si>
  <si>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</si>
  <si>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</si>
  <si>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</si>
  <si>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</si>
  <si>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</si>
  <si>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</si>
  <si>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</si>
  <si>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</si>
  <si>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</si>
  <si>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</si>
  <si>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</si>
  <si>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</si>
  <si>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</si>
  <si>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</si>
  <si>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</si>
  <si>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</si>
  <si>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</si>
  <si>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</si>
  <si>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</si>
  <si>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</si>
  <si>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</si>
  <si>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</si>
  <si>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</si>
  <si>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</si>
  <si>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</si>
  <si>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</si>
  <si>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</si>
  <si>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</si>
  <si>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</si>
  <si>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</si>
  <si>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</si>
  <si>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</si>
  <si>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</si>
  <si>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</si>
  <si>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</si>
  <si>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</si>
  <si>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</si>
  <si>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</si>
  <si>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</si>
  <si>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</si>
  <si>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</si>
  <si>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</si>
  <si>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</si>
  <si>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</si>
  <si>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</si>
  <si>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</si>
  <si>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</si>
  <si>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</si>
  <si>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</si>
  <si>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</si>
  <si>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</si>
  <si>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</si>
  <si>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</si>
  <si>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</si>
  <si>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</si>
  <si>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</si>
  <si>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</si>
  <si>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</si>
  <si>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</si>
  <si>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</si>
  <si>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</si>
  <si>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</si>
  <si>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</si>
  <si>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</si>
  <si>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</si>
  <si>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</si>
  <si>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</si>
  <si>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</si>
  <si>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</si>
  <si>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</si>
  <si>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</si>
  <si>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</si>
  <si>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</si>
  <si>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</si>
  <si>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</si>
  <si>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</si>
  <si>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</si>
  <si>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</si>
  <si>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</si>
  <si>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</si>
  <si>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</si>
  <si>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</si>
  <si>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</si>
  <si>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</si>
  <si>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</si>
  <si>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</si>
  <si>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</si>
  <si>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</si>
  <si>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</si>
  <si>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</si>
  <si>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</si>
  <si>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</si>
  <si>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</si>
  <si>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</si>
  <si>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</si>
  <si>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</si>
  <si>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</si>
  <si>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</si>
  <si>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</si>
  <si>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</si>
  <si>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</si>
  <si>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</si>
  <si>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</si>
  <si>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</si>
  <si>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</si>
  <si>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</si>
  <si>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</si>
  <si>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</si>
  <si>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</si>
  <si>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</si>
  <si>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</si>
  <si>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</si>
  <si>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</si>
  <si>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</si>
  <si>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</si>
  <si>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</si>
  <si>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</si>
  <si>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</si>
  <si>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</si>
  <si>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</si>
  <si>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</si>
  <si>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</si>
  <si>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</si>
  <si>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</si>
  <si>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</si>
  <si>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</si>
  <si>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</si>
  <si>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</si>
  <si>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</si>
  <si>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</si>
  <si>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</si>
  <si>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</si>
  <si>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</si>
  <si>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</si>
  <si>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</si>
  <si>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</si>
  <si>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</si>
  <si>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</si>
  <si>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</si>
  <si>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</si>
  <si>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</si>
  <si>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</si>
  <si>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</si>
  <si>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</si>
  <si>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</si>
  <si>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</si>
  <si>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</si>
  <si>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</si>
  <si>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</si>
  <si>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</si>
  <si>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</si>
  <si>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</si>
  <si>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</si>
  <si>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</si>
  <si>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</si>
  <si>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</si>
  <si>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</si>
  <si>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</si>
  <si>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</si>
  <si>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</si>
  <si>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</si>
  <si>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</si>
  <si>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</si>
  <si>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</si>
  <si>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</si>
  <si>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</si>
  <si>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</si>
  <si>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</si>
  <si>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</si>
  <si>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</si>
  <si>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</si>
  <si>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</si>
  <si>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</si>
  <si>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</si>
  <si>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</si>
  <si>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</si>
  <si>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</si>
  <si>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</si>
  <si>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</si>
  <si>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</si>
  <si>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</si>
  <si>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</si>
  <si>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</si>
  <si>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</si>
  <si>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</si>
  <si>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</si>
  <si>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</si>
  <si>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</si>
  <si>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</si>
  <si>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</si>
  <si>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</si>
  <si>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</si>
  <si>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</si>
  <si>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</si>
  <si>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</si>
  <si>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</si>
  <si>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</si>
  <si>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</si>
  <si>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</si>
  <si>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</si>
  <si>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</si>
  <si>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</si>
  <si>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</si>
  <si>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</si>
  <si>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</si>
  <si>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</si>
  <si>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</si>
  <si>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</si>
  <si>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</si>
  <si>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</si>
  <si>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</si>
  <si>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</si>
  <si>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</si>
  <si>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</si>
  <si>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</si>
  <si>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</si>
  <si>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</si>
  <si>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</si>
  <si>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</si>
  <si>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</si>
  <si>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</si>
  <si>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</si>
  <si>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</si>
  <si>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</si>
  <si>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</si>
  <si>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</si>
  <si>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</si>
  <si>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</si>
  <si>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</si>
  <si>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</si>
  <si>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</si>
  <si>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</si>
  <si>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</si>
  <si>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</si>
  <si>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</si>
  <si>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</si>
  <si>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</si>
  <si>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</si>
  <si>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</si>
  <si>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</si>
  <si>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</si>
  <si>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</si>
  <si>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</si>
  <si>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</si>
  <si>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</si>
  <si>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</si>
  <si>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</si>
  <si>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</si>
  <si>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</si>
  <si>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</si>
  <si>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</si>
  <si>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</si>
  <si>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</si>
  <si>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</si>
  <si>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</si>
  <si>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</si>
  <si>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</si>
  <si>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</si>
  <si>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</si>
  <si>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</si>
  <si>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</si>
  <si>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</si>
  <si>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</si>
  <si>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</si>
  <si>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</si>
  <si>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</si>
  <si>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</si>
  <si>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</si>
  <si>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</si>
  <si>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</si>
  <si>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</si>
  <si>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</si>
  <si>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</si>
  <si>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</si>
  <si>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</si>
  <si>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</si>
  <si>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</si>
  <si>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</si>
  <si>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</si>
  <si>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</si>
  <si>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</si>
  <si>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</si>
  <si>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</si>
  <si>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</si>
  <si>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</si>
  <si>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</si>
  <si>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</si>
  <si>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</si>
  <si>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</si>
  <si>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</si>
  <si>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</si>
  <si>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</si>
  <si>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</si>
  <si>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</si>
  <si>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</si>
  <si>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</si>
  <si>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</si>
  <si>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</si>
  <si>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</si>
  <si>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</si>
  <si>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</si>
  <si>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</si>
  <si>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</si>
  <si>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</si>
  <si>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</si>
  <si>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</si>
  <si>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</si>
  <si>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</si>
  <si>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</si>
  <si>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</si>
  <si>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</si>
  <si>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</si>
  <si>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</si>
  <si>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</si>
  <si>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</si>
  <si>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</si>
  <si>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</si>
  <si>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</si>
  <si>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</si>
  <si>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</si>
  <si>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</si>
  <si>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</si>
  <si>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</si>
  <si>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</si>
  <si>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</si>
  <si>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</si>
  <si>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</si>
  <si>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</si>
  <si>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</si>
  <si>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</si>
  <si>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</si>
  <si>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</si>
  <si>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</si>
  <si>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</si>
  <si>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</si>
  <si>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</si>
  <si>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</si>
  <si>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</si>
  <si>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</si>
  <si>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</si>
  <si>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</si>
  <si>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</si>
  <si>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</si>
  <si>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</si>
  <si>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</si>
  <si>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</si>
  <si>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</si>
  <si>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</si>
  <si>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</si>
  <si>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</si>
  <si>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</si>
  <si>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</si>
  <si>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</si>
  <si>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</si>
  <si>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</si>
  <si>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</si>
  <si>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</si>
  <si>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</si>
  <si>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</si>
  <si>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</si>
  <si>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</si>
  <si>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</si>
  <si>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</si>
  <si>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</si>
  <si>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</si>
  <si>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</si>
  <si>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</si>
  <si>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</si>
  <si>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</si>
  <si>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</si>
  <si>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</si>
  <si>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</si>
  <si>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</si>
  <si>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</si>
  <si>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</si>
  <si>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</si>
  <si>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</si>
  <si>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</si>
  <si>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</si>
  <si>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</si>
  <si>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</si>
  <si>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</si>
  <si>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</si>
  <si>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</si>
  <si>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</si>
  <si>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</si>
  <si>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</si>
  <si>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</si>
  <si>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</si>
  <si>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</si>
  <si>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</si>
  <si>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</si>
  <si>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</si>
  <si>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</si>
  <si>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</si>
  <si>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</si>
  <si>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</si>
  <si>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</si>
  <si>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</si>
  <si>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</si>
  <si>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</si>
  <si>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</si>
  <si>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</si>
  <si>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</si>
  <si>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</si>
  <si>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</si>
  <si>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</si>
  <si>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</si>
  <si>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</si>
  <si>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</si>
  <si>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</si>
  <si>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</si>
  <si>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</si>
  <si>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</si>
  <si>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</si>
  <si>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</si>
  <si>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</si>
  <si>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</si>
  <si>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</si>
  <si>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</si>
  <si>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</si>
  <si>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</si>
  <si>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</si>
  <si>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</si>
  <si>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</si>
  <si>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</si>
  <si>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</si>
  <si>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</si>
  <si>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</si>
  <si>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</si>
  <si>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</si>
  <si>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</si>
  <si>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</si>
  <si>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</si>
  <si>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</si>
  <si>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</si>
  <si>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</si>
  <si>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</si>
  <si>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</si>
  <si>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</si>
  <si>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</si>
  <si>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</si>
  <si>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</si>
  <si>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</si>
  <si>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</si>
  <si>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</si>
  <si>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</si>
  <si>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</si>
  <si>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</si>
  <si>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</si>
  <si>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</si>
  <si>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</si>
  <si>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</si>
  <si>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</si>
  <si>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</si>
  <si>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</si>
  <si>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</si>
  <si>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</si>
  <si>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</si>
  <si>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</si>
  <si>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</si>
  <si>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</si>
  <si>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</si>
  <si>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</si>
  <si>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</si>
  <si>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</si>
  <si>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</si>
  <si>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</si>
  <si>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</si>
  <si>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</si>
  <si>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</si>
  <si>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</si>
  <si>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</si>
  <si>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</si>
  <si>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</si>
  <si>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</si>
  <si>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</si>
  <si>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</si>
  <si>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</si>
  <si>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</si>
  <si>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</si>
  <si>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</si>
  <si>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</si>
  <si>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</si>
  <si>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</si>
  <si>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</si>
  <si>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</si>
  <si>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</si>
  <si>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</si>
  <si>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</si>
  <si>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</si>
  <si>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</si>
  <si>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</si>
  <si>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</si>
  <si>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</si>
  <si>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</si>
  <si>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</si>
  <si>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</si>
  <si>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</si>
  <si>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</si>
  <si>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</si>
  <si>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</si>
  <si>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</si>
  <si>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</si>
  <si>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</si>
  <si>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</si>
  <si>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</si>
  <si>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</si>
  <si>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</si>
  <si>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</si>
  <si>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</si>
  <si>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</si>
  <si>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</si>
  <si>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</si>
  <si>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</si>
  <si>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</si>
  <si>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</si>
  <si>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</si>
  <si>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</si>
  <si>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</si>
  <si>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</si>
  <si>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</si>
  <si>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</si>
  <si>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</si>
  <si>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</si>
  <si>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</si>
  <si>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</si>
  <si>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</si>
  <si>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</si>
  <si>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</si>
  <si>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</si>
  <si>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</si>
  <si>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</si>
  <si>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</si>
  <si>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</si>
  <si>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</si>
  <si>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</si>
  <si>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</si>
  <si>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</si>
  <si>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</si>
  <si>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</si>
  <si>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</si>
  <si>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</si>
  <si>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</si>
  <si>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</si>
  <si>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</si>
  <si>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</si>
  <si>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</si>
  <si>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</si>
  <si>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</si>
  <si>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</si>
  <si>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</si>
  <si>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</si>
  <si>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</si>
  <si>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</si>
  <si>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</si>
  <si>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</si>
  <si>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</si>
  <si>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</si>
  <si>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</si>
  <si>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</si>
  <si>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</si>
  <si>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</si>
  <si>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</si>
  <si>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</si>
  <si>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</si>
  <si>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</si>
  <si>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</si>
  <si>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</si>
  <si>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</si>
  <si>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</si>
  <si>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</si>
  <si>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</si>
  <si>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</si>
  <si>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</si>
  <si>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</si>
  <si>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</si>
  <si>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</si>
  <si>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</si>
  <si>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</si>
  <si>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</si>
  <si>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</si>
  <si>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</si>
  <si>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</si>
  <si>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</si>
  <si>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</si>
  <si>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</si>
  <si>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</si>
  <si>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</si>
  <si>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</si>
  <si>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</si>
  <si>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</si>
  <si>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</si>
  <si>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</si>
  <si>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</si>
  <si>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</si>
  <si>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</si>
  <si>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</si>
  <si>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</si>
  <si>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</si>
  <si>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</si>
  <si>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</si>
  <si>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</si>
  <si>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</si>
  <si>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</si>
  <si>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</si>
  <si>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</si>
  <si>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</si>
  <si>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</si>
  <si>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</si>
  <si>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</si>
  <si>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</si>
  <si>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</si>
  <si>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</si>
  <si>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</si>
  <si>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</si>
  <si>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</si>
  <si>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</si>
  <si>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</si>
  <si>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</si>
  <si>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</si>
  <si>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</si>
  <si>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</si>
  <si>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</si>
  <si>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</si>
  <si>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</si>
  <si>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</si>
  <si>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</si>
  <si>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</si>
  <si>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</si>
  <si>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</si>
  <si>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</si>
  <si>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</si>
  <si>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</si>
  <si>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</si>
  <si>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</si>
  <si>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</si>
  <si>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</si>
  <si>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</si>
  <si>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</si>
  <si>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</si>
  <si>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</si>
  <si>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</si>
  <si>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</si>
  <si>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</si>
  <si>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</si>
  <si>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</si>
  <si>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</si>
  <si>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</si>
  <si>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</si>
  <si>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</si>
  <si>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</si>
  <si>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</si>
  <si>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</si>
  <si>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</si>
  <si>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</si>
  <si>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</si>
  <si>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</si>
  <si>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</si>
  <si>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</si>
  <si>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</si>
  <si>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</si>
  <si>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</si>
  <si>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</si>
  <si>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</si>
  <si>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</si>
  <si>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</si>
  <si>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</si>
  <si>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</si>
  <si>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</si>
  <si>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</si>
  <si>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</si>
  <si>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</si>
  <si>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</si>
  <si>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</si>
  <si>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</si>
  <si>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</si>
  <si>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</si>
  <si>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</si>
  <si>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</si>
  <si>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</si>
  <si>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</si>
  <si>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</si>
  <si>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</si>
  <si>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</si>
  <si>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</si>
  <si>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</si>
  <si>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</si>
  <si>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</si>
  <si>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</si>
  <si>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</si>
  <si>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</si>
  <si>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</si>
  <si>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</si>
  <si>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</si>
  <si>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</si>
  <si>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</si>
  <si>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</si>
  <si>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</si>
  <si>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</si>
  <si>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</si>
  <si>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</si>
  <si>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</si>
  <si>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</si>
  <si>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</si>
  <si>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</si>
  <si>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</si>
  <si>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</si>
  <si>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</si>
  <si>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</si>
  <si>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</si>
  <si>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</si>
  <si>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</si>
  <si>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</si>
  <si>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</si>
  <si>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</si>
  <si>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</si>
  <si>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</si>
  <si>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</si>
  <si>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</si>
  <si>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</si>
  <si>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</si>
  <si>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</si>
  <si>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</si>
  <si>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</si>
  <si>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</si>
  <si>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</si>
  <si>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</si>
  <si>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</si>
  <si>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</si>
  <si>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</si>
  <si>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</si>
  <si>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</si>
  <si>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</si>
  <si>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</si>
  <si>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</si>
  <si>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</si>
  <si>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</si>
  <si>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</si>
  <si>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</si>
  <si>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</si>
  <si>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</si>
  <si>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</si>
  <si>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</si>
  <si>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</si>
  <si>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</si>
  <si>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</si>
  <si>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</si>
  <si>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</si>
  <si>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</si>
  <si>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</si>
  <si>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</si>
  <si>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</si>
  <si>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</si>
  <si>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</si>
  <si>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</si>
  <si>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</si>
  <si>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</si>
  <si>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</si>
  <si>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</si>
  <si>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</si>
  <si>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</si>
  <si>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</si>
  <si>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</si>
  <si>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</si>
  <si>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</si>
  <si>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</si>
  <si>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</si>
  <si>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</si>
  <si>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</si>
  <si>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</si>
  <si>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</si>
  <si>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</si>
  <si>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</si>
  <si>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</si>
  <si>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</si>
  <si>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</si>
  <si>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</si>
  <si>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</si>
  <si>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</si>
  <si>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</si>
  <si>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</si>
  <si>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</si>
  <si>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</si>
  <si>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</si>
  <si>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</si>
  <si>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</si>
  <si>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</si>
  <si>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</si>
  <si>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</si>
  <si>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</si>
  <si>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</si>
  <si>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</si>
  <si>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</si>
  <si>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</si>
  <si>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</si>
  <si>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</si>
  <si>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</si>
  <si>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</si>
  <si>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</si>
  <si>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</si>
  <si>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</si>
  <si>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</si>
  <si>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</si>
  <si>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</si>
  <si>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</si>
  <si>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</si>
  <si>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</si>
  <si>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</si>
  <si>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</si>
  <si>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</si>
  <si>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</si>
  <si>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</si>
  <si>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</si>
  <si>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</si>
  <si>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</si>
  <si>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</si>
  <si>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</si>
  <si>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</si>
  <si>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</si>
  <si>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</si>
  <si>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</si>
  <si>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</si>
  <si>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</si>
  <si>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</si>
  <si>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</si>
  <si>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</si>
  <si>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</si>
  <si>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</si>
  <si>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</si>
  <si>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</si>
  <si>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</si>
  <si>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</si>
  <si>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</si>
  <si>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</si>
  <si>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</si>
  <si>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</si>
  <si>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</si>
  <si>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</si>
  <si>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</si>
  <si>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</si>
  <si>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</si>
  <si>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</si>
  <si>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</si>
  <si>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</si>
  <si>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</si>
  <si>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</si>
  <si>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</si>
  <si>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</si>
  <si>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</si>
  <si>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</si>
  <si>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</si>
  <si>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</si>
  <si>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</si>
  <si>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</si>
  <si>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</si>
  <si>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</si>
  <si>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</si>
  <si>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</si>
  <si>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</si>
  <si>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</si>
  <si>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</si>
  <si>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</si>
  <si>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</si>
  <si>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</si>
  <si>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</si>
  <si>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</si>
  <si>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</si>
  <si>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</si>
  <si>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</si>
  <si>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</si>
  <si>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</si>
  <si>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</si>
  <si>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</si>
  <si>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</si>
  <si>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</si>
  <si>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</si>
  <si>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</si>
  <si>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</si>
  <si>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</si>
  <si>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</si>
  <si>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</si>
  <si>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</si>
  <si>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</si>
  <si>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</si>
  <si>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</si>
  <si>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</si>
  <si>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</si>
  <si>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</si>
  <si>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</si>
  <si>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</si>
  <si>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</si>
  <si>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</si>
  <si>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</si>
  <si>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</si>
  <si>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</si>
  <si>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</si>
  <si>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</si>
  <si>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</si>
  <si>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</si>
  <si>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</si>
  <si>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</si>
  <si>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</si>
  <si>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</si>
  <si>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</si>
  <si>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</si>
  <si>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</si>
  <si>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</si>
  <si>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</si>
  <si>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</si>
  <si>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</si>
  <si>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</si>
  <si>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</si>
  <si>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</si>
  <si>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</si>
  <si>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</si>
  <si>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</si>
  <si>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</si>
  <si>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</si>
  <si>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</si>
  <si>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</si>
  <si>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</si>
  <si>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</si>
  <si>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</si>
  <si>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</si>
  <si>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</si>
  <si>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</si>
  <si>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</si>
  <si>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</si>
  <si>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</si>
  <si>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</si>
  <si>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</si>
  <si>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</si>
  <si>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</si>
  <si>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</si>
  <si>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</si>
  <si>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</si>
  <si>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</si>
  <si>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</si>
  <si>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</si>
  <si>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</si>
  <si>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</si>
  <si>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</si>
  <si>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</si>
  <si>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</si>
  <si>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</si>
  <si>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</si>
  <si>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</si>
  <si>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</si>
  <si>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</si>
  <si>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</si>
  <si>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</si>
  <si>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</si>
  <si>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</si>
  <si>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</si>
  <si>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</si>
  <si>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</si>
  <si>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</si>
  <si>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</si>
  <si>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</si>
  <si>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</si>
  <si>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</si>
  <si>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</si>
  <si>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</si>
  <si>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</si>
  <si>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</si>
  <si>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</si>
  <si>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</si>
  <si>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</si>
  <si>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</si>
  <si>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</si>
  <si>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</si>
  <si>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</si>
  <si>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</si>
  <si>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</si>
  <si>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</si>
  <si>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</si>
  <si>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</si>
  <si>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</si>
  <si>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</si>
  <si>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</si>
  <si>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</si>
  <si>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</si>
  <si>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</si>
  <si>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</si>
  <si>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</si>
  <si>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</si>
  <si>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</si>
  <si>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</si>
  <si>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</si>
  <si>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</si>
  <si>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</si>
  <si>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</si>
  <si>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</si>
  <si>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</si>
  <si>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</si>
  <si>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</si>
  <si>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</si>
  <si>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</si>
  <si>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</si>
  <si>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</si>
  <si>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</si>
  <si>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</si>
  <si>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</si>
  <si>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</si>
  <si>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</si>
  <si>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</si>
  <si>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</si>
  <si>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</si>
  <si>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</si>
  <si>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</si>
  <si>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</si>
  <si>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</si>
  <si>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</si>
  <si>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</si>
  <si>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</si>
  <si>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</si>
  <si>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</si>
  <si>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</si>
  <si>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</si>
  <si>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</si>
  <si>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</si>
  <si>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</si>
  <si>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</si>
  <si>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</si>
  <si>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</si>
  <si>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</si>
  <si>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</si>
  <si>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</si>
  <si>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</si>
  <si>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</si>
  <si>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</si>
  <si>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</si>
  <si>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</si>
  <si>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</si>
  <si>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</si>
  <si>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</si>
  <si>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</si>
  <si>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</si>
  <si>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</si>
  <si>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</si>
  <si>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</si>
  <si>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</si>
  <si>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</si>
  <si>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</si>
  <si>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</si>
  <si>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</si>
  <si>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</si>
  <si>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</si>
  <si>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</si>
  <si>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</si>
  <si>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</si>
  <si>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</si>
  <si>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</si>
  <si>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</si>
  <si>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</si>
  <si>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</si>
  <si>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</si>
  <si>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</si>
  <si>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</si>
  <si>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</si>
  <si>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</si>
  <si>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</si>
  <si>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</si>
  <si>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</si>
  <si>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</si>
  <si>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</si>
  <si>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</si>
  <si>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</si>
  <si>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</si>
  <si>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</si>
  <si>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</si>
  <si>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</si>
  <si>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</si>
  <si>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</si>
  <si>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</si>
  <si>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</si>
  <si>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</si>
  <si>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</si>
  <si>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</si>
  <si>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</si>
  <si>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</si>
  <si>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</si>
  <si>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</si>
  <si>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</si>
  <si>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</si>
  <si>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</si>
  <si>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</si>
  <si>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</si>
  <si>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</si>
  <si>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</si>
  <si>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</si>
  <si>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</si>
  <si>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</si>
  <si>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</si>
  <si>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</si>
  <si>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</si>
  <si>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</si>
  <si>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</si>
  <si>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</si>
  <si>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</si>
  <si>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</si>
  <si>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</si>
  <si>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</si>
  <si>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</si>
  <si>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</si>
  <si>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</si>
  <si>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</si>
  <si>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</si>
  <si>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</si>
  <si>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</si>
  <si>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</si>
  <si>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</si>
  <si>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</si>
  <si>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</si>
  <si>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</si>
  <si>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</si>
  <si>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</si>
  <si>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</si>
  <si>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</si>
  <si>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</si>
  <si>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</si>
  <si>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</si>
  <si>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</si>
  <si>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</si>
  <si>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</si>
  <si>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</si>
  <si>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</si>
  <si>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</si>
  <si>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</si>
  <si>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</si>
  <si>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</si>
  <si>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</si>
  <si>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</si>
  <si>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</si>
  <si>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</si>
  <si>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</si>
  <si>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</si>
  <si>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</si>
  <si>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</si>
  <si>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</si>
  <si>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</si>
  <si>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</si>
  <si>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</si>
  <si>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</si>
  <si>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</si>
  <si>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</si>
  <si>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</si>
  <si>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</si>
  <si>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</si>
  <si>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</si>
  <si>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</si>
  <si>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</si>
  <si>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</si>
  <si>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</si>
  <si>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</si>
  <si>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</si>
  <si>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</si>
  <si>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</si>
  <si>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</si>
  <si>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</si>
  <si>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</si>
  <si>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</si>
  <si>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</si>
  <si>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</si>
  <si>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</si>
  <si>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</si>
  <si>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</si>
  <si>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</si>
  <si>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</si>
  <si>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</si>
  <si>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</si>
  <si>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</si>
  <si>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</si>
  <si>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</si>
  <si>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</si>
  <si>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</si>
  <si>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</si>
  <si>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</si>
  <si>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</si>
  <si>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</si>
  <si>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</si>
  <si>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</si>
  <si>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</si>
  <si>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</si>
  <si>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</si>
  <si>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</si>
  <si>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</si>
  <si>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</si>
  <si>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</si>
  <si>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</si>
  <si>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</si>
  <si>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</si>
  <si>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</si>
  <si>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</si>
  <si>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</si>
  <si>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</si>
  <si>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</si>
  <si>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</si>
  <si>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</si>
  <si>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</si>
  <si>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</si>
  <si>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</si>
  <si>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</si>
  <si>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</si>
  <si>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</si>
  <si>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</si>
  <si>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</si>
  <si>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</si>
  <si>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</si>
  <si>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</si>
  <si>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</si>
  <si>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</si>
  <si>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</si>
  <si>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</si>
  <si>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</si>
  <si>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</si>
  <si>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</si>
  <si>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</si>
  <si>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</si>
  <si>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</si>
  <si>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</si>
  <si>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</si>
  <si>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</si>
  <si>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</si>
  <si>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</si>
  <si>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</si>
  <si>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</si>
  <si>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</si>
  <si>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</si>
  <si>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</si>
  <si>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</si>
  <si>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</si>
  <si>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</si>
  <si>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</si>
  <si>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</si>
  <si>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</si>
  <si>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</si>
  <si>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</si>
  <si>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</si>
  <si>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</si>
  <si>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</si>
  <si>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</si>
  <si>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</si>
  <si>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</si>
  <si>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</si>
  <si>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</si>
  <si>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</si>
  <si>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</si>
  <si>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</si>
  <si>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</si>
  <si>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</si>
  <si>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</si>
  <si>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</si>
  <si>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</si>
  <si>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</si>
  <si>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</si>
  <si>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</si>
  <si>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</si>
  <si>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</si>
  <si>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</si>
  <si>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</si>
  <si>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</si>
  <si>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</si>
  <si>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</si>
  <si>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</si>
  <si>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</si>
  <si>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</si>
  <si>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</si>
  <si>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</si>
  <si>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</si>
  <si>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</si>
  <si>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</si>
  <si>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</si>
  <si>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</si>
  <si>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</si>
  <si>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</si>
  <si>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</si>
  <si>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</si>
  <si>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</si>
  <si>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</si>
  <si>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</si>
  <si>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</si>
  <si>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</si>
  <si>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</si>
  <si>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</si>
  <si>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</si>
  <si>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</si>
  <si>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</si>
  <si>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</si>
  <si>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</si>
  <si>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</si>
  <si>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</si>
  <si>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</si>
  <si>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</si>
  <si>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</si>
  <si>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</si>
  <si>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</si>
  <si>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</si>
  <si>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</si>
  <si>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</si>
  <si>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</si>
  <si>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</si>
  <si>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</si>
  <si>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</si>
  <si>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</si>
  <si>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</si>
  <si>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</si>
  <si>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</si>
  <si>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</si>
  <si>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</si>
  <si>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</si>
  <si>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</si>
  <si>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</si>
  <si>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</si>
  <si>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</si>
  <si>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</si>
  <si>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</si>
  <si>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</si>
  <si>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</si>
  <si>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</si>
  <si>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</si>
  <si>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</si>
  <si>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</si>
  <si>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</si>
  <si>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</si>
  <si>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</si>
  <si>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</si>
  <si>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</si>
  <si>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</si>
  <si>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</si>
  <si>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</si>
  <si>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</si>
  <si>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</si>
  <si>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</si>
  <si>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</si>
  <si>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</si>
  <si>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</si>
  <si>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</si>
  <si>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</si>
  <si>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</si>
  <si>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</si>
  <si>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</si>
  <si>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</si>
  <si>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</si>
  <si>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</si>
  <si>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</si>
  <si>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</si>
  <si>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</si>
  <si>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</si>
  <si>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</si>
  <si>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</si>
  <si>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</si>
  <si>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</si>
  <si>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</si>
  <si>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</si>
  <si>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</si>
  <si>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</si>
  <si>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</si>
  <si>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</si>
  <si>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</si>
  <si>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</si>
  <si>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</si>
  <si>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</si>
  <si>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</si>
  <si>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</si>
  <si>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</si>
  <si>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</si>
  <si>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</si>
  <si>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</si>
  <si>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</si>
  <si>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</si>
  <si>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</si>
  <si>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</si>
  <si>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</si>
  <si>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</si>
  <si>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</si>
  <si>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</si>
  <si>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</si>
  <si>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</si>
  <si>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</si>
  <si>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</si>
  <si>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</si>
  <si>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</si>
  <si>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</si>
  <si>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</si>
  <si>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</si>
  <si>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</si>
  <si>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</si>
  <si>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</si>
  <si>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</si>
  <si>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</si>
  <si>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</si>
  <si>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</si>
  <si>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</si>
  <si>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</si>
  <si>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</si>
  <si>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</si>
  <si>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</si>
  <si>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</si>
  <si>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</si>
  <si>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</si>
  <si>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</si>
  <si>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</si>
  <si>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</si>
  <si>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</si>
  <si>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</si>
  <si>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</si>
  <si>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</si>
  <si>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</si>
  <si>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</si>
  <si>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</si>
  <si>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</si>
  <si>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</si>
  <si>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</si>
  <si>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</si>
  <si>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</si>
  <si>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</si>
  <si>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</si>
  <si>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</si>
  <si>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</si>
  <si>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</si>
  <si>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</si>
  <si>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</si>
  <si>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</si>
  <si>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</si>
  <si>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</si>
  <si>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</si>
  <si>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</si>
  <si>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</si>
  <si>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</si>
  <si>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</si>
  <si>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</si>
  <si>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</si>
  <si>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</si>
  <si>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</si>
  <si>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</si>
  <si>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</si>
  <si>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</si>
  <si>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</si>
  <si>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</si>
  <si>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</si>
  <si>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</si>
  <si>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</si>
  <si>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</si>
  <si>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</si>
  <si>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</si>
  <si>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</si>
  <si>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</si>
  <si>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</si>
  <si>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</si>
  <si>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</si>
  <si>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</si>
  <si>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</si>
  <si>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</si>
  <si>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</si>
  <si>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</si>
  <si>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</si>
  <si>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</si>
  <si>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</si>
  <si>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</si>
  <si>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</si>
  <si>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</si>
  <si>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</si>
  <si>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</si>
  <si>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</si>
  <si>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</si>
  <si>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</si>
  <si>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</si>
  <si>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</si>
  <si>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</si>
  <si>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</si>
  <si>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</si>
  <si>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</si>
  <si>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</si>
  <si>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</si>
  <si>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</si>
  <si>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</si>
  <si>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</si>
  <si>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</si>
  <si>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</si>
  <si>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</si>
  <si>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</si>
  <si>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</si>
  <si>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</si>
  <si>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</si>
  <si>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</si>
  <si>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</si>
  <si>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</si>
  <si>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</si>
  <si>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</si>
  <si>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</si>
  <si>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</si>
  <si>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</si>
  <si>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</si>
  <si>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</si>
  <si>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</si>
  <si>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</si>
  <si>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</si>
  <si>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</si>
  <si>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</si>
  <si>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</si>
  <si>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</si>
  <si>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</si>
  <si>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</si>
  <si>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</si>
  <si>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</si>
  <si>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</si>
  <si>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</si>
  <si>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</si>
  <si>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</si>
  <si>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</si>
  <si>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</si>
  <si>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</si>
  <si>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</si>
  <si>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</si>
  <si>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</si>
  <si>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</si>
  <si>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</si>
  <si>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</si>
  <si>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</si>
  <si>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</si>
  <si>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</si>
  <si>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</si>
  <si>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</si>
  <si>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</si>
  <si>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</si>
  <si>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</si>
  <si>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</si>
  <si>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</si>
  <si>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</si>
  <si>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</si>
  <si>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</si>
  <si>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</si>
  <si>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</si>
  <si>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</si>
  <si>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</si>
  <si>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</si>
  <si>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</si>
  <si>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</si>
  <si>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</si>
  <si>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</si>
  <si>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</si>
  <si>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</si>
  <si>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</si>
  <si>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</si>
  <si>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</si>
  <si>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</si>
  <si>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</si>
  <si>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</si>
  <si>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</si>
  <si>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</si>
  <si>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</si>
  <si>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</si>
  <si>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</si>
  <si>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</si>
  <si>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</si>
  <si>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</si>
  <si>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</si>
  <si>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</si>
  <si>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</si>
  <si>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</si>
  <si>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</si>
  <si>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</si>
  <si>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</si>
  <si>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</si>
  <si>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</si>
  <si>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</si>
  <si>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</si>
  <si>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</si>
  <si>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</si>
  <si>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</si>
  <si>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</si>
  <si>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</si>
  <si>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</si>
  <si>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</si>
  <si>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</si>
  <si>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</si>
  <si>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</si>
  <si>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</si>
  <si>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</si>
  <si>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</si>
  <si>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</si>
  <si>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</si>
  <si>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</si>
  <si>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</si>
  <si>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</si>
  <si>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</si>
  <si>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</si>
  <si>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</si>
  <si>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</si>
  <si>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</si>
  <si>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</si>
  <si>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</si>
  <si>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</si>
  <si>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</si>
  <si>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</si>
  <si>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</si>
  <si>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</si>
  <si>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</si>
  <si>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</si>
  <si>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</si>
  <si>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</si>
  <si>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</si>
  <si>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</si>
  <si>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</si>
  <si>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</si>
  <si>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</si>
  <si>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</si>
  <si>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</si>
  <si>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</si>
  <si>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</si>
  <si>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</si>
  <si>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</si>
  <si>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</si>
  <si>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</si>
  <si>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</si>
  <si>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</si>
  <si>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</si>
  <si>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</si>
  <si>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</si>
  <si>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</si>
  <si>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</si>
  <si>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</si>
  <si>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</si>
  <si>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</si>
  <si>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</si>
  <si>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</si>
  <si>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</si>
  <si>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</si>
  <si>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</si>
  <si>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</si>
  <si>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</si>
  <si>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</si>
  <si>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</si>
  <si>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</si>
  <si>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</si>
  <si>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</si>
  <si>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</si>
  <si>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</si>
  <si>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</si>
  <si>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</si>
  <si>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</si>
  <si>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</si>
  <si>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</si>
  <si>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</si>
  <si>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</si>
  <si>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</si>
  <si>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</si>
  <si>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</si>
  <si>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</si>
  <si>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</si>
  <si>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</si>
  <si>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</si>
  <si>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</si>
  <si>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</si>
  <si>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</si>
  <si>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</si>
  <si>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</si>
  <si>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</si>
  <si>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</si>
  <si>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</si>
  <si>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</si>
  <si>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</si>
  <si>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</si>
  <si>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</si>
  <si>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</si>
  <si>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</si>
  <si>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</si>
  <si>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</si>
  <si>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</si>
  <si>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</si>
  <si>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</si>
  <si>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</si>
  <si>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</si>
  <si>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</si>
  <si>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</si>
  <si>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</si>
  <si>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</si>
  <si>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</si>
  <si>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</si>
  <si>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</si>
  <si>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</si>
  <si>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</si>
  <si>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</si>
  <si>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</si>
  <si>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</si>
  <si>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</si>
  <si>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</si>
  <si>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</si>
  <si>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</si>
  <si>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</si>
  <si>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</si>
  <si>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</si>
  <si>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</si>
  <si>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</si>
  <si>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</si>
  <si>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</si>
  <si>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</si>
  <si>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</si>
  <si>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</si>
  <si>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</si>
  <si>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</si>
  <si>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</si>
  <si>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</si>
  <si>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</si>
  <si>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</si>
  <si>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</si>
  <si>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</si>
  <si>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</si>
  <si>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</si>
  <si>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</si>
  <si>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</si>
  <si>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</si>
  <si>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</si>
  <si>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</si>
  <si>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</si>
  <si>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</si>
  <si>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</si>
  <si>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</si>
  <si>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</si>
  <si>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</si>
  <si>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</si>
  <si>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</si>
  <si>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</si>
  <si>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</si>
  <si>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</si>
  <si>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</si>
  <si>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</si>
  <si>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</si>
  <si>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</si>
  <si>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</si>
  <si>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</si>
  <si>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</si>
  <si>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</si>
  <si>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</si>
  <si>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</si>
  <si>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</si>
  <si>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</si>
  <si>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</si>
  <si>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</si>
  <si>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</si>
  <si>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</si>
  <si>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</si>
  <si>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</si>
  <si>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</si>
  <si>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</si>
  <si>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</si>
  <si>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</si>
  <si>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</si>
  <si>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</si>
  <si>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</si>
  <si>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</si>
  <si>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</si>
  <si>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</si>
  <si>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</si>
  <si>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</si>
  <si>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</si>
  <si>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</si>
  <si>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</si>
  <si>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</si>
  <si>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</si>
  <si>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</si>
  <si>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</si>
  <si>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</si>
  <si>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</si>
  <si>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</si>
  <si>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</si>
  <si>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</si>
  <si>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</si>
  <si>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</si>
  <si>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</si>
  <si>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</si>
  <si>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</si>
  <si>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</si>
  <si>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</si>
  <si>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</si>
  <si>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</si>
  <si>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</si>
  <si>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</si>
  <si>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</si>
  <si>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</si>
  <si>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</si>
  <si>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</si>
  <si>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</si>
  <si>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</si>
  <si>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</si>
  <si>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</si>
  <si>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</si>
  <si>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</si>
  <si>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</si>
  <si>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</si>
  <si>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</si>
  <si>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</si>
  <si>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</si>
  <si>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</si>
  <si>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</si>
  <si>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</si>
  <si>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</si>
  <si>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</si>
  <si>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</si>
  <si>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</si>
  <si>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</si>
  <si>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</si>
  <si>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</si>
  <si>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</si>
  <si>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</si>
  <si>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</si>
  <si>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</si>
  <si>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</si>
  <si>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</si>
  <si>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</si>
  <si>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</si>
  <si>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</si>
  <si>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</si>
  <si>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</si>
  <si>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</si>
  <si>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</si>
  <si>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</si>
  <si>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</si>
  <si>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</si>
  <si>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</si>
  <si>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</si>
  <si>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</si>
  <si>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</si>
  <si>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</si>
  <si>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</si>
  <si>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</si>
  <si>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</si>
  <si>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</si>
  <si>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</si>
  <si>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</si>
  <si>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</si>
  <si>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</si>
  <si>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</si>
  <si>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</si>
  <si>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</si>
  <si>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</si>
  <si>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</si>
  <si>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</si>
  <si>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</si>
  <si>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</si>
  <si>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</si>
  <si>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</si>
  <si>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</si>
  <si>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</si>
  <si>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</si>
  <si>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</si>
  <si>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</si>
  <si>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</si>
  <si>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</si>
  <si>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</si>
  <si>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</si>
  <si>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</si>
  <si>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</si>
  <si>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</si>
  <si>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</si>
  <si>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</si>
  <si>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</si>
  <si>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</si>
  <si>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</si>
  <si>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</si>
  <si>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</si>
  <si>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</si>
  <si>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</si>
  <si>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</si>
  <si>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</si>
  <si>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</si>
  <si>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</si>
  <si>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</si>
  <si>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</si>
  <si>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</si>
  <si>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</si>
  <si>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</si>
  <si>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</si>
  <si>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</si>
  <si>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</si>
  <si>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</si>
  <si>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</si>
  <si>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</si>
  <si>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</si>
  <si>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</si>
  <si>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</si>
  <si>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</si>
  <si>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</si>
  <si>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</si>
  <si>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</si>
  <si>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</si>
  <si>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</si>
  <si>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</si>
  <si>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</si>
  <si>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</si>
  <si>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</si>
  <si>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</si>
  <si>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</si>
  <si>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</si>
  <si>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</si>
  <si>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</si>
  <si>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</si>
  <si>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</si>
  <si>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</si>
  <si>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</si>
  <si>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</si>
  <si>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</si>
  <si>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</si>
  <si>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</si>
  <si>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</si>
  <si>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</si>
  <si>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</si>
  <si>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</si>
  <si>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</si>
  <si>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</si>
  <si>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</si>
  <si>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</si>
  <si>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</si>
  <si>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</si>
  <si>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</si>
  <si>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</si>
  <si>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</si>
  <si>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</si>
  <si>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</si>
  <si>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</si>
  <si>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</si>
  <si>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</si>
  <si>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</si>
  <si>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</si>
  <si>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</si>
  <si>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</si>
  <si>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</si>
  <si>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</si>
  <si>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</si>
  <si>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</si>
  <si>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</si>
  <si>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</si>
  <si>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</si>
  <si>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</si>
  <si>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</si>
  <si>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</si>
  <si>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</si>
  <si>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</si>
  <si>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</si>
  <si>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</si>
  <si>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</si>
  <si>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</si>
  <si>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</si>
  <si>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</si>
  <si>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</si>
  <si>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</si>
  <si>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</si>
  <si>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</si>
  <si>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</si>
  <si>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</si>
  <si>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</si>
  <si>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</si>
  <si>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</si>
  <si>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</si>
  <si>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</si>
  <si>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</si>
  <si>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</si>
  <si>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</si>
  <si>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</si>
  <si>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</si>
  <si>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</si>
  <si>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</si>
  <si>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</si>
  <si>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</si>
  <si>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</si>
  <si>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</si>
  <si>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</si>
  <si>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</si>
  <si>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</si>
  <si>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</si>
  <si>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</si>
  <si>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</si>
  <si>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</si>
  <si>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</si>
  <si>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</si>
  <si>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</si>
  <si>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</si>
  <si>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</si>
  <si>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</si>
  <si>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</si>
  <si>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</si>
  <si>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</si>
  <si>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</si>
  <si>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</si>
  <si>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</si>
  <si>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</si>
  <si>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</si>
  <si>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</si>
  <si>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</si>
  <si>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</si>
  <si>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</si>
  <si>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</si>
  <si>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</si>
  <si>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</si>
  <si>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</si>
  <si>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</si>
  <si>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</si>
  <si>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</si>
  <si>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</si>
  <si>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</si>
  <si>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</si>
  <si>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</si>
  <si>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</si>
  <si>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</si>
  <si>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</si>
  <si>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</si>
  <si>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</si>
  <si>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</si>
  <si>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</si>
  <si>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</si>
  <si>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</si>
  <si>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</si>
  <si>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</si>
  <si>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</si>
  <si>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</si>
  <si>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</si>
  <si>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</si>
  <si>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</si>
  <si>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</si>
  <si>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</si>
  <si>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</si>
  <si>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</si>
  <si>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</si>
  <si>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</si>
  <si>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</si>
  <si>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</si>
  <si>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</si>
  <si>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</si>
  <si>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</si>
  <si>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</si>
  <si>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</si>
  <si>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</si>
  <si>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</si>
  <si>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</si>
  <si>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</si>
  <si>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</si>
  <si>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</si>
  <si>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</si>
  <si>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</si>
  <si>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</si>
  <si>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</si>
  <si>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</si>
  <si>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</si>
  <si>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</si>
  <si>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</si>
  <si>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</si>
  <si>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</si>
  <si>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</si>
  <si>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</si>
  <si>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</si>
  <si>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</si>
  <si>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</si>
  <si>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</si>
  <si>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</si>
  <si>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</si>
  <si>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</si>
  <si>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</si>
  <si>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</si>
  <si>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</si>
  <si>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</si>
  <si>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</si>
  <si>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</si>
  <si>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</si>
  <si>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</si>
  <si>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</si>
  <si>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</si>
  <si>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</si>
  <si>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</si>
  <si>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</si>
  <si>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</si>
  <si>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</si>
  <si>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</si>
  <si>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</si>
  <si>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</si>
  <si>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</si>
  <si>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</si>
  <si>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</si>
  <si>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</si>
  <si>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</si>
  <si>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</si>
  <si>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</si>
  <si>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</si>
  <si>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</si>
  <si>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</si>
  <si>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</si>
  <si>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</si>
  <si>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</si>
  <si>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</si>
  <si>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</si>
  <si>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</si>
  <si>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</si>
  <si>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</si>
  <si>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</si>
  <si>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</si>
  <si>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</si>
  <si>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</si>
  <si>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</si>
  <si>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</si>
  <si>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</si>
  <si>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</si>
  <si>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</si>
  <si>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</si>
  <si>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</si>
  <si>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</si>
  <si>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</si>
  <si>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</si>
  <si>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</si>
  <si>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</si>
  <si>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</si>
  <si>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</si>
  <si>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</si>
  <si>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</si>
  <si>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</si>
  <si>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</si>
  <si>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</si>
  <si>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</si>
  <si>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</si>
  <si>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</si>
  <si>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</si>
  <si>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</si>
  <si>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</si>
  <si>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</si>
  <si>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</si>
  <si>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</si>
  <si>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</si>
  <si>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</si>
  <si>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</si>
  <si>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</si>
  <si>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</si>
  <si>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</si>
  <si>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</si>
  <si>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</si>
  <si>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</si>
  <si>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</si>
  <si>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</si>
  <si>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</si>
  <si>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</si>
  <si>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</si>
  <si>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</si>
  <si>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</si>
  <si>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</si>
  <si>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</si>
  <si>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</si>
  <si>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</si>
  <si>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</si>
  <si>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</si>
  <si>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</si>
  <si>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</si>
  <si>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</si>
  <si>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</si>
  <si>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</si>
  <si>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</si>
  <si>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</si>
  <si>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</si>
  <si>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</si>
  <si>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</si>
  <si>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</si>
  <si>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</si>
  <si>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</si>
  <si>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</si>
  <si>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</si>
  <si>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</si>
  <si>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</si>
  <si>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</si>
  <si>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</si>
  <si>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</si>
  <si>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</si>
  <si>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</si>
  <si>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</si>
  <si>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</si>
  <si>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</si>
  <si>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</si>
  <si>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</si>
  <si>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</si>
  <si>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</si>
  <si>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</si>
  <si>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</si>
  <si>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</si>
  <si>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</si>
  <si>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</si>
  <si>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</si>
  <si>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</si>
  <si>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</si>
  <si>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</si>
  <si>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</si>
  <si>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</si>
  <si>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</si>
  <si>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</si>
  <si>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</si>
  <si>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</si>
  <si>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</si>
  <si>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</si>
  <si>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</si>
  <si>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</si>
  <si>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</si>
  <si>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</si>
  <si>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</si>
  <si>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</si>
  <si>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</si>
  <si>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</si>
  <si>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</si>
  <si>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</si>
  <si>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</si>
  <si>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</si>
  <si>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</si>
  <si>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</si>
  <si>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</si>
  <si>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</si>
  <si>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</si>
  <si>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</si>
  <si>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</si>
  <si>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</si>
  <si>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</si>
  <si>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</si>
  <si>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</si>
  <si>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</si>
  <si>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</si>
  <si>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</si>
  <si>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</si>
  <si>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</si>
  <si>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</si>
  <si>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</si>
  <si>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</si>
  <si>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</si>
  <si>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</si>
  <si>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</si>
  <si>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</si>
  <si>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</si>
  <si>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</si>
  <si>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</si>
  <si>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</si>
  <si>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</si>
  <si>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</si>
  <si>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</si>
  <si>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</si>
  <si>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</si>
  <si>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</si>
  <si>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</si>
  <si>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</si>
  <si>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</si>
  <si>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</si>
  <si>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</si>
  <si>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</si>
  <si>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</si>
  <si>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</si>
  <si>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</si>
  <si>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</si>
  <si>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</si>
  <si>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</si>
  <si>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</si>
  <si>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</si>
  <si>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</si>
  <si>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</si>
  <si>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</si>
  <si>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</si>
  <si>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</si>
  <si>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</si>
  <si>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</si>
  <si>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</si>
  <si>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</si>
  <si>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</si>
  <si>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</si>
  <si>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</si>
  <si>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</si>
  <si>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</si>
  <si>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</si>
  <si>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</si>
  <si>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</si>
  <si>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</si>
  <si>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</si>
  <si>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</si>
  <si>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</si>
  <si>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</si>
  <si>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</si>
  <si>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</si>
  <si>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</si>
  <si>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</si>
  <si>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</si>
  <si>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</si>
  <si>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</si>
  <si>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</si>
  <si>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</si>
  <si>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</si>
  <si>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</si>
  <si>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</si>
  <si>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</si>
  <si>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</si>
  <si>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</si>
  <si>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</si>
  <si>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</si>
  <si>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</si>
  <si>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</si>
  <si>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</si>
  <si>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</si>
  <si>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</si>
  <si>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</si>
  <si>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</si>
  <si>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</si>
  <si>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</si>
  <si>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</si>
  <si>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</si>
  <si>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</si>
  <si>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</si>
  <si>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</si>
  <si>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</si>
  <si>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</si>
  <si>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</si>
  <si>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</si>
  <si>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</si>
  <si>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</si>
  <si>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</si>
  <si>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</si>
  <si>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</si>
  <si>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</si>
  <si>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</si>
  <si>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</si>
  <si>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</si>
  <si>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</si>
  <si>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</si>
  <si>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</si>
  <si>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</si>
  <si>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</si>
  <si>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</si>
  <si>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</si>
  <si>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</si>
  <si>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</si>
  <si>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</si>
  <si>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</si>
  <si>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</si>
  <si>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</si>
  <si>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</si>
  <si>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</si>
  <si>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</si>
  <si>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</si>
  <si>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</si>
  <si>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</si>
  <si>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</si>
  <si>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</si>
  <si>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</si>
  <si>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</si>
  <si>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</si>
  <si>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</si>
  <si>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</si>
  <si>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</si>
  <si>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</si>
  <si>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</si>
  <si>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</si>
  <si>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</si>
  <si>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</si>
  <si>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</si>
  <si>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</si>
  <si>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</si>
  <si>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</si>
  <si>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</si>
  <si>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</si>
  <si>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</si>
  <si>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</si>
  <si>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</si>
  <si>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</si>
  <si>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</si>
  <si>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</si>
  <si>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</si>
  <si>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</si>
  <si>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</si>
  <si>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</si>
  <si>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</si>
  <si>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</si>
  <si>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</si>
  <si>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</si>
  <si>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</si>
  <si>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</si>
  <si>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</si>
  <si>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</si>
  <si>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</si>
  <si>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</si>
  <si>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</si>
  <si>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</si>
  <si>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</si>
  <si>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</si>
  <si>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</si>
  <si>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</si>
  <si>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</si>
  <si>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</si>
  <si>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</si>
  <si>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</si>
  <si>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</si>
  <si>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</si>
  <si>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</si>
  <si>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</si>
  <si>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</si>
  <si>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</si>
  <si>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</si>
  <si>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</si>
  <si>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</si>
  <si>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</si>
  <si>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</si>
  <si>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</si>
  <si>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</si>
  <si>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</si>
  <si>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</si>
  <si>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</si>
  <si>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</si>
  <si>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</si>
  <si>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</si>
  <si>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</si>
  <si>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</si>
  <si>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</si>
  <si>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</si>
  <si>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</si>
  <si>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</si>
  <si>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</si>
  <si>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</si>
  <si>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</si>
  <si>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</si>
  <si>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</si>
  <si>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</si>
  <si>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</si>
  <si>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</si>
  <si>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</si>
  <si>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</si>
  <si>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</si>
  <si>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</si>
  <si>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</si>
  <si>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</si>
  <si>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</si>
  <si>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</si>
  <si>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</si>
  <si>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</si>
  <si>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</si>
  <si>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</si>
  <si>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</si>
  <si>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</si>
  <si>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</si>
  <si>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</si>
  <si>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</si>
  <si>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</si>
  <si>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</si>
  <si>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</si>
  <si>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</si>
  <si>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</si>
  <si>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</si>
  <si>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</si>
  <si>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</si>
  <si>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</si>
  <si>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</si>
  <si>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</si>
  <si>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</si>
  <si>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</si>
  <si>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</si>
  <si>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</si>
  <si>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</si>
  <si>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</si>
  <si>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</si>
  <si>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</si>
  <si>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</si>
  <si>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</si>
  <si>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</si>
  <si>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</si>
  <si>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</si>
  <si>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</si>
  <si>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</si>
  <si>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</si>
  <si>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</si>
  <si>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</si>
  <si>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</si>
  <si>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</si>
  <si>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</si>
  <si>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</si>
  <si>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</si>
  <si>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</si>
  <si>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</si>
  <si>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</si>
  <si>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</si>
  <si>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</si>
  <si>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</si>
  <si>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</si>
  <si>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</si>
  <si>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</si>
  <si>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</si>
  <si>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</si>
  <si>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</si>
  <si>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</si>
  <si>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</si>
  <si>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</si>
  <si>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</si>
  <si>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</si>
  <si>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Vishal Will Confirm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</si>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</sst>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0" fillId="5" borderId="1" xfId="0" applyFont="1" applyFill="1" applyBorder="1" applyAlignment="1">
      <alignment horizontal="center" wrapText="1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EST\Downloads\jjjj.xlsx" TargetMode="External"/><Relationship Id="rId1" Type="http://schemas.openxmlformats.org/officeDocument/2006/relationships/externalLinkPath" Target="file:///C:\Users\TEST\Downloads\jjjj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Sheet"/>
      <sheetName val="Report 1"/>
      <sheetName val="Currency Sheet"/>
      <sheetName val="Customer List"/>
      <sheetName val="Disptach Document"/>
      <sheetName val="Current Stock Report"/>
      <sheetName val="Current Inventory"/>
      <sheetName val="AWB Not Delivered"/>
      <sheetName val="Item Wise Current Inventory"/>
      <sheetName val="Report 2"/>
      <sheetName val="Brand Wise Report"/>
      <sheetName val="Dispatches"/>
    </sheetNames>
    <sheetDataSet>
      <sheetData sheetId="0"/>
      <sheetData sheetId="1"/>
      <sheetData sheetId="2">
        <row r="1">
          <cell r="A1" t="str">
            <v>BRAND</v>
          </cell>
          <cell r="B1" t="str">
            <v>Responsible</v>
          </cell>
          <cell r="C1" t="str">
            <v>Currency</v>
          </cell>
        </row>
        <row r="2">
          <cell r="A2" t="str">
            <v>4Axis</v>
          </cell>
          <cell r="B2" t="str">
            <v>ANJALI</v>
          </cell>
          <cell r="C2" t="str">
            <v>INR</v>
          </cell>
        </row>
        <row r="3">
          <cell r="A3" t="str">
            <v>Affinity</v>
          </cell>
          <cell r="B3" t="str">
            <v>ANJALI</v>
          </cell>
          <cell r="C3" t="str">
            <v>DOLLAR</v>
          </cell>
        </row>
        <row r="4">
          <cell r="A4" t="str">
            <v>APEXBIO</v>
          </cell>
          <cell r="B4" t="str">
            <v>ANJALI</v>
          </cell>
          <cell r="C4" t="str">
            <v>DOLLAR</v>
          </cell>
        </row>
        <row r="5">
          <cell r="A5" t="str">
            <v>Arista</v>
          </cell>
          <cell r="B5" t="str">
            <v>ANJALI</v>
          </cell>
          <cell r="C5" t="str">
            <v>DOLLAR</v>
          </cell>
        </row>
        <row r="6">
          <cell r="A6" t="str">
            <v>Bethyl</v>
          </cell>
          <cell r="B6" t="str">
            <v>ANJALI</v>
          </cell>
          <cell r="C6" t="str">
            <v>DOLLAR</v>
          </cell>
        </row>
        <row r="7">
          <cell r="A7" t="str">
            <v>BioXcell</v>
          </cell>
          <cell r="B7" t="str">
            <v>ANJALI</v>
          </cell>
          <cell r="C7" t="str">
            <v>DOLLAR</v>
          </cell>
        </row>
        <row r="8">
          <cell r="A8" t="str">
            <v>BTL</v>
          </cell>
          <cell r="B8" t="str">
            <v>ANJALI</v>
          </cell>
          <cell r="C8" t="str">
            <v>INR</v>
          </cell>
        </row>
        <row r="9">
          <cell r="A9" t="str">
            <v>CELLA SOLUTION</v>
          </cell>
          <cell r="B9" t="str">
            <v>ANJALI</v>
          </cell>
          <cell r="C9" t="str">
            <v>INR</v>
          </cell>
        </row>
        <row r="10">
          <cell r="A10" t="str">
            <v>Cytoskeleton</v>
          </cell>
          <cell r="B10" t="str">
            <v>ANJALI</v>
          </cell>
          <cell r="C10" t="str">
            <v>DOLLAR</v>
          </cell>
        </row>
        <row r="11">
          <cell r="A11" t="str">
            <v>Misc</v>
          </cell>
          <cell r="B11" t="str">
            <v>ANJALI</v>
          </cell>
          <cell r="C11" t="str">
            <v>INR</v>
          </cell>
        </row>
        <row r="12">
          <cell r="A12" t="str">
            <v>MyBioSource</v>
          </cell>
          <cell r="B12" t="str">
            <v>ANJALI</v>
          </cell>
          <cell r="C12" t="str">
            <v>DOLLAR</v>
          </cell>
        </row>
        <row r="13">
          <cell r="A13" t="str">
            <v>NovaBiosys</v>
          </cell>
          <cell r="B13" t="str">
            <v>ANJALI</v>
          </cell>
          <cell r="C13" t="str">
            <v>INR</v>
          </cell>
        </row>
        <row r="14">
          <cell r="A14" t="str">
            <v>PHYTOAB</v>
          </cell>
          <cell r="B14" t="str">
            <v>ANJALI</v>
          </cell>
          <cell r="C14" t="str">
            <v>DOLLAR</v>
          </cell>
        </row>
        <row r="15">
          <cell r="A15" t="str">
            <v>SouthernBiotech</v>
          </cell>
          <cell r="B15" t="str">
            <v>ANJALI</v>
          </cell>
          <cell r="C15" t="str">
            <v>DOLLAR</v>
          </cell>
        </row>
        <row r="16">
          <cell r="A16" t="str">
            <v>TargetMol</v>
          </cell>
          <cell r="B16" t="str">
            <v>ANJALI</v>
          </cell>
          <cell r="C16" t="str">
            <v>DOLLAR</v>
          </cell>
        </row>
        <row r="17">
          <cell r="A17" t="str">
            <v>BioLegend</v>
          </cell>
          <cell r="B17" t="str">
            <v>PRIYA</v>
          </cell>
          <cell r="C17" t="str">
            <v>DOLLAR</v>
          </cell>
        </row>
        <row r="18">
          <cell r="A18" t="str">
            <v>BOSTER</v>
          </cell>
          <cell r="B18" t="str">
            <v>PRIYA</v>
          </cell>
          <cell r="C18" t="str">
            <v>DOLLAR</v>
          </cell>
        </row>
        <row r="19">
          <cell r="A19" t="str">
            <v>Dharmacon</v>
          </cell>
          <cell r="B19" t="str">
            <v>PRIYA</v>
          </cell>
          <cell r="C19" t="str">
            <v>DOLLAR</v>
          </cell>
        </row>
        <row r="20">
          <cell r="A20" t="str">
            <v>Biotium</v>
          </cell>
          <cell r="B20" t="str">
            <v>TANNU</v>
          </cell>
          <cell r="C20" t="str">
            <v>DOLLAR</v>
          </cell>
        </row>
        <row r="21">
          <cell r="A21" t="str">
            <v>BPS</v>
          </cell>
          <cell r="B21" t="str">
            <v>TANNU</v>
          </cell>
          <cell r="C21" t="str">
            <v>DOLLAR</v>
          </cell>
        </row>
        <row r="22">
          <cell r="A22" t="str">
            <v>MabTech</v>
          </cell>
          <cell r="B22" t="str">
            <v>TANNU</v>
          </cell>
          <cell r="C22" t="str">
            <v>DOLLAR</v>
          </cell>
        </row>
        <row r="23">
          <cell r="A23" t="str">
            <v>Revvity</v>
          </cell>
          <cell r="B23" t="str">
            <v>TANNU</v>
          </cell>
          <cell r="C23" t="str">
            <v>INR</v>
          </cell>
        </row>
        <row r="24">
          <cell r="A24" t="str">
            <v>MP Bio</v>
          </cell>
          <cell r="B24" t="str">
            <v>TANNU</v>
          </cell>
          <cell r="C24" t="str">
            <v>INR</v>
          </cell>
        </row>
        <row r="25">
          <cell r="A25" t="str">
            <v>Sartorius</v>
          </cell>
          <cell r="B25" t="str">
            <v>ANJALI</v>
          </cell>
          <cell r="C25" t="str">
            <v>INR</v>
          </cell>
        </row>
        <row r="26">
          <cell r="A26" t="str">
            <v>EDNA</v>
          </cell>
          <cell r="C26" t="str">
            <v>INR</v>
          </cell>
        </row>
        <row r="27">
          <cell r="A27" t="str">
            <v>HOEFER</v>
          </cell>
          <cell r="C27" t="str">
            <v>DOLLAR</v>
          </cell>
        </row>
        <row r="28">
          <cell r="A28" t="str">
            <v>Prospec</v>
          </cell>
          <cell r="C28" t="str">
            <v>DOLLAR</v>
          </cell>
        </row>
        <row r="29">
          <cell r="A29" t="str">
            <v>SUPER MO BIO</v>
          </cell>
          <cell r="C29" t="str">
            <v>INR</v>
          </cell>
        </row>
        <row r="30">
          <cell r="A30" t="str">
            <v>TOPCLASS ENTERPRISES</v>
          </cell>
          <cell r="C30" t="str">
            <v>INR</v>
          </cell>
        </row>
        <row r="31">
          <cell r="A31" t="str">
            <v>US Bio</v>
          </cell>
          <cell r="C31" t="str">
            <v>DOLLAR</v>
          </cell>
        </row>
        <row r="32">
          <cell r="A32" t="str">
            <v>US BIOLOGICAL</v>
          </cell>
          <cell r="C32" t="str">
            <v>DOLLAR</v>
          </cell>
        </row>
        <row r="33">
          <cell r="A33" t="str">
            <v>Genexis Biotech</v>
          </cell>
          <cell r="C33" t="str">
            <v>INR</v>
          </cell>
        </row>
        <row r="34">
          <cell r="A34" t="str">
            <v>Genei Lab</v>
          </cell>
          <cell r="C34" t="str">
            <v>INR</v>
          </cell>
        </row>
        <row r="35">
          <cell r="A35" t="str">
            <v>Hansa Biomed</v>
          </cell>
          <cell r="C35" t="str">
            <v>DOLLAR</v>
          </cell>
        </row>
        <row r="36">
          <cell r="A36" t="str">
            <v>Intron</v>
          </cell>
          <cell r="C36" t="str">
            <v>DOLLAR</v>
          </cell>
        </row>
        <row r="37">
          <cell r="A37" t="str">
            <v>CHROMACHEMIE</v>
          </cell>
          <cell r="C37" t="str">
            <v>INR</v>
          </cell>
        </row>
        <row r="38">
          <cell r="A38" t="str">
            <v>BIOLINK</v>
          </cell>
          <cell r="C38" t="str">
            <v>INR</v>
          </cell>
        </row>
        <row r="39">
          <cell r="A39" t="str">
            <v>ABCEPTA</v>
          </cell>
          <cell r="B39" t="str">
            <v>ANJALI</v>
          </cell>
          <cell r="C39" t="str">
            <v>DOLLAR</v>
          </cell>
        </row>
        <row r="40">
          <cell r="A40" t="str">
            <v>Labex</v>
          </cell>
          <cell r="B40" t="str">
            <v>ANJALI</v>
          </cell>
          <cell r="C40" t="str">
            <v>INR</v>
          </cell>
        </row>
        <row r="41">
          <cell r="A41" t="str">
            <v>BELLBROOK</v>
          </cell>
          <cell r="B41" t="str">
            <v>ANJALI</v>
          </cell>
          <cell r="C41" t="str">
            <v>DOLLAR</v>
          </cell>
        </row>
      </sheetData>
      <sheetData sheetId="3">
        <row r="1">
          <cell r="B1" t="str">
            <v>Customer Name</v>
          </cell>
          <cell r="C1" t="str">
            <v>District</v>
          </cell>
          <cell r="D1" t="str">
            <v>Local/Outstation</v>
          </cell>
        </row>
        <row r="2">
          <cell r="B2" t="str">
            <v>4Axis</v>
          </cell>
          <cell r="C2" t="str">
            <v>Delhi</v>
          </cell>
          <cell r="D2" t="str">
            <v>Local</v>
          </cell>
        </row>
        <row r="3">
          <cell r="B3" t="str">
            <v>Aaika</v>
          </cell>
          <cell r="C3" t="str">
            <v>Delhi</v>
          </cell>
          <cell r="D3" t="str">
            <v>Local</v>
          </cell>
        </row>
        <row r="4">
          <cell r="B4" t="str">
            <v>Abd Biotech</v>
          </cell>
          <cell r="C4" t="str">
            <v>Ghaziabad</v>
          </cell>
          <cell r="D4" t="str">
            <v>Local</v>
          </cell>
        </row>
        <row r="5">
          <cell r="B5" t="str">
            <v>Abhi Bio</v>
          </cell>
          <cell r="C5" t="str">
            <v>Kolkata</v>
          </cell>
          <cell r="D5" t="str">
            <v>OutStation</v>
          </cell>
        </row>
        <row r="6">
          <cell r="B6" t="str">
            <v>Abhilasha</v>
          </cell>
          <cell r="C6" t="str">
            <v>Hawrah, West Bengal</v>
          </cell>
          <cell r="D6" t="str">
            <v>OutStation</v>
          </cell>
        </row>
        <row r="7">
          <cell r="B7" t="str">
            <v>Actrec</v>
          </cell>
          <cell r="C7" t="str">
            <v>Mumbai</v>
          </cell>
          <cell r="D7" t="str">
            <v>OutStation</v>
          </cell>
        </row>
        <row r="8">
          <cell r="B8" t="str">
            <v>Agharkar</v>
          </cell>
          <cell r="C8" t="str">
            <v>Pune</v>
          </cell>
          <cell r="D8" t="str">
            <v>OutStation</v>
          </cell>
        </row>
        <row r="9">
          <cell r="B9" t="str">
            <v>Aiims</v>
          </cell>
          <cell r="C9" t="str">
            <v>Delhi</v>
          </cell>
          <cell r="D9" t="str">
            <v>Local</v>
          </cell>
        </row>
        <row r="10">
          <cell r="B10" t="str">
            <v>Allianz</v>
          </cell>
          <cell r="C10" t="str">
            <v>Mumbai</v>
          </cell>
          <cell r="D10" t="str">
            <v>OutStation</v>
          </cell>
        </row>
        <row r="11">
          <cell r="B11" t="str">
            <v>Allied Scientific</v>
          </cell>
          <cell r="C11" t="str">
            <v>Kolkata</v>
          </cell>
          <cell r="D11" t="str">
            <v>OutStation</v>
          </cell>
        </row>
        <row r="12">
          <cell r="B12" t="str">
            <v>Amrita</v>
          </cell>
          <cell r="C12" t="str">
            <v>Faridabad</v>
          </cell>
          <cell r="D12" t="str">
            <v>Local</v>
          </cell>
        </row>
        <row r="13">
          <cell r="B13" t="str">
            <v>APOLLO CHENNAI</v>
          </cell>
          <cell r="C13" t="str">
            <v>CHENNAI</v>
          </cell>
          <cell r="D13" t="str">
            <v>OutStation</v>
          </cell>
        </row>
        <row r="14">
          <cell r="B14" t="str">
            <v>ATHENESE-DX</v>
          </cell>
          <cell r="C14" t="str">
            <v>Chennai</v>
          </cell>
          <cell r="D14" t="str">
            <v>OutStation</v>
          </cell>
        </row>
        <row r="15">
          <cell r="B15" t="str">
            <v>Aurigine Onco</v>
          </cell>
          <cell r="C15" t="str">
            <v>Banglore</v>
          </cell>
          <cell r="D15" t="str">
            <v>OutStation</v>
          </cell>
        </row>
        <row r="16">
          <cell r="B16" t="str">
            <v>Aurigine Service</v>
          </cell>
          <cell r="C16" t="str">
            <v>Hyderabad</v>
          </cell>
          <cell r="D16" t="str">
            <v>OutStation</v>
          </cell>
        </row>
        <row r="17">
          <cell r="B17" t="str">
            <v>Barc</v>
          </cell>
          <cell r="C17" t="str">
            <v>Mumbai</v>
          </cell>
          <cell r="D17" t="str">
            <v>OutStation</v>
          </cell>
        </row>
        <row r="18">
          <cell r="B18" t="str">
            <v>Bio Health</v>
          </cell>
          <cell r="C18" t="str">
            <v>Delhi</v>
          </cell>
          <cell r="D18" t="str">
            <v>Local</v>
          </cell>
        </row>
        <row r="19">
          <cell r="B19" t="str">
            <v>Bio Solution</v>
          </cell>
          <cell r="C19" t="str">
            <v>Hyderabad</v>
          </cell>
          <cell r="D19" t="str">
            <v>OutStation</v>
          </cell>
        </row>
        <row r="20">
          <cell r="B20" t="str">
            <v>Bio Systems</v>
          </cell>
          <cell r="C20" t="str">
            <v>Chandigarh</v>
          </cell>
          <cell r="D20" t="str">
            <v>OutStation</v>
          </cell>
        </row>
        <row r="21">
          <cell r="B21" t="str">
            <v>Biocon</v>
          </cell>
          <cell r="C21" t="str">
            <v>Banglore</v>
          </cell>
          <cell r="D21" t="str">
            <v>OutStation</v>
          </cell>
        </row>
        <row r="22">
          <cell r="B22" t="str">
            <v>Biogene Scientific</v>
          </cell>
          <cell r="C22" t="str">
            <v>Guwahati</v>
          </cell>
          <cell r="D22" t="str">
            <v>OutStation</v>
          </cell>
        </row>
        <row r="23">
          <cell r="B23" t="str">
            <v>Biogenics Lifecare</v>
          </cell>
          <cell r="C23" t="str">
            <v>Banglore</v>
          </cell>
          <cell r="D23" t="str">
            <v>OutStation</v>
          </cell>
        </row>
        <row r="24">
          <cell r="B24" t="str">
            <v>Biogenix</v>
          </cell>
          <cell r="C24" t="str">
            <v>Kolkata</v>
          </cell>
          <cell r="D24" t="str">
            <v>OutStation</v>
          </cell>
        </row>
        <row r="25">
          <cell r="B25" t="str">
            <v xml:space="preserve">Biogenuix </v>
          </cell>
          <cell r="C25" t="str">
            <v>Delhi</v>
          </cell>
          <cell r="D25" t="str">
            <v>Local</v>
          </cell>
        </row>
        <row r="26">
          <cell r="B26" t="str">
            <v>Biologist</v>
          </cell>
          <cell r="C26" t="str">
            <v>Delhi</v>
          </cell>
          <cell r="D26" t="str">
            <v>Local</v>
          </cell>
        </row>
        <row r="27">
          <cell r="B27" t="str">
            <v>Bionova</v>
          </cell>
          <cell r="C27" t="str">
            <v>Banglore</v>
          </cell>
          <cell r="D27" t="str">
            <v>OutStation</v>
          </cell>
        </row>
        <row r="28">
          <cell r="B28" t="str">
            <v>BOSE</v>
          </cell>
          <cell r="C28" t="str">
            <v>Kolkata</v>
          </cell>
          <cell r="D28" t="str">
            <v>OutStation</v>
          </cell>
        </row>
        <row r="29">
          <cell r="B29" t="str">
            <v>Btl</v>
          </cell>
          <cell r="C29" t="str">
            <v>Delhi</v>
          </cell>
          <cell r="D29" t="str">
            <v>Local</v>
          </cell>
        </row>
        <row r="30">
          <cell r="B30" t="str">
            <v>CDRI</v>
          </cell>
          <cell r="C30" t="str">
            <v>Lucknow</v>
          </cell>
          <cell r="D30" t="str">
            <v>OutStation</v>
          </cell>
        </row>
        <row r="31">
          <cell r="B31" t="str">
            <v>Cellin</v>
          </cell>
          <cell r="C31" t="str">
            <v>Chennai</v>
          </cell>
          <cell r="D31" t="str">
            <v>OutStation</v>
          </cell>
        </row>
        <row r="32">
          <cell r="B32" t="str">
            <v>Cellin BIO</v>
          </cell>
          <cell r="C32" t="str">
            <v>Chennai</v>
          </cell>
          <cell r="D32" t="str">
            <v>OutStation</v>
          </cell>
        </row>
        <row r="33">
          <cell r="B33" t="str">
            <v>Cellogen</v>
          </cell>
          <cell r="C33" t="str">
            <v>Noida</v>
          </cell>
          <cell r="D33" t="str">
            <v>Local</v>
          </cell>
        </row>
        <row r="34">
          <cell r="B34" t="str">
            <v>Cryon</v>
          </cell>
          <cell r="C34" t="str">
            <v>Banglore</v>
          </cell>
          <cell r="D34" t="str">
            <v>OutStation</v>
          </cell>
        </row>
        <row r="35">
          <cell r="B35" t="str">
            <v>Dr Lal</v>
          </cell>
          <cell r="C35" t="str">
            <v>Delhi</v>
          </cell>
          <cell r="D35" t="str">
            <v>Local</v>
          </cell>
        </row>
        <row r="36">
          <cell r="B36" t="str">
            <v>Dr Reddy</v>
          </cell>
          <cell r="C36" t="str">
            <v>Karnataka</v>
          </cell>
          <cell r="D36" t="str">
            <v>OutStation</v>
          </cell>
        </row>
        <row r="37">
          <cell r="B37" t="str">
            <v>Dr. Lal</v>
          </cell>
          <cell r="C37" t="str">
            <v>Delhi</v>
          </cell>
          <cell r="D37" t="str">
            <v>Local</v>
          </cell>
        </row>
        <row r="38">
          <cell r="B38" t="str">
            <v>Edna</v>
          </cell>
          <cell r="C38" t="str">
            <v>Delhi</v>
          </cell>
          <cell r="D38" t="str">
            <v>Local</v>
          </cell>
        </row>
        <row r="39">
          <cell r="B39" t="str">
            <v>Essence</v>
          </cell>
          <cell r="C39" t="str">
            <v>Chandigarh</v>
          </cell>
          <cell r="D39" t="str">
            <v>OutStation</v>
          </cell>
        </row>
        <row r="40">
          <cell r="B40" t="str">
            <v>ExcelL</v>
          </cell>
          <cell r="C40" t="str">
            <v>Thane</v>
          </cell>
          <cell r="D40" t="str">
            <v>OutStation</v>
          </cell>
        </row>
        <row r="41">
          <cell r="B41" t="str">
            <v>Excell BIO</v>
          </cell>
          <cell r="C41" t="str">
            <v>Thane</v>
          </cell>
          <cell r="D41" t="str">
            <v>OutStation</v>
          </cell>
        </row>
        <row r="42">
          <cell r="B42" t="str">
            <v>Excell Biosolution</v>
          </cell>
          <cell r="C42" t="str">
            <v>Thane</v>
          </cell>
          <cell r="D42" t="str">
            <v>OutStation</v>
          </cell>
        </row>
        <row r="43">
          <cell r="B43" t="str">
            <v>Farcast</v>
          </cell>
          <cell r="C43" t="str">
            <v>Banglore</v>
          </cell>
          <cell r="D43" t="str">
            <v>OutStation</v>
          </cell>
        </row>
        <row r="44">
          <cell r="B44" t="str">
            <v>FOC</v>
          </cell>
          <cell r="C44" t="str">
            <v>STOCK</v>
          </cell>
          <cell r="D44" t="str">
            <v>STOCK</v>
          </cell>
        </row>
        <row r="45">
          <cell r="B45" t="str">
            <v>FORTUNE BIOSCIENCE</v>
          </cell>
          <cell r="C45" t="str">
            <v>Chennai</v>
          </cell>
          <cell r="D45" t="str">
            <v>OutStation</v>
          </cell>
        </row>
        <row r="46">
          <cell r="B46" t="str">
            <v xml:space="preserve">Gangaram </v>
          </cell>
          <cell r="C46" t="str">
            <v>Delhi</v>
          </cell>
          <cell r="D46" t="str">
            <v>Local</v>
          </cell>
        </row>
        <row r="47">
          <cell r="B47" t="str">
            <v>General Trading Company</v>
          </cell>
          <cell r="C47" t="str">
            <v>Mumbai</v>
          </cell>
          <cell r="D47" t="str">
            <v>OutStation</v>
          </cell>
        </row>
        <row r="48">
          <cell r="B48" t="str">
            <v>GENOMID</v>
          </cell>
          <cell r="C48" t="str">
            <v>BANGALORE</v>
          </cell>
          <cell r="D48" t="str">
            <v>OutStation</v>
          </cell>
        </row>
        <row r="49">
          <cell r="B49" t="str">
            <v>Genomid (Foc)</v>
          </cell>
          <cell r="C49" t="str">
            <v>Chandigarh</v>
          </cell>
          <cell r="D49" t="str">
            <v>OutStation</v>
          </cell>
        </row>
        <row r="50">
          <cell r="B50" t="str">
            <v>Gk Bio</v>
          </cell>
          <cell r="C50" t="str">
            <v>Pune</v>
          </cell>
          <cell r="D50" t="str">
            <v>OutStation</v>
          </cell>
        </row>
        <row r="51">
          <cell r="B51" t="str">
            <v>Helix</v>
          </cell>
          <cell r="C51" t="str">
            <v>Kerala</v>
          </cell>
          <cell r="D51" t="str">
            <v>OutStation</v>
          </cell>
        </row>
        <row r="52">
          <cell r="B52" t="str">
            <v>Hinduja</v>
          </cell>
          <cell r="C52" t="str">
            <v>Mumbai</v>
          </cell>
          <cell r="D52" t="str">
            <v>OutStation</v>
          </cell>
        </row>
        <row r="53">
          <cell r="B53" t="str">
            <v>HKP</v>
          </cell>
          <cell r="C53" t="str">
            <v>Kolkata</v>
          </cell>
          <cell r="D53" t="str">
            <v>OutStation</v>
          </cell>
        </row>
        <row r="54">
          <cell r="B54" t="str">
            <v>Hkp Scientific</v>
          </cell>
          <cell r="C54" t="str">
            <v>Odisha</v>
          </cell>
          <cell r="D54" t="str">
            <v>OutStation</v>
          </cell>
        </row>
        <row r="55">
          <cell r="B55" t="str">
            <v>Homi Baba</v>
          </cell>
          <cell r="C55" t="str">
            <v>Vishakhapatnam</v>
          </cell>
          <cell r="D55" t="str">
            <v>OutStation</v>
          </cell>
        </row>
        <row r="56">
          <cell r="B56" t="str">
            <v>HYDERABAD UNIVERSITY</v>
          </cell>
          <cell r="C56" t="str">
            <v>Hyderabad</v>
          </cell>
          <cell r="D56" t="str">
            <v>OutStation</v>
          </cell>
        </row>
        <row r="57">
          <cell r="B57" t="str">
            <v>I Labkart</v>
          </cell>
          <cell r="C57" t="str">
            <v>Mumbai</v>
          </cell>
          <cell r="D57" t="str">
            <v>OutStation</v>
          </cell>
        </row>
        <row r="58">
          <cell r="B58" t="str">
            <v>Icgeb</v>
          </cell>
          <cell r="C58" t="str">
            <v>Delhi</v>
          </cell>
          <cell r="D58" t="str">
            <v>Local</v>
          </cell>
        </row>
        <row r="59">
          <cell r="B59" t="str">
            <v>Igib</v>
          </cell>
          <cell r="C59" t="str">
            <v>Delhi</v>
          </cell>
          <cell r="D59" t="str">
            <v>Local</v>
          </cell>
        </row>
        <row r="60">
          <cell r="B60" t="str">
            <v>Iisc</v>
          </cell>
          <cell r="C60" t="str">
            <v>Banglore</v>
          </cell>
          <cell r="D60" t="str">
            <v>OutStation</v>
          </cell>
        </row>
        <row r="61">
          <cell r="B61" t="str">
            <v>Iiser Bhopal</v>
          </cell>
          <cell r="C61" t="str">
            <v>Bhopal</v>
          </cell>
          <cell r="D61" t="str">
            <v>OutStation</v>
          </cell>
        </row>
        <row r="62">
          <cell r="B62" t="str">
            <v>Iiser Pune</v>
          </cell>
          <cell r="C62" t="str">
            <v>Pune</v>
          </cell>
          <cell r="D62" t="str">
            <v>OutStation</v>
          </cell>
        </row>
        <row r="63">
          <cell r="B63" t="str">
            <v>Iit Bombey</v>
          </cell>
          <cell r="C63" t="str">
            <v>Mumbai</v>
          </cell>
          <cell r="D63" t="str">
            <v>OutStation</v>
          </cell>
        </row>
        <row r="64">
          <cell r="B64" t="str">
            <v>Iit Delhi</v>
          </cell>
          <cell r="C64" t="str">
            <v>Delhi</v>
          </cell>
          <cell r="D64" t="str">
            <v>Local</v>
          </cell>
        </row>
        <row r="65">
          <cell r="B65" t="str">
            <v>Iit Kanpur</v>
          </cell>
          <cell r="C65" t="str">
            <v>Kanpur</v>
          </cell>
          <cell r="D65" t="str">
            <v>OutStation</v>
          </cell>
        </row>
        <row r="66">
          <cell r="B66" t="str">
            <v>Iit-Delhi</v>
          </cell>
          <cell r="C66" t="str">
            <v>Delhi</v>
          </cell>
          <cell r="D66" t="str">
            <v>Local</v>
          </cell>
        </row>
        <row r="67">
          <cell r="B67" t="str">
            <v>Iit-Kharagpur</v>
          </cell>
          <cell r="C67" t="str">
            <v>Kharagpur</v>
          </cell>
          <cell r="D67" t="str">
            <v>OutStation</v>
          </cell>
        </row>
        <row r="68">
          <cell r="B68" t="str">
            <v>IIT-ROORKE</v>
          </cell>
          <cell r="C68" t="str">
            <v>ROORKE</v>
          </cell>
          <cell r="D68" t="str">
            <v>OutStation</v>
          </cell>
        </row>
        <row r="69">
          <cell r="B69" t="str">
            <v>Iit-Ropar</v>
          </cell>
          <cell r="C69" t="str">
            <v>Ropar</v>
          </cell>
          <cell r="D69" t="str">
            <v>OutStation</v>
          </cell>
        </row>
        <row r="70">
          <cell r="B70" t="str">
            <v>Ilbs</v>
          </cell>
          <cell r="C70" t="str">
            <v>Delhi</v>
          </cell>
          <cell r="D70" t="str">
            <v>Local</v>
          </cell>
        </row>
        <row r="71">
          <cell r="B71" t="str">
            <v>Ils</v>
          </cell>
          <cell r="C71" t="str">
            <v>Bhuvneshwar</v>
          </cell>
          <cell r="D71" t="str">
            <v>OutStation</v>
          </cell>
        </row>
        <row r="72">
          <cell r="B72" t="str">
            <v>Immuneel</v>
          </cell>
          <cell r="C72" t="str">
            <v>Banglore</v>
          </cell>
          <cell r="D72" t="str">
            <v>OutStation</v>
          </cell>
        </row>
        <row r="73">
          <cell r="B73" t="str">
            <v>Immunitas Bio</v>
          </cell>
          <cell r="C73" t="str">
            <v>Banglore</v>
          </cell>
          <cell r="D73" t="str">
            <v>OutStation</v>
          </cell>
        </row>
        <row r="74">
          <cell r="B74" t="str">
            <v>Imtech</v>
          </cell>
          <cell r="C74" t="str">
            <v>Chandigarh</v>
          </cell>
          <cell r="D74" t="str">
            <v>OutStation</v>
          </cell>
        </row>
        <row r="75">
          <cell r="B75" t="str">
            <v>Indna Life Science</v>
          </cell>
          <cell r="C75" t="str">
            <v>Bhuvneshwar</v>
          </cell>
          <cell r="D75" t="str">
            <v>OutStation</v>
          </cell>
        </row>
        <row r="76">
          <cell r="B76" t="str">
            <v>INTAS</v>
          </cell>
          <cell r="C76" t="str">
            <v>Ahemedabad</v>
          </cell>
          <cell r="D76" t="str">
            <v>OutStation</v>
          </cell>
        </row>
        <row r="77">
          <cell r="B77" t="str">
            <v>Invictus</v>
          </cell>
          <cell r="C77" t="str">
            <v>Delhi</v>
          </cell>
          <cell r="D77" t="str">
            <v>Local</v>
          </cell>
        </row>
        <row r="78">
          <cell r="B78" t="str">
            <v>Invitro</v>
          </cell>
          <cell r="C78" t="str">
            <v>Delhi</v>
          </cell>
          <cell r="D78" t="str">
            <v>Local</v>
          </cell>
        </row>
        <row r="79">
          <cell r="B79" t="str">
            <v>Ipgmer</v>
          </cell>
          <cell r="C79" t="str">
            <v>Kolkata</v>
          </cell>
          <cell r="D79" t="str">
            <v>OutStation</v>
          </cell>
        </row>
        <row r="80">
          <cell r="B80" t="str">
            <v>JNU</v>
          </cell>
          <cell r="C80" t="str">
            <v>DELHI</v>
          </cell>
          <cell r="D80" t="str">
            <v>Local</v>
          </cell>
        </row>
        <row r="81">
          <cell r="B81" t="str">
            <v>JSS SCIENTIFIC</v>
          </cell>
          <cell r="C81" t="str">
            <v>SECUNDERABAD</v>
          </cell>
          <cell r="D81" t="str">
            <v>OutStation</v>
          </cell>
        </row>
        <row r="82">
          <cell r="B82" t="str">
            <v>Jubilant</v>
          </cell>
          <cell r="C82" t="str">
            <v>Banglore</v>
          </cell>
          <cell r="D82" t="str">
            <v>OutStation</v>
          </cell>
        </row>
        <row r="83">
          <cell r="B83" t="str">
            <v>Kidney</v>
          </cell>
          <cell r="C83" t="str">
            <v>Coimbatore</v>
          </cell>
          <cell r="D83" t="str">
            <v>OutStation</v>
          </cell>
        </row>
        <row r="84">
          <cell r="B84" t="str">
            <v>KOKILA</v>
          </cell>
          <cell r="C84" t="str">
            <v>Mumbai</v>
          </cell>
          <cell r="D84" t="str">
            <v>OutStation</v>
          </cell>
        </row>
        <row r="85">
          <cell r="B85" t="str">
            <v>Labex</v>
          </cell>
          <cell r="C85" t="str">
            <v>Delhi</v>
          </cell>
          <cell r="D85" t="str">
            <v>Local</v>
          </cell>
        </row>
        <row r="86">
          <cell r="B86" t="str">
            <v>Labpro</v>
          </cell>
          <cell r="C86" t="str">
            <v>bhopal</v>
          </cell>
          <cell r="D86" t="str">
            <v>OutStation</v>
          </cell>
        </row>
        <row r="87">
          <cell r="B87" t="str">
            <v>Lifechem</v>
          </cell>
          <cell r="C87" t="str">
            <v>Delhi</v>
          </cell>
          <cell r="D87" t="str">
            <v>Local</v>
          </cell>
        </row>
        <row r="88">
          <cell r="B88" t="str">
            <v>Lifechem India</v>
          </cell>
          <cell r="C88" t="str">
            <v>Gwalior, Mp</v>
          </cell>
          <cell r="D88" t="str">
            <v>OutStation</v>
          </cell>
        </row>
        <row r="89">
          <cell r="B89" t="str">
            <v>Lokesh Enterprises</v>
          </cell>
          <cell r="C89" t="str">
            <v>Delhi</v>
          </cell>
          <cell r="D89" t="str">
            <v>Local</v>
          </cell>
        </row>
        <row r="90">
          <cell r="B90" t="str">
            <v>Lupex</v>
          </cell>
          <cell r="C90" t="str">
            <v>Tamilnadu</v>
          </cell>
          <cell r="D90" t="str">
            <v>OutStation</v>
          </cell>
        </row>
        <row r="91">
          <cell r="B91" t="str">
            <v>M Biotech</v>
          </cell>
          <cell r="C91" t="str">
            <v>Kolkata</v>
          </cell>
          <cell r="D91" t="str">
            <v>OutStation</v>
          </cell>
        </row>
        <row r="92">
          <cell r="B92" t="str">
            <v>Manipal</v>
          </cell>
          <cell r="C92" t="str">
            <v>Banglore</v>
          </cell>
          <cell r="D92" t="str">
            <v>OutStation</v>
          </cell>
        </row>
        <row r="93">
          <cell r="B93" t="str">
            <v>Medlife</v>
          </cell>
          <cell r="C93" t="str">
            <v>Chandigarh</v>
          </cell>
          <cell r="D93" t="str">
            <v>OutStation</v>
          </cell>
        </row>
        <row r="94">
          <cell r="B94" t="str">
            <v>Micro Delhi</v>
          </cell>
          <cell r="C94" t="str">
            <v>Delhi</v>
          </cell>
          <cell r="D94" t="str">
            <v>Local</v>
          </cell>
        </row>
        <row r="95">
          <cell r="B95" t="str">
            <v>Micro Vapi</v>
          </cell>
          <cell r="C95" t="str">
            <v>Gujrat</v>
          </cell>
          <cell r="D95" t="str">
            <v>OutStation</v>
          </cell>
        </row>
        <row r="96">
          <cell r="B96" t="str">
            <v>MILTENEY</v>
          </cell>
          <cell r="C96" t="str">
            <v>TELANGANA</v>
          </cell>
          <cell r="D96" t="str">
            <v>OutStation</v>
          </cell>
        </row>
        <row r="97">
          <cell r="B97" t="str">
            <v>Miltenyi Biotech</v>
          </cell>
          <cell r="C97" t="str">
            <v>Hyderabad</v>
          </cell>
          <cell r="D97" t="str">
            <v>OutStation</v>
          </cell>
        </row>
        <row r="98">
          <cell r="B98" t="str">
            <v>Miranda</v>
          </cell>
          <cell r="C98" t="str">
            <v>Delhi</v>
          </cell>
          <cell r="D98" t="str">
            <v>Local</v>
          </cell>
        </row>
        <row r="99">
          <cell r="B99" t="str">
            <v>Mohan Sir</v>
          </cell>
          <cell r="C99" t="str">
            <v>Lucknow</v>
          </cell>
          <cell r="D99" t="str">
            <v>OutStation</v>
          </cell>
        </row>
        <row r="100">
          <cell r="B100" t="str">
            <v>MTOR</v>
          </cell>
          <cell r="C100" t="str">
            <v>DELHI</v>
          </cell>
          <cell r="D100" t="str">
            <v>Local</v>
          </cell>
        </row>
        <row r="101">
          <cell r="B101" t="str">
            <v>Nanogen Healthcare</v>
          </cell>
          <cell r="C101" t="str">
            <v>Delhi</v>
          </cell>
          <cell r="D101" t="str">
            <v>Local</v>
          </cell>
        </row>
        <row r="102">
          <cell r="B102" t="str">
            <v>Narayan Netralay</v>
          </cell>
          <cell r="C102" t="str">
            <v>Banglore</v>
          </cell>
          <cell r="D102" t="str">
            <v>OutStation</v>
          </cell>
        </row>
        <row r="103">
          <cell r="B103" t="str">
            <v>Nbrc</v>
          </cell>
          <cell r="C103" t="str">
            <v>Manesar</v>
          </cell>
          <cell r="D103" t="str">
            <v>Local</v>
          </cell>
        </row>
        <row r="104">
          <cell r="B104" t="str">
            <v>Ncbs</v>
          </cell>
          <cell r="C104" t="str">
            <v>Banglore</v>
          </cell>
          <cell r="D104" t="str">
            <v>OutStation</v>
          </cell>
        </row>
        <row r="105">
          <cell r="B105" t="str">
            <v>Nccs</v>
          </cell>
          <cell r="C105" t="str">
            <v>Pune</v>
          </cell>
          <cell r="D105" t="str">
            <v>OutStation</v>
          </cell>
        </row>
        <row r="106">
          <cell r="B106" t="str">
            <v>Necc</v>
          </cell>
          <cell r="C106" t="str">
            <v>Guwahati</v>
          </cell>
          <cell r="D106" t="str">
            <v>OutStation</v>
          </cell>
        </row>
        <row r="107">
          <cell r="B107" t="str">
            <v>Neuberg</v>
          </cell>
          <cell r="C107" t="str">
            <v>Mumbai</v>
          </cell>
          <cell r="D107" t="str">
            <v>OutStation</v>
          </cell>
        </row>
        <row r="108">
          <cell r="B108" t="str">
            <v>Nexgene</v>
          </cell>
          <cell r="C108" t="str">
            <v>Kerala</v>
          </cell>
          <cell r="D108" t="str">
            <v>OutStation</v>
          </cell>
        </row>
        <row r="109">
          <cell r="B109" t="str">
            <v>Niab</v>
          </cell>
          <cell r="C109" t="str">
            <v>Hyderabad</v>
          </cell>
          <cell r="D109" t="str">
            <v>OutStation</v>
          </cell>
        </row>
        <row r="110">
          <cell r="B110" t="str">
            <v>Nibmg</v>
          </cell>
          <cell r="C110" t="str">
            <v>Kalyani</v>
          </cell>
          <cell r="D110" t="str">
            <v>OutStation</v>
          </cell>
        </row>
        <row r="111">
          <cell r="B111" t="str">
            <v>Nii</v>
          </cell>
          <cell r="C111" t="str">
            <v>Delhi</v>
          </cell>
          <cell r="D111" t="str">
            <v>Local</v>
          </cell>
        </row>
        <row r="112">
          <cell r="B112" t="str">
            <v>NIMHANS</v>
          </cell>
          <cell r="C112" t="str">
            <v>Banglore</v>
          </cell>
          <cell r="D112" t="str">
            <v>OutStation</v>
          </cell>
        </row>
        <row r="113">
          <cell r="B113" t="str">
            <v>Nimr</v>
          </cell>
          <cell r="C113" t="str">
            <v>Delhi</v>
          </cell>
          <cell r="D113" t="str">
            <v>Local</v>
          </cell>
        </row>
        <row r="114">
          <cell r="B114" t="str">
            <v>Niper</v>
          </cell>
          <cell r="C114" t="str">
            <v>Hyderabad</v>
          </cell>
          <cell r="D114" t="str">
            <v>OutStation</v>
          </cell>
        </row>
        <row r="115">
          <cell r="B115" t="str">
            <v>Nirrch</v>
          </cell>
          <cell r="C115" t="str">
            <v>Mumbai</v>
          </cell>
          <cell r="D115" t="str">
            <v>OutStation</v>
          </cell>
        </row>
        <row r="116">
          <cell r="B116" t="str">
            <v>Niv</v>
          </cell>
          <cell r="C116" t="str">
            <v>Pune</v>
          </cell>
          <cell r="D116" t="str">
            <v>OutStation</v>
          </cell>
        </row>
        <row r="117">
          <cell r="B117" t="str">
            <v>Nnf</v>
          </cell>
          <cell r="C117" t="str">
            <v>Banglore</v>
          </cell>
          <cell r="D117" t="str">
            <v>OutStation</v>
          </cell>
        </row>
        <row r="118">
          <cell r="B118" t="str">
            <v xml:space="preserve">North Campus , Neuro Depratment </v>
          </cell>
          <cell r="C118" t="str">
            <v>Delhi</v>
          </cell>
          <cell r="D118" t="str">
            <v>Local</v>
          </cell>
        </row>
        <row r="119">
          <cell r="B119" t="str">
            <v>Office Stock</v>
          </cell>
          <cell r="C119" t="str">
            <v>STOCK</v>
          </cell>
          <cell r="D119" t="str">
            <v>STOCK</v>
          </cell>
        </row>
        <row r="120">
          <cell r="B120" t="str">
            <v>ONQUEST</v>
          </cell>
          <cell r="C120" t="str">
            <v>GURUGRAM</v>
          </cell>
          <cell r="D120" t="str">
            <v>Local</v>
          </cell>
        </row>
        <row r="121">
          <cell r="B121" t="str">
            <v>Opening Stock</v>
          </cell>
          <cell r="C121" t="str">
            <v>STOCK</v>
          </cell>
          <cell r="D121" t="str">
            <v>STOCK</v>
          </cell>
        </row>
        <row r="122">
          <cell r="B122" t="str">
            <v>Patanjali</v>
          </cell>
          <cell r="C122" t="str">
            <v>Haridwar</v>
          </cell>
          <cell r="D122" t="str">
            <v>OutStation</v>
          </cell>
        </row>
        <row r="123">
          <cell r="B123" t="str">
            <v>PATEL CHEM</v>
          </cell>
          <cell r="C123" t="str">
            <v>Kolkata</v>
          </cell>
          <cell r="D123" t="str">
            <v>OutStation</v>
          </cell>
        </row>
        <row r="124">
          <cell r="B124" t="str">
            <v>Pathkind</v>
          </cell>
          <cell r="C124" t="str">
            <v>Gurugram</v>
          </cell>
          <cell r="D124" t="str">
            <v>Local</v>
          </cell>
        </row>
        <row r="125">
          <cell r="B125" t="str">
            <v>Pi Health</v>
          </cell>
          <cell r="C125" t="str">
            <v>Hyderabad</v>
          </cell>
          <cell r="D125" t="str">
            <v>OutStation</v>
          </cell>
        </row>
        <row r="126">
          <cell r="B126" t="str">
            <v>Pm Sample</v>
          </cell>
          <cell r="C126" t="str">
            <v/>
          </cell>
          <cell r="D126" t="str">
            <v>OutStation</v>
          </cell>
        </row>
        <row r="127">
          <cell r="B127" t="str">
            <v>POOJA TRADERS</v>
          </cell>
          <cell r="C127" t="str">
            <v>PUNJAB</v>
          </cell>
          <cell r="D127" t="str">
            <v>OutStation</v>
          </cell>
        </row>
        <row r="128">
          <cell r="B128" t="str">
            <v>Popvax</v>
          </cell>
          <cell r="C128" t="str">
            <v>Telangana</v>
          </cell>
          <cell r="D128" t="str">
            <v>OutStation</v>
          </cell>
        </row>
        <row r="129">
          <cell r="B129" t="str">
            <v>Premas</v>
          </cell>
          <cell r="C129" t="str">
            <v>Manesar</v>
          </cell>
          <cell r="D129" t="str">
            <v>Local</v>
          </cell>
        </row>
        <row r="130">
          <cell r="B130" t="str">
            <v>Rcb</v>
          </cell>
          <cell r="C130" t="str">
            <v>Delhi</v>
          </cell>
          <cell r="D130" t="str">
            <v>Local</v>
          </cell>
        </row>
        <row r="131">
          <cell r="B131" t="str">
            <v>Reliance</v>
          </cell>
          <cell r="C131" t="str">
            <v>Mumbai</v>
          </cell>
          <cell r="D131" t="str">
            <v>OutStation</v>
          </cell>
        </row>
        <row r="132">
          <cell r="B132" t="str">
            <v>Relience</v>
          </cell>
          <cell r="C132" t="str">
            <v>Mumbai</v>
          </cell>
          <cell r="D132" t="str">
            <v>OutStation</v>
          </cell>
        </row>
        <row r="133">
          <cell r="B133" t="str">
            <v>Research</v>
          </cell>
          <cell r="C133" t="str">
            <v>Chandigarh</v>
          </cell>
          <cell r="D133" t="str">
            <v>OutStation</v>
          </cell>
        </row>
        <row r="134">
          <cell r="B134" t="str">
            <v>Research World</v>
          </cell>
          <cell r="C134" t="str">
            <v>Chandigarh</v>
          </cell>
          <cell r="D134" t="str">
            <v>OutStation</v>
          </cell>
        </row>
        <row r="135">
          <cell r="B135" t="str">
            <v>Rg Sons</v>
          </cell>
          <cell r="C135" t="str">
            <v>Lucknow</v>
          </cell>
          <cell r="D135" t="str">
            <v>OutStation</v>
          </cell>
        </row>
        <row r="136">
          <cell r="B136" t="str">
            <v>RGCB</v>
          </cell>
          <cell r="C136" t="str">
            <v>Kerala</v>
          </cell>
          <cell r="D136" t="str">
            <v>OutStation</v>
          </cell>
        </row>
        <row r="137">
          <cell r="B137" t="str">
            <v>Roop Rajat</v>
          </cell>
          <cell r="C137" t="str">
            <v>Jodhpur</v>
          </cell>
          <cell r="D137" t="str">
            <v>OutStation</v>
          </cell>
        </row>
        <row r="138">
          <cell r="B138" t="str">
            <v>Sai Life</v>
          </cell>
          <cell r="C138" t="str">
            <v>Hyderabad</v>
          </cell>
          <cell r="D138" t="str">
            <v>OutStation</v>
          </cell>
        </row>
        <row r="139">
          <cell r="B139" t="str">
            <v>SAI LIFE pune</v>
          </cell>
          <cell r="C139" t="str">
            <v>pune</v>
          </cell>
          <cell r="D139" t="str">
            <v>OutStation</v>
          </cell>
        </row>
        <row r="140">
          <cell r="B140" t="str">
            <v>SB BIOCHEM</v>
          </cell>
          <cell r="C140" t="str">
            <v>Faridabad</v>
          </cell>
          <cell r="D140" t="str">
            <v>Local</v>
          </cell>
        </row>
        <row r="141">
          <cell r="B141" t="str">
            <v>Scientific Jammu</v>
          </cell>
          <cell r="C141" t="str">
            <v>Jammu</v>
          </cell>
          <cell r="D141" t="str">
            <v>OutStation</v>
          </cell>
        </row>
        <row r="142">
          <cell r="B142" t="str">
            <v>Seema</v>
          </cell>
          <cell r="C142" t="str">
            <v>Lucknow</v>
          </cell>
          <cell r="D142" t="str">
            <v>OutStation</v>
          </cell>
        </row>
        <row r="143">
          <cell r="B143" t="str">
            <v>Shree Sai Enterprises</v>
          </cell>
          <cell r="C143" t="str">
            <v>Bhopal</v>
          </cell>
          <cell r="D143" t="str">
            <v>OutStation</v>
          </cell>
        </row>
        <row r="144">
          <cell r="B144" t="str">
            <v>Shri Mahant</v>
          </cell>
          <cell r="C144" t="str">
            <v>Dehradoon</v>
          </cell>
          <cell r="D144" t="str">
            <v>OutStation</v>
          </cell>
        </row>
        <row r="145">
          <cell r="B145" t="str">
            <v>Snu</v>
          </cell>
          <cell r="C145" t="str">
            <v>Noida</v>
          </cell>
          <cell r="D145" t="str">
            <v>Local</v>
          </cell>
        </row>
        <row r="146">
          <cell r="B146" t="str">
            <v>Sohst</v>
          </cell>
          <cell r="C146" t="str">
            <v>Dehradoon</v>
          </cell>
          <cell r="D146" t="str">
            <v>OutStation</v>
          </cell>
        </row>
        <row r="147">
          <cell r="B147" t="str">
            <v>Solar</v>
          </cell>
          <cell r="C147" t="str">
            <v>Jammu</v>
          </cell>
          <cell r="D147" t="str">
            <v>OutStation</v>
          </cell>
        </row>
        <row r="148">
          <cell r="B148" t="str">
            <v>South Campus</v>
          </cell>
          <cell r="C148" t="str">
            <v>Delhi</v>
          </cell>
          <cell r="D148" t="str">
            <v>Local</v>
          </cell>
        </row>
        <row r="149">
          <cell r="B149" t="str">
            <v>Ssc</v>
          </cell>
          <cell r="C149" t="str">
            <v>Bhopal</v>
          </cell>
          <cell r="D149" t="str">
            <v>OutStation</v>
          </cell>
        </row>
        <row r="150">
          <cell r="B150" t="str">
            <v xml:space="preserve">Ssc </v>
          </cell>
          <cell r="C150" t="str">
            <v>Bhopal</v>
          </cell>
          <cell r="D150" t="str">
            <v>OutStation</v>
          </cell>
        </row>
        <row r="151">
          <cell r="B151" t="str">
            <v>Sscmp</v>
          </cell>
          <cell r="C151" t="str">
            <v>Bhopal</v>
          </cell>
          <cell r="D151" t="str">
            <v>OutStation</v>
          </cell>
        </row>
        <row r="152">
          <cell r="B152" t="str">
            <v>stock</v>
          </cell>
          <cell r="C152" t="str">
            <v>STOCK</v>
          </cell>
          <cell r="D152" t="str">
            <v>STOCK</v>
          </cell>
        </row>
        <row r="153">
          <cell r="B153" t="str">
            <v>Subra Scientific Company</v>
          </cell>
          <cell r="C153" t="str">
            <v>Pondicheri</v>
          </cell>
          <cell r="D153" t="str">
            <v>OutStation</v>
          </cell>
        </row>
        <row r="154">
          <cell r="B154" t="str">
            <v>Sun Pharma</v>
          </cell>
          <cell r="C154" t="str">
            <v>Gujrat</v>
          </cell>
          <cell r="D154" t="str">
            <v>OutStation</v>
          </cell>
        </row>
        <row r="155">
          <cell r="B155" t="str">
            <v>Symbiosis</v>
          </cell>
          <cell r="C155" t="str">
            <v>Hyderabad</v>
          </cell>
          <cell r="D155" t="str">
            <v>OutStation</v>
          </cell>
        </row>
        <row r="156">
          <cell r="B156" t="str">
            <v>Synergy</v>
          </cell>
          <cell r="C156" t="str">
            <v>Tamilnadu</v>
          </cell>
          <cell r="D156" t="str">
            <v>OutStation</v>
          </cell>
        </row>
        <row r="157">
          <cell r="B157" t="str">
            <v>Syngene</v>
          </cell>
          <cell r="C157" t="str">
            <v>Banglore</v>
          </cell>
          <cell r="D157" t="str">
            <v>OutStation</v>
          </cell>
        </row>
        <row r="158">
          <cell r="B158" t="str">
            <v>Techwest</v>
          </cell>
          <cell r="C158" t="str">
            <v>Gujrat</v>
          </cell>
          <cell r="D158" t="str">
            <v>OutStation</v>
          </cell>
        </row>
        <row r="159">
          <cell r="B159" t="str">
            <v>The Bioart</v>
          </cell>
          <cell r="C159" t="str">
            <v>Kolkata</v>
          </cell>
          <cell r="D159" t="str">
            <v>OutStation</v>
          </cell>
        </row>
        <row r="160">
          <cell r="B160" t="str">
            <v>Thsti</v>
          </cell>
          <cell r="C160" t="str">
            <v>Faridabad</v>
          </cell>
          <cell r="D160" t="str">
            <v>Local</v>
          </cell>
        </row>
        <row r="161">
          <cell r="B161" t="str">
            <v>TIFR</v>
          </cell>
          <cell r="C161" t="str">
            <v>Hyderabad</v>
          </cell>
          <cell r="D161" t="str">
            <v>OutStation</v>
          </cell>
        </row>
        <row r="162">
          <cell r="B162" t="str">
            <v>Tigs</v>
          </cell>
          <cell r="C162" t="str">
            <v>Banglore</v>
          </cell>
          <cell r="D162" t="str">
            <v>OutStation</v>
          </cell>
        </row>
        <row r="163">
          <cell r="B163" t="str">
            <v>UPASNA ENTERPRISES</v>
          </cell>
          <cell r="C163" t="str">
            <v>Gurugram</v>
          </cell>
          <cell r="D163" t="str">
            <v>LOCAL</v>
          </cell>
        </row>
        <row r="164">
          <cell r="B164" t="str">
            <v>Vector</v>
          </cell>
          <cell r="C164" t="str">
            <v>Punjab</v>
          </cell>
          <cell r="D164" t="str">
            <v>OutStation</v>
          </cell>
        </row>
        <row r="165">
          <cell r="B165" t="str">
            <v>Viganahar</v>
          </cell>
          <cell r="C165" t="str">
            <v>Hyderabad</v>
          </cell>
          <cell r="D165" t="str">
            <v>OutStation</v>
          </cell>
        </row>
        <row r="166">
          <cell r="B166" t="str">
            <v>Virion</v>
          </cell>
          <cell r="C166" t="str">
            <v>Mumbai</v>
          </cell>
          <cell r="D166" t="str">
            <v>OutStation</v>
          </cell>
        </row>
        <row r="167">
          <cell r="B167" t="str">
            <v>Virocan</v>
          </cell>
          <cell r="C167" t="str">
            <v>Guntur</v>
          </cell>
          <cell r="D167" t="str">
            <v>OutStation</v>
          </cell>
        </row>
        <row r="168">
          <cell r="B168" t="str">
            <v>Wbsu</v>
          </cell>
          <cell r="C168" t="str">
            <v>Kolkata</v>
          </cell>
          <cell r="D168" t="str">
            <v>OutStation</v>
          </cell>
        </row>
        <row r="169">
          <cell r="B169" t="str">
            <v>Yash Enterprises</v>
          </cell>
          <cell r="C169" t="str">
            <v>Pune</v>
          </cell>
          <cell r="D169" t="str">
            <v>OutStation</v>
          </cell>
        </row>
        <row r="170">
          <cell r="B170" t="str">
            <v>Zydus</v>
          </cell>
          <cell r="C170" t="str">
            <v>Ahemedabad</v>
          </cell>
          <cell r="D170" t="str">
            <v>OutStation</v>
          </cell>
        </row>
        <row r="171">
          <cell r="B171" t="str">
            <v>Cella Solution</v>
          </cell>
          <cell r="C171" t="str">
            <v>Delhi</v>
          </cell>
          <cell r="D171" t="str">
            <v>Local</v>
          </cell>
        </row>
        <row r="172">
          <cell r="B172" t="str">
            <v>OMNI PROTECT</v>
          </cell>
          <cell r="C172" t="str">
            <v>pune</v>
          </cell>
          <cell r="D172" t="str">
            <v>OutStation</v>
          </cell>
        </row>
        <row r="173">
          <cell r="B173" t="str">
            <v>VIT</v>
          </cell>
          <cell r="C173" t="str">
            <v>Vellore</v>
          </cell>
          <cell r="D173" t="str">
            <v>OutStation</v>
          </cell>
        </row>
        <row r="174">
          <cell r="B174" t="str">
            <v>ADGYL</v>
          </cell>
          <cell r="C174" t="str">
            <v>Banglore</v>
          </cell>
          <cell r="D174" t="str">
            <v>OutStation</v>
          </cell>
        </row>
        <row r="175">
          <cell r="B175" t="str">
            <v>TCG</v>
          </cell>
          <cell r="C175" t="str">
            <v>Kolkata</v>
          </cell>
          <cell r="D175" t="str">
            <v>OutStation</v>
          </cell>
        </row>
        <row r="176">
          <cell r="B176" t="str">
            <v>Scientific Solution Delhi</v>
          </cell>
          <cell r="C176" t="str">
            <v>Delhi</v>
          </cell>
          <cell r="D176" t="str">
            <v>Local</v>
          </cell>
        </row>
        <row r="177">
          <cell r="B177" t="str">
            <v>IISER MOHALI</v>
          </cell>
          <cell r="C177" t="str">
            <v>MOHALI (PUNJAB)</v>
          </cell>
          <cell r="D177" t="str">
            <v>OutStation</v>
          </cell>
        </row>
        <row r="178">
          <cell r="B178" t="str">
            <v>Sambhav</v>
          </cell>
          <cell r="C178" t="str">
            <v xml:space="preserve">Bareilly </v>
          </cell>
          <cell r="D178" t="str">
            <v>OutStation</v>
          </cell>
        </row>
        <row r="179">
          <cell r="B179" t="str">
            <v>RMC</v>
          </cell>
          <cell r="C179" t="str">
            <v>Mumbai</v>
          </cell>
          <cell r="D179" t="str">
            <v>OutStation</v>
          </cell>
        </row>
        <row r="180">
          <cell r="B180" t="str">
            <v>VPCI</v>
          </cell>
          <cell r="C180" t="str">
            <v>DELHI</v>
          </cell>
          <cell r="D180" t="str">
            <v>Local</v>
          </cell>
        </row>
        <row r="181">
          <cell r="B181" t="str">
            <v>Nkure Therapeutic CCAMP</v>
          </cell>
          <cell r="C181" t="str">
            <v>Banglore</v>
          </cell>
          <cell r="D181" t="str">
            <v>OutStation</v>
          </cell>
        </row>
        <row r="182">
          <cell r="B182" t="str">
            <v>BHU</v>
          </cell>
          <cell r="C182" t="str">
            <v>VARANASI</v>
          </cell>
          <cell r="D182" t="str">
            <v>OutStation</v>
          </cell>
        </row>
        <row r="183">
          <cell r="B183" t="str">
            <v>PRIYANKA MADAM</v>
          </cell>
          <cell r="C183" t="str">
            <v>Delhi</v>
          </cell>
          <cell r="D183" t="str">
            <v>Local</v>
          </cell>
        </row>
        <row r="184">
          <cell r="B184" t="str">
            <v>SCI FI</v>
          </cell>
          <cell r="C184" t="str">
            <v>Pune</v>
          </cell>
          <cell r="D184" t="str">
            <v>OutStation</v>
          </cell>
        </row>
        <row r="185">
          <cell r="B185" t="str">
            <v>BHARAT BIOTECH</v>
          </cell>
          <cell r="C185" t="str">
            <v>Hyderabad</v>
          </cell>
          <cell r="D185" t="str">
            <v>OutStation</v>
          </cell>
        </row>
        <row r="186">
          <cell r="B186" t="str">
            <v>KPK</v>
          </cell>
          <cell r="C186" t="str">
            <v>Chennai</v>
          </cell>
          <cell r="D186" t="str">
            <v>OutStation</v>
          </cell>
        </row>
        <row r="187">
          <cell r="B187" t="str">
            <v>Sample (PM)</v>
          </cell>
          <cell r="C187" t="str">
            <v>delhi</v>
          </cell>
          <cell r="D187" t="str">
            <v>Local</v>
          </cell>
        </row>
        <row r="188">
          <cell r="B188" t="str">
            <v>VISHAL</v>
          </cell>
          <cell r="C188" t="str">
            <v>Noida</v>
          </cell>
          <cell r="D188" t="str">
            <v>Local</v>
          </cell>
        </row>
        <row r="189">
          <cell r="B189" t="str">
            <v>JNCSAR</v>
          </cell>
          <cell r="C189" t="str">
            <v>BANGALORE</v>
          </cell>
          <cell r="D189" t="str">
            <v>OutStation</v>
          </cell>
        </row>
        <row r="190">
          <cell r="B190" t="str">
            <v>NOVA</v>
          </cell>
          <cell r="C190" t="str">
            <v>DELHI</v>
          </cell>
          <cell r="D190" t="str">
            <v>Local</v>
          </cell>
        </row>
        <row r="191">
          <cell r="B191" t="str">
            <v>BSP</v>
          </cell>
          <cell r="C191" t="str">
            <v>DELHI</v>
          </cell>
          <cell r="D191" t="str">
            <v>Local</v>
          </cell>
        </row>
        <row r="192">
          <cell r="B192" t="str">
            <v>SOLUTION</v>
          </cell>
          <cell r="C192" t="str">
            <v>DELHI</v>
          </cell>
          <cell r="D192" t="str">
            <v>Local</v>
          </cell>
        </row>
        <row r="193">
          <cell r="B193" t="str">
            <v>INSTEM</v>
          </cell>
          <cell r="C193" t="str">
            <v>Banglore</v>
          </cell>
          <cell r="D193" t="str">
            <v>OutStation</v>
          </cell>
        </row>
        <row r="194">
          <cell r="B194" t="str">
            <v>NDTL</v>
          </cell>
          <cell r="C194" t="str">
            <v>DELHI</v>
          </cell>
          <cell r="D194" t="str">
            <v>Local</v>
          </cell>
        </row>
        <row r="195">
          <cell r="B195" t="str">
            <v>SOMAIYA</v>
          </cell>
          <cell r="C195" t="str">
            <v>PUNE</v>
          </cell>
          <cell r="D195" t="str">
            <v>OutStation</v>
          </cell>
        </row>
        <row r="196">
          <cell r="B196" t="str">
            <v>GOLDLAKE</v>
          </cell>
          <cell r="C196" t="str">
            <v>PUNE</v>
          </cell>
          <cell r="D196" t="str">
            <v>OutStation</v>
          </cell>
        </row>
        <row r="197">
          <cell r="B197" t="str">
            <v>BIO CHAIN</v>
          </cell>
          <cell r="C197" t="str">
            <v>DELHI</v>
          </cell>
          <cell r="D197" t="str">
            <v>Local</v>
          </cell>
        </row>
        <row r="198">
          <cell r="B198" t="str">
            <v>SHUBH SALES</v>
          </cell>
          <cell r="C198" t="str">
            <v>JAIPUR</v>
          </cell>
          <cell r="D198" t="str">
            <v>OutStation</v>
          </cell>
        </row>
        <row r="199">
          <cell r="B199" t="str">
            <v>BIO AID</v>
          </cell>
          <cell r="C199" t="str">
            <v>Bhopal</v>
          </cell>
          <cell r="D199" t="str">
            <v>OutStation</v>
          </cell>
        </row>
        <row r="200">
          <cell r="B200" t="str">
            <v>ARVIND MEDICAL</v>
          </cell>
          <cell r="C200" t="str">
            <v>MADURAI</v>
          </cell>
          <cell r="D200" t="str">
            <v>OutStation</v>
          </cell>
        </row>
        <row r="201">
          <cell r="B201" t="str">
            <v>PIONEER</v>
          </cell>
          <cell r="C201" t="str">
            <v>Mumbai</v>
          </cell>
          <cell r="D201" t="str">
            <v>OutStation</v>
          </cell>
        </row>
        <row r="202">
          <cell r="B202" t="str">
            <v>NIIH</v>
          </cell>
          <cell r="C202" t="str">
            <v>Mumbai</v>
          </cell>
          <cell r="D202" t="str">
            <v>OutStation</v>
          </cell>
        </row>
        <row r="203">
          <cell r="B203" t="str">
            <v>IIT KHARAgPUR</v>
          </cell>
          <cell r="C203" t="str">
            <v>Kharagpur</v>
          </cell>
          <cell r="D203" t="str">
            <v>OutStation</v>
          </cell>
        </row>
        <row r="204">
          <cell r="B204" t="str">
            <v>BIONIFY</v>
          </cell>
          <cell r="C204" t="str">
            <v>NAGPUR</v>
          </cell>
          <cell r="D204" t="str">
            <v>OutStation</v>
          </cell>
        </row>
        <row r="205">
          <cell r="B205" t="str">
            <v>Scimax</v>
          </cell>
          <cell r="C205" t="str">
            <v>Chennai</v>
          </cell>
          <cell r="D205" t="str">
            <v>OutStation</v>
          </cell>
        </row>
        <row r="206">
          <cell r="B206" t="str">
            <v>ANTHEM</v>
          </cell>
          <cell r="C206" t="str">
            <v>BANGLORE</v>
          </cell>
          <cell r="D206" t="str">
            <v>OutStation</v>
          </cell>
        </row>
        <row r="207">
          <cell r="B207" t="str">
            <v>NIPGMR</v>
          </cell>
          <cell r="C207" t="str">
            <v>DELHI</v>
          </cell>
          <cell r="D207" t="str">
            <v>Local</v>
          </cell>
        </row>
        <row r="208">
          <cell r="B208" t="str">
            <v>Unknown</v>
          </cell>
          <cell r="C208" t="str">
            <v>Unknown</v>
          </cell>
          <cell r="D208" t="str">
            <v>Unknown</v>
          </cell>
        </row>
        <row r="209">
          <cell r="B209" t="str">
            <v>IRIS</v>
          </cell>
          <cell r="C209" t="str">
            <v>DELHI</v>
          </cell>
          <cell r="D209" t="str">
            <v>LOCAL</v>
          </cell>
        </row>
        <row r="210">
          <cell r="B210" t="str">
            <v>INFINITY</v>
          </cell>
          <cell r="C210" t="str">
            <v>Chandigarh</v>
          </cell>
          <cell r="D210" t="str">
            <v>OutStation</v>
          </cell>
        </row>
        <row r="211">
          <cell r="B211" t="str">
            <v>CELLCURE</v>
          </cell>
          <cell r="C211" t="str">
            <v>AHMEDABAD</v>
          </cell>
          <cell r="D211" t="str">
            <v>OutStation</v>
          </cell>
        </row>
        <row r="212">
          <cell r="B212" t="str">
            <v>Mishu Pharma</v>
          </cell>
          <cell r="C212" t="str">
            <v>JAIPUR</v>
          </cell>
          <cell r="D212" t="str">
            <v>OutStation</v>
          </cell>
        </row>
        <row r="213">
          <cell r="B213" t="str">
            <v>KEMWELL</v>
          </cell>
          <cell r="C213" t="str">
            <v xml:space="preserve"> BANGLORE</v>
          </cell>
          <cell r="D213" t="str">
            <v>OutStation</v>
          </cell>
        </row>
        <row r="214">
          <cell r="B214" t="str">
            <v>AMITY</v>
          </cell>
          <cell r="C214" t="str">
            <v>Noida</v>
          </cell>
          <cell r="D214" t="str">
            <v>Local</v>
          </cell>
        </row>
        <row r="215">
          <cell r="B215" t="str">
            <v>BITS PILANI</v>
          </cell>
          <cell r="C215" t="str">
            <v>Hyderabad</v>
          </cell>
          <cell r="D215" t="str">
            <v>OutStation</v>
          </cell>
        </row>
        <row r="216">
          <cell r="B216" t="str">
            <v>ICT</v>
          </cell>
          <cell r="C216" t="str">
            <v>MUMBAI</v>
          </cell>
          <cell r="D216" t="str">
            <v>OutStation</v>
          </cell>
        </row>
        <row r="217">
          <cell r="B217" t="str">
            <v>BECKMAN</v>
          </cell>
          <cell r="C217" t="str">
            <v>BANGLORE</v>
          </cell>
          <cell r="D217" t="str">
            <v>OutStation</v>
          </cell>
        </row>
        <row r="218">
          <cell r="B218" t="str">
            <v>ILABKART</v>
          </cell>
          <cell r="C218" t="str">
            <v>MUMBAI</v>
          </cell>
          <cell r="D218" t="str">
            <v>OutStation</v>
          </cell>
        </row>
        <row r="219">
          <cell r="B219" t="str">
            <v>Aiims Bhatinda</v>
          </cell>
          <cell r="C219" t="str">
            <v>Bhatinda</v>
          </cell>
          <cell r="D219" t="str">
            <v>OutStation</v>
          </cell>
        </row>
        <row r="220">
          <cell r="B220" t="str">
            <v>XAVIERS</v>
          </cell>
          <cell r="C220" t="str">
            <v>Mumbai</v>
          </cell>
          <cell r="D220" t="str">
            <v>OutStation</v>
          </cell>
        </row>
        <row r="221">
          <cell r="B221" t="str">
            <v>IIT BOMBAY</v>
          </cell>
          <cell r="C221" t="str">
            <v>Mumbai</v>
          </cell>
          <cell r="D221" t="str">
            <v>OutStation</v>
          </cell>
        </row>
        <row r="222">
          <cell r="B222" t="str">
            <v>SUPRV</v>
          </cell>
          <cell r="C222" t="str">
            <v>Mumbai</v>
          </cell>
          <cell r="D222" t="str">
            <v>OutStation</v>
          </cell>
        </row>
        <row r="223">
          <cell r="B223" t="str">
            <v>IKESIA</v>
          </cell>
          <cell r="C223" t="str">
            <v>Banglore</v>
          </cell>
          <cell r="D223" t="str">
            <v>OutStation</v>
          </cell>
        </row>
        <row r="224">
          <cell r="B224" t="str">
            <v>SUN PHARMACEUTICALS</v>
          </cell>
          <cell r="C224" t="str">
            <v>VADODARA</v>
          </cell>
          <cell r="D224" t="str">
            <v>OutStation</v>
          </cell>
        </row>
        <row r="225">
          <cell r="B225" t="str">
            <v>LIFESENZ</v>
          </cell>
          <cell r="C225" t="str">
            <v>BHIWADI</v>
          </cell>
          <cell r="D225" t="str">
            <v>OutStation</v>
          </cell>
        </row>
        <row r="226">
          <cell r="B226" t="str">
            <v>TopClass</v>
          </cell>
          <cell r="C226" t="str">
            <v>Delhi</v>
          </cell>
          <cell r="D226" t="str">
            <v>Local</v>
          </cell>
        </row>
        <row r="227">
          <cell r="B227" t="str">
            <v>Ashoka</v>
          </cell>
          <cell r="C227" t="str">
            <v>Sonipat</v>
          </cell>
          <cell r="D227" t="str">
            <v>Local</v>
          </cell>
        </row>
        <row r="228">
          <cell r="B228" t="str">
            <v>Immuno ACT</v>
          </cell>
          <cell r="C228" t="str">
            <v>Mumbai</v>
          </cell>
          <cell r="D228" t="str">
            <v>OutStation</v>
          </cell>
        </row>
        <row r="229">
          <cell r="B229" t="str">
            <v>Ranjan</v>
          </cell>
          <cell r="C229" t="str">
            <v>patna</v>
          </cell>
          <cell r="D229" t="str">
            <v>OutStation</v>
          </cell>
        </row>
        <row r="230">
          <cell r="B230" t="str">
            <v>FMD</v>
          </cell>
          <cell r="C230" t="str">
            <v>Bhopal</v>
          </cell>
          <cell r="D230" t="str">
            <v>OutStation</v>
          </cell>
        </row>
        <row r="231">
          <cell r="B231" t="str">
            <v>FMD REGIONAL CENTRE</v>
          </cell>
          <cell r="C231" t="str">
            <v>Bhopal</v>
          </cell>
          <cell r="D231" t="str">
            <v>OutStation</v>
          </cell>
        </row>
        <row r="232">
          <cell r="B232" t="str">
            <v>NIVEDI</v>
          </cell>
          <cell r="C232" t="str">
            <v>Banglore</v>
          </cell>
          <cell r="D232" t="str">
            <v>OutStation</v>
          </cell>
        </row>
        <row r="233">
          <cell r="B233" t="str">
            <v>ARAGEN</v>
          </cell>
          <cell r="C233" t="str">
            <v>Hyderabad</v>
          </cell>
          <cell r="D233" t="str">
            <v>OutStation</v>
          </cell>
        </row>
        <row r="234">
          <cell r="B234" t="str">
            <v>UTKARSH</v>
          </cell>
          <cell r="C234" t="str">
            <v>ASSAM</v>
          </cell>
          <cell r="D234" t="str">
            <v>OutStation</v>
          </cell>
        </row>
        <row r="235">
          <cell r="B235" t="str">
            <v>PROTEOGEN</v>
          </cell>
          <cell r="C235" t="str">
            <v>BANGLORE</v>
          </cell>
          <cell r="D235" t="str">
            <v>OutStation</v>
          </cell>
        </row>
        <row r="236">
          <cell r="B236" t="str">
            <v>PROTOGINIX</v>
          </cell>
          <cell r="C236" t="str">
            <v>Vishakhapatnam</v>
          </cell>
          <cell r="D236" t="str">
            <v>OutStation</v>
          </cell>
        </row>
        <row r="237">
          <cell r="B237" t="str">
            <v>LuxMatra</v>
          </cell>
          <cell r="C237" t="str">
            <v>Kerala</v>
          </cell>
          <cell r="D237" t="str">
            <v>OutStation</v>
          </cell>
        </row>
        <row r="238">
          <cell r="B238" t="str">
            <v>DEMO</v>
          </cell>
          <cell r="C238" t="str">
            <v>OPNED ITEM</v>
          </cell>
          <cell r="D238" t="str">
            <v>LOCAL</v>
          </cell>
        </row>
        <row r="239">
          <cell r="B239" t="str">
            <v>SYMBIO SCIENTIFIC</v>
          </cell>
          <cell r="C239" t="str">
            <v>DELHI</v>
          </cell>
          <cell r="D239" t="str">
            <v>Local</v>
          </cell>
        </row>
        <row r="240">
          <cell r="B240" t="str">
            <v>immunocon</v>
          </cell>
          <cell r="C240" t="str">
            <v>allahabad</v>
          </cell>
          <cell r="D240" t="str">
            <v>OutStation</v>
          </cell>
        </row>
        <row r="241">
          <cell r="B241" t="str">
            <v>Hycosmid</v>
          </cell>
          <cell r="C241" t="str">
            <v>Pune</v>
          </cell>
          <cell r="D241" t="str">
            <v>OutStation</v>
          </cell>
        </row>
        <row r="242">
          <cell r="B242" t="str">
            <v>IIT ROORKE</v>
          </cell>
          <cell r="C242" t="str">
            <v>ROORKE</v>
          </cell>
          <cell r="D242" t="str">
            <v>OutStation</v>
          </cell>
        </row>
        <row r="243">
          <cell r="B243" t="str">
            <v>ADVANCED ANZYME</v>
          </cell>
          <cell r="C243" t="str">
            <v>THANE</v>
          </cell>
          <cell r="D243" t="str">
            <v>OutStation</v>
          </cell>
        </row>
        <row r="244">
          <cell r="B244" t="str">
            <v>SAM SIR</v>
          </cell>
          <cell r="C244" t="str">
            <v>JHARKHAND</v>
          </cell>
          <cell r="D244" t="str">
            <v>OutStation</v>
          </cell>
        </row>
        <row r="245">
          <cell r="B245" t="str">
            <v>GENES2ME</v>
          </cell>
          <cell r="C245" t="str">
            <v>GGN</v>
          </cell>
          <cell r="D245" t="str">
            <v>Local</v>
          </cell>
        </row>
        <row r="246">
          <cell r="B246" t="str">
            <v>KPK SCIENTIFIC</v>
          </cell>
          <cell r="C246" t="str">
            <v>CHENNAI</v>
          </cell>
          <cell r="D246" t="str">
            <v>OutStation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339"/>
  <sheetViews>
    <sheetView tabSelected="1" topLeftCell="N1" zoomScale="115" zoomScaleNormal="115" workbookViewId="0">
      <pane ySplit="1" topLeftCell="A4315" activePane="bottomLeft" state="frozen"/>
      <selection activeCell="B16" sqref="B16"/>
      <selection pane="bottomLeft" activeCell="Q4338" sqref="Q4338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hidden="1" customWidth="1"/>
    <col min="10" max="10" width="4.5703125" customWidth="1"/>
    <col min="11" max="11" width="14.85546875" bestFit="1" customWidth="1"/>
    <col min="12" max="12" width="6" customWidth="1"/>
    <col min="13" max="13" width="25.28515625" bestFit="1" customWidth="1"/>
    <col min="14" max="14" width="21.85546875" style="6" bestFit="1" customWidth="1"/>
    <col min="15" max="15" width="18.42578125" customWidth="1"/>
    <col min="16" max="16" width="28.28515625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>IF(AB2="DOLLAR",E2*88,E2)</f>
        <v>2217.6</v>
      </c>
      <c r="G2" s="48">
        <f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>IF(X2="", "", X2-N2)</f>
        <v>0</v>
      </c>
      <c r="Z2" s="21" t="str">
        <f>IF(N2="", "", TEXT(N2, "dddd"))</f>
        <v>Wednesday</v>
      </c>
      <c r="AA2" s="21" t="str">
        <f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>IF(AB3="DOLLAR",E3*88,E3)</f>
        <v>2587.1999999999998</v>
      </c>
      <c r="G3" s="48">
        <f>F3*J3</f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>J3-K3</f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>IF(X3="", "", X3-N3)</f>
        <v>0</v>
      </c>
      <c r="Z3" s="21" t="str">
        <f>IF(N3="", "", TEXT(N3, "dddd"))</f>
        <v>Wednesday</v>
      </c>
      <c r="AA3" s="21" t="str">
        <f>IF(X3="", "", TEXT(X3, "dddd"))</f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>IF(AB4="DOLLAR",E4*88,E4)</f>
        <v>28314</v>
      </c>
      <c r="G4" s="48">
        <f>F4*J4</f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>J4-K4</f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IF(OR(R3378 = "PRIYANKA MADAM", R3378 = "DEEPAK"), N3378, "")</f>
        <v/>
      </c>
      <c r="Y4" s="21" t="str">
        <f>IF(X4="", "", X4-N4)</f>
        <v/>
      </c>
      <c r="Z4" s="21" t="str">
        <f>IF(N4="", "", TEXT(N4, "dddd"))</f>
        <v>Wednesday</v>
      </c>
      <c r="AA4" s="21" t="str">
        <f>IF(X4="", "", TEXT(X4, "dddd"))</f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>IF(AB5="DOLLAR",E5*88,E5)</f>
        <v>23223.199999999997</v>
      </c>
      <c r="G5" s="48">
        <f>F5*J5</f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>J5-K5</f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>IF(OR(R5 = "PRIYANKA MADAM", R5 = "DEEPAK", R5 = "PORTER"),N5,"")</f>
        <v/>
      </c>
      <c r="Y5" s="21" t="str">
        <f>IF(X5="", "", X5-N5)</f>
        <v/>
      </c>
      <c r="Z5" s="21" t="str">
        <f>IF(N5="", "", TEXT(N5, "dddd"))</f>
        <v>Wednesday</v>
      </c>
      <c r="AA5" s="21" t="str">
        <f>IF(X5="", "", TEXT(X5, "dddd"))</f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>IF(AB6="DOLLAR",E6*88,E6)</f>
        <v>3146</v>
      </c>
      <c r="G6" s="48">
        <f>F6*J6</f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>J6-K6</f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>IF(OR(R6 = "PRIYANKA MADAM", R6 = "DEEPAK", R6 = "PORTER"),N6,"")</f>
        <v/>
      </c>
      <c r="Y6" s="21" t="str">
        <f>IF(X6="", "", X6-N6)</f>
        <v/>
      </c>
      <c r="Z6" s="21" t="str">
        <f>IF(N6="", "", TEXT(N6, "dddd"))</f>
        <v>Wednesday</v>
      </c>
      <c r="AA6" s="21" t="str">
        <f>IF(X6="", "", TEXT(X6, "dddd"))</f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>IF(AB7="DOLLAR",E7*88,E7)</f>
        <v>22607.199999999997</v>
      </c>
      <c r="G7" s="48">
        <f>F7*J7</f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>J7-K7</f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>IF(OR(R7 = "PRIYANKA MADAM", R7 = "DEEPAK", R7 = "PORTER"),N7,"")</f>
        <v/>
      </c>
      <c r="Y7" s="21" t="str">
        <f>IF(X7="", "", X7-N7)</f>
        <v/>
      </c>
      <c r="Z7" s="21" t="str">
        <f>IF(N7="", "", TEXT(N7, "dddd"))</f>
        <v>Wednesday</v>
      </c>
      <c r="AA7" s="21" t="str">
        <f>IF(X7="", "", TEXT(X7, "dddd"))</f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>IF(AB8="DOLLAR",E8*88,E8)</f>
        <v>16632</v>
      </c>
      <c r="G8" s="48">
        <f>F8*J8</f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>J8-K8</f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>IF(OR(R8 = "PRIYANKA MADAM", R8 = "DEEPAK", R8 = "PORTER"),N8,"")</f>
        <v/>
      </c>
      <c r="Y8" s="21" t="str">
        <f>IF(X8="", "", X8-N8)</f>
        <v/>
      </c>
      <c r="Z8" s="21" t="str">
        <f>IF(N8="", "", TEXT(N8, "dddd"))</f>
        <v>Wednesday</v>
      </c>
      <c r="AA8" s="21" t="str">
        <f>IF(X8="", "", TEXT(X8, "dddd"))</f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>IF(AB9="DOLLAR",E9*88,E9)</f>
        <v>15584.8</v>
      </c>
      <c r="G9" s="48">
        <f>F9*J9</f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>J9-K9</f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>IF(OR(R9 = "PRIYANKA MADAM", R9 = "DEEPAK", R9 = "PORTER"),N9,"")</f>
        <v/>
      </c>
      <c r="Y9" s="21" t="str">
        <f>IF(X9="", "", X9-N9)</f>
        <v/>
      </c>
      <c r="Z9" s="21" t="str">
        <f>IF(N9="", "", TEXT(N9, "dddd"))</f>
        <v>Wednesday</v>
      </c>
      <c r="AA9" s="21" t="str">
        <f>IF(X9="", "", TEXT(X9, "dddd"))</f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>IF(AB10="DOLLAR",E10*88,E10)</f>
        <v>11932.8</v>
      </c>
      <c r="G10" s="48">
        <f>F10*J10</f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>J10-K10</f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>IF(OR(R10 = "PRIYANKA MADAM", R10 = "DEEPAK", R10 = "PORTER"),N10,"")</f>
        <v/>
      </c>
      <c r="Y10" s="21" t="str">
        <f>IF(X10="", "", X10-N10)</f>
        <v/>
      </c>
      <c r="Z10" s="21" t="str">
        <f>IF(N10="", "", TEXT(N10, "dddd"))</f>
        <v>Wednesday</v>
      </c>
      <c r="AA10" s="21" t="str">
        <f>IF(X10="", "", TEXT(X10, "dddd"))</f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>IF(AB11="DOLLAR",E11*88,E11)</f>
        <v>12408</v>
      </c>
      <c r="G11" s="48">
        <f>F11*J11</f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>J11-K11</f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>IF(X11="", "", X11-N11)</f>
        <v>0</v>
      </c>
      <c r="Z11" s="21" t="str">
        <f>IF(N11="", "", TEXT(N11, "dddd"))</f>
        <v>Thursday</v>
      </c>
      <c r="AA11" s="21" t="str">
        <f>IF(X11="", "", TEXT(X11, "dddd"))</f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>IF(AB12="DOLLAR",E12*88,E12)</f>
        <v>5376.8</v>
      </c>
      <c r="G12" s="48">
        <f>F12*J12</f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>J12-K12</f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>IF(X12="", "", X12-N12)</f>
        <v>0</v>
      </c>
      <c r="Z12" s="21" t="str">
        <f>IF(N12="", "", TEXT(N12, "dddd"))</f>
        <v>Thursday</v>
      </c>
      <c r="AA12" s="21" t="str">
        <f>IF(X12="", "", TEXT(X12, "dddd"))</f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>IF(AB13="DOLLAR",E13*88,E13)</f>
        <v>3374.8</v>
      </c>
      <c r="G13" s="48">
        <f>F13*J13</f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>J13-K13</f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>IF(X13="", "", X13-N13)</f>
        <v>0</v>
      </c>
      <c r="Z13" s="21" t="str">
        <f>IF(N13="", "", TEXT(N13, "dddd"))</f>
        <v>Thursday</v>
      </c>
      <c r="AA13" s="21" t="str">
        <f>IF(X13="", "", TEXT(X13, "dddd"))</f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>IF(AB14="DOLLAR",E14*88,E14)</f>
        <v>7444.7999999999993</v>
      </c>
      <c r="G14" s="48">
        <f>F14*J14</f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>J14-K14</f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>IF(X14="", "", X14-N14)</f>
        <v>0</v>
      </c>
      <c r="Z14" s="21" t="str">
        <f>IF(N14="", "", TEXT(N14, "dddd"))</f>
        <v>Thursday</v>
      </c>
      <c r="AA14" s="21" t="str">
        <f>IF(X14="", "", TEXT(X14, "dddd"))</f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>IF(AB15="DOLLAR",E15*88,E15)</f>
        <v>4928</v>
      </c>
      <c r="G15" s="48">
        <f>F15*J15</f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>J15-K15</f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>IF(X15="", "", X15-N15)</f>
        <v>0</v>
      </c>
      <c r="Z15" s="21" t="str">
        <f>IF(N15="", "", TEXT(N15, "dddd"))</f>
        <v>Thursday</v>
      </c>
      <c r="AA15" s="21" t="str">
        <f>IF(X15="", "", TEXT(X15, "dddd"))</f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>IF(AB16="DOLLAR",E16*88,E16)</f>
        <v>3115.2</v>
      </c>
      <c r="G16" s="48">
        <f>F16*J16</f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>J16-K16</f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>IF(X16="", "", X16-N16)</f>
        <v>2</v>
      </c>
      <c r="Z16" s="21" t="str">
        <f>IF(N16="", "", TEXT(N16, "dddd"))</f>
        <v>Saturday</v>
      </c>
      <c r="AA16" s="21" t="str">
        <f>IF(X16="", "", TEXT(X16, "dddd"))</f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>IF(AB17="DOLLAR",E17*88,E17)</f>
        <v>6899.2000000000007</v>
      </c>
      <c r="G17" s="48">
        <f>F17*J17</f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>J17-K17</f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>IF(X17="", "", X17-N17)</f>
        <v/>
      </c>
      <c r="Z17" s="21" t="str">
        <f>IF(N17="", "", TEXT(N17, "dddd"))</f>
        <v/>
      </c>
      <c r="AA17" s="21" t="str">
        <f>IF(X17="", "", TEXT(X17, "dddd"))</f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>IF(AB18="DOLLAR",E18*88,E18)</f>
        <v>11774.400000000001</v>
      </c>
      <c r="G18" s="48">
        <f>F18*J18</f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>J18-K18</f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>IF(X18="", "", X18-N18)</f>
        <v/>
      </c>
      <c r="Z18" s="21" t="str">
        <f>IF(N18="", "", TEXT(N18, "dddd"))</f>
        <v/>
      </c>
      <c r="AA18" s="21" t="str">
        <f>IF(X18="", "", TEXT(X18, "dddd"))</f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>IF(AB19="DOLLAR",E19*88,E19)</f>
        <v>7761.6</v>
      </c>
      <c r="G19" s="48">
        <f>F19*J19</f>
        <v>15523.2</v>
      </c>
      <c r="H19" s="21">
        <v>570802</v>
      </c>
      <c r="I19" s="21" t="s">
        <v>1247</v>
      </c>
      <c r="J19" s="21">
        <v>2</v>
      </c>
      <c r="K19" s="21"/>
      <c r="L19" s="21">
        <f>J19-K19</f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>IF(X19="", "", X19-N19)</f>
        <v/>
      </c>
      <c r="Z19" s="21" t="str">
        <f>IF(N19="", "", TEXT(N19, "dddd"))</f>
        <v/>
      </c>
      <c r="AA19" s="21" t="str">
        <f>IF(X19="", "", TEXT(X19, "dddd"))</f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>IF(AB20="DOLLAR",E20*88,E20)</f>
        <v>7761.6</v>
      </c>
      <c r="G20" s="48">
        <f>F20*J20</f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>J20-K20</f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>IF(X20="", "", X20-N20)</f>
        <v>0</v>
      </c>
      <c r="Z20" s="21" t="str">
        <f>IF(N20="", "", TEXT(N20, "dddd"))</f>
        <v>Monday</v>
      </c>
      <c r="AA20" s="21" t="str">
        <f>IF(X20="", "", TEXT(X20, "dddd"))</f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>IF(AB21="DOLLAR",E21*88,E21)</f>
        <v>5913.6</v>
      </c>
      <c r="G21" s="48">
        <f>F21*J21</f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>J21-K21</f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>IF(X21="", "", X21-N21)</f>
        <v>0</v>
      </c>
      <c r="Z21" s="21" t="str">
        <f>IF(N21="", "", TEXT(N21, "dddd"))</f>
        <v>Thursday</v>
      </c>
      <c r="AA21" s="21" t="str">
        <f>IF(X21="", "", TEXT(X21, "dddd"))</f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>IF(AB22="DOLLAR",E22*88,E22)</f>
        <v>5913.6</v>
      </c>
      <c r="G22" s="48">
        <f>F22*J22</f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>J22-K22</f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>IF(X22="", "", X22-N22)</f>
        <v>2</v>
      </c>
      <c r="Z22" s="21" t="str">
        <f>IF(N22="", "", TEXT(N22, "dddd"))</f>
        <v>Saturday</v>
      </c>
      <c r="AA22" s="21" t="str">
        <f>IF(X22="", "", TEXT(X22, "dddd"))</f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>IF(AB23="DOLLAR",E23*88,E23)</f>
        <v>5913.6</v>
      </c>
      <c r="G23" s="48">
        <f>F23*J23</f>
        <v>5913.6</v>
      </c>
      <c r="H23" s="21">
        <v>423303</v>
      </c>
      <c r="I23" s="21" t="s">
        <v>1248</v>
      </c>
      <c r="J23" s="21">
        <v>1</v>
      </c>
      <c r="K23" s="21"/>
      <c r="L23" s="21">
        <f>J23-K23</f>
        <v>1</v>
      </c>
      <c r="M23" s="21"/>
      <c r="N23" s="30"/>
      <c r="O23" s="48"/>
      <c r="P23" s="21" t="s">
        <v>1145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>IF(X23="", "", X23-N23)</f>
        <v/>
      </c>
      <c r="Z23" s="21" t="str">
        <f>IF(N23="", "", TEXT(N23, "dddd"))</f>
        <v/>
      </c>
      <c r="AA23" s="21" t="str">
        <f>IF(X23="", "", TEXT(X23, "dddd"))</f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>IF(AB24="DOLLAR",E24*88,E24)</f>
        <v>2217.6</v>
      </c>
      <c r="G24" s="48">
        <f>F24*J24</f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>J24-K24</f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>IF(X24="", "", X24-N24)</f>
        <v>2</v>
      </c>
      <c r="Z24" s="21" t="str">
        <f>IF(N24="", "", TEXT(N24, "dddd"))</f>
        <v>Saturday</v>
      </c>
      <c r="AA24" s="21" t="str">
        <f>IF(X24="", "", TEXT(X24, "dddd"))</f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>IF(AB25="DOLLAR",E25*88,E25)</f>
        <v>2217.6</v>
      </c>
      <c r="G25" s="48">
        <f>F25*J25</f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>J25-K25</f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>IF(X25="", "", X25-N25)</f>
        <v>2</v>
      </c>
      <c r="Z25" s="21" t="str">
        <f>IF(N25="", "", TEXT(N25, "dddd"))</f>
        <v>Monday</v>
      </c>
      <c r="AA25" s="21" t="str">
        <f>IF(X25="", "", TEXT(X25, "dddd"))</f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>IF(AB26="DOLLAR",E26*88,E26)</f>
        <v>2217.6</v>
      </c>
      <c r="G26" s="48">
        <f>F26*J26</f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>J26-K26</f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>IF(X26="", "", X26-N26)</f>
        <v>0</v>
      </c>
      <c r="Z26" s="21" t="str">
        <f>IF(N26="", "", TEXT(N26, "dddd"))</f>
        <v>Monday</v>
      </c>
      <c r="AA26" s="21" t="str">
        <f>IF(X26="", "", TEXT(X26, "dddd"))</f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>IF(AB27="DOLLAR",E27*88,E27)</f>
        <v>4004</v>
      </c>
      <c r="G27" s="48">
        <f>F27*J27</f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>J27-K27</f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>IF(X27="", "", X27-N27)</f>
        <v>2</v>
      </c>
      <c r="Z27" s="21" t="str">
        <f>IF(N27="", "", TEXT(N27, "dddd"))</f>
        <v>Tuesday</v>
      </c>
      <c r="AA27" s="21" t="str">
        <f>IF(X27="", "", TEXT(X27, "dddd"))</f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>IF(AB28="DOLLAR",E28*88,E28)</f>
        <v>4004</v>
      </c>
      <c r="G28" s="48">
        <f>F28*J28</f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>J28-K28</f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>IF(X28="", "", X28-N28)</f>
        <v>3</v>
      </c>
      <c r="Z28" s="21" t="str">
        <f>IF(N28="", "", TEXT(N28, "dddd"))</f>
        <v>Saturday</v>
      </c>
      <c r="AA28" s="21" t="str">
        <f>IF(X28="", "", TEXT(X28, "dddd"))</f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>IF(AB29="DOLLAR",E29*88,E29)</f>
        <v>5376.8</v>
      </c>
      <c r="G29" s="48">
        <f>F29*J29</f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>J29-K29</f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>IF(X29="", "", X29-N29)</f>
        <v>0</v>
      </c>
      <c r="Z29" s="21" t="str">
        <f>IF(N29="", "", TEXT(N29, "dddd"))</f>
        <v>Monday</v>
      </c>
      <c r="AA29" s="21" t="str">
        <f>IF(X29="", "", TEXT(X29, "dddd"))</f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>IF(AB30="DOLLAR",E30*88,E30)</f>
        <v>5376.8</v>
      </c>
      <c r="G30" s="48">
        <f>F30*J30</f>
        <v>10753.6</v>
      </c>
      <c r="H30" s="21">
        <v>421002</v>
      </c>
      <c r="I30" s="21" t="s">
        <v>1241</v>
      </c>
      <c r="J30" s="21">
        <v>2</v>
      </c>
      <c r="K30" s="21"/>
      <c r="L30" s="21">
        <f>J30-K30</f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>IF(X30="", "", X30-N30)</f>
        <v/>
      </c>
      <c r="Z30" s="21" t="str">
        <f>IF(N30="", "", TEXT(N30, "dddd"))</f>
        <v/>
      </c>
      <c r="AA30" s="21" t="str">
        <f>IF(X30="", "", TEXT(X30, "dddd"))</f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>IF(AB31="DOLLAR",E31*88,E31)</f>
        <v>5376.8</v>
      </c>
      <c r="G31" s="48">
        <f>F31*J31</f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>J31-K31</f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>IF(X31="", "", X31-N31)</f>
        <v>2</v>
      </c>
      <c r="Z31" s="21" t="str">
        <f>IF(N31="", "", TEXT(N31, "dddd"))</f>
        <v>Saturday</v>
      </c>
      <c r="AA31" s="21" t="str">
        <f>IF(X31="", "", TEXT(X31, "dddd"))</f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>IF(AB32="DOLLAR",E32*88,E32)</f>
        <v>7444.7999999999993</v>
      </c>
      <c r="G32" s="48">
        <f>F32*J32</f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>J32-K32</f>
        <v>4</v>
      </c>
      <c r="M32" s="21"/>
      <c r="N32" s="30"/>
      <c r="O32" s="48"/>
      <c r="P32" s="21" t="s">
        <v>1145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>IF(X32="", "", X32-N32)</f>
        <v/>
      </c>
      <c r="Z32" s="21" t="str">
        <f>IF(N32="", "", TEXT(N32, "dddd"))</f>
        <v/>
      </c>
      <c r="AA32" s="21" t="str">
        <f>IF(X32="", "", TEXT(X32, "dddd"))</f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>IF(AB33="DOLLAR",E33*88,E33)</f>
        <v>7444.7999999999993</v>
      </c>
      <c r="G33" s="48">
        <f>F33*J33</f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>J33-K33</f>
        <v>0</v>
      </c>
      <c r="M33" s="21" t="s">
        <v>3630</v>
      </c>
      <c r="N33" s="30"/>
      <c r="O33" s="48"/>
      <c r="P33" s="21" t="s">
        <v>5529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>IF(X33="", "", X33-N33)</f>
        <v/>
      </c>
      <c r="Z33" s="21" t="str">
        <f>IF(N33="", "", TEXT(N33, "dddd"))</f>
        <v/>
      </c>
      <c r="AA33" s="21" t="str">
        <f>IF(X33="", "", TEXT(X33, "dddd"))</f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>IF(AB34="DOLLAR",E34*88,E34)</f>
        <v>12408</v>
      </c>
      <c r="G34" s="48">
        <f>F34*J34</f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>J34-K34</f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>IF(X34="", "", X34-N34)</f>
        <v>0</v>
      </c>
      <c r="Z34" s="21" t="str">
        <f>IF(N34="", "", TEXT(N34, "dddd"))</f>
        <v>Friday</v>
      </c>
      <c r="AA34" s="21" t="str">
        <f>IF(X34="", "", TEXT(X34, "dddd"))</f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>IF(AB35="DOLLAR",E35*88,E35)</f>
        <v>12408</v>
      </c>
      <c r="G35" s="48">
        <f>F35*J35</f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>J35-K35</f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>IF(X35="", "", X35-N35)</f>
        <v>2</v>
      </c>
      <c r="Z35" s="21" t="str">
        <f>IF(N35="", "", TEXT(N35, "dddd"))</f>
        <v>Tuesday</v>
      </c>
      <c r="AA35" s="21" t="str">
        <f>IF(X35="", "", TEXT(X35, "dddd"))</f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>IF(AB36="DOLLAR",E36*88,E36)</f>
        <v>4004</v>
      </c>
      <c r="G36" s="48">
        <f>F36*J36</f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>J36-K36</f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>IF(X36="", "", X36-N36)</f>
        <v>0</v>
      </c>
      <c r="Z36" s="21" t="str">
        <f>IF(N36="", "", TEXT(N36, "dddd"))</f>
        <v>Wednesday</v>
      </c>
      <c r="AA36" s="21" t="str">
        <f>IF(X36="", "", TEXT(X36, "dddd"))</f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>IF(AB37="DOLLAR",E37*88,E37)</f>
        <v>4004</v>
      </c>
      <c r="G37" s="48">
        <f>F37*J37</f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>J37-K37</f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>IF(X37="", "", X37-N37)</f>
        <v>0</v>
      </c>
      <c r="Z37" s="21" t="str">
        <f>IF(N37="", "", TEXT(N37, "dddd"))</f>
        <v>Friday</v>
      </c>
      <c r="AA37" s="21" t="str">
        <f>IF(X37="", "", TEXT(X37, "dddd"))</f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>IF(AB38="DOLLAR",E38*88,E38)</f>
        <v>4004</v>
      </c>
      <c r="G38" s="48">
        <f>F38*J38</f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>J38-K38</f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>IF(X38="", "", X38-N38)</f>
        <v>0</v>
      </c>
      <c r="Z38" s="21" t="str">
        <f>IF(N38="", "", TEXT(N38, "dddd"))</f>
        <v>Monday</v>
      </c>
      <c r="AA38" s="21" t="str">
        <f>IF(X38="", "", TEXT(X38, "dddd"))</f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>IF(AB39="DOLLAR",E39*88,E39)</f>
        <v>3088.8</v>
      </c>
      <c r="G39" s="48">
        <f>F39*J39</f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>J39-K39</f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>IF(X39="", "", X39-N39)</f>
        <v>0</v>
      </c>
      <c r="Z39" s="21" t="str">
        <f>IF(N39="", "", TEXT(N39, "dddd"))</f>
        <v>Monday</v>
      </c>
      <c r="AA39" s="21" t="str">
        <f>IF(X39="", "", TEXT(X39, "dddd"))</f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>IF(AB40="DOLLAR",E40*88,E40)</f>
        <v>3088.8</v>
      </c>
      <c r="G40" s="48">
        <f>F40*J40</f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>J40-K40</f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>IF(X40="", "", X40-N40)</f>
        <v>0</v>
      </c>
      <c r="Z40" s="21" t="str">
        <f>IF(N40="", "", TEXT(N40, "dddd"))</f>
        <v>Friday</v>
      </c>
      <c r="AA40" s="21" t="str">
        <f>IF(X40="", "", TEXT(X40, "dddd"))</f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>IF(AB41="DOLLAR",E41*88,E41)</f>
        <v>8685.6</v>
      </c>
      <c r="G41" s="48">
        <f>F41*J41</f>
        <v>8685.6</v>
      </c>
      <c r="H41" s="21">
        <v>100261</v>
      </c>
      <c r="I41" s="21" t="s">
        <v>1252</v>
      </c>
      <c r="J41" s="21">
        <v>1</v>
      </c>
      <c r="K41" s="21"/>
      <c r="L41" s="21">
        <f>J41-K41</f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>IF(X41="", "", X41-N41)</f>
        <v/>
      </c>
      <c r="Z41" s="21" t="str">
        <f>IF(N41="", "", TEXT(N41, "dddd"))</f>
        <v/>
      </c>
      <c r="AA41" s="21" t="str">
        <f>IF(X41="", "", TEXT(X41, "dddd"))</f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>IF(AB42="DOLLAR",E42*88,E42)</f>
        <v>6230.4</v>
      </c>
      <c r="G42" s="48">
        <f>F42*J42</f>
        <v>6230.4</v>
      </c>
      <c r="H42" s="21">
        <v>108123</v>
      </c>
      <c r="I42" s="21" t="s">
        <v>1253</v>
      </c>
      <c r="J42" s="21">
        <v>1</v>
      </c>
      <c r="K42" s="21"/>
      <c r="L42" s="21">
        <f>J42-K42</f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>IF(X42="", "", X42-N42)</f>
        <v/>
      </c>
      <c r="Z42" s="21" t="str">
        <f>IF(N42="", "", TEXT(N42, "dddd"))</f>
        <v/>
      </c>
      <c r="AA42" s="21" t="str">
        <f>IF(X42="", "", TEXT(X42, "dddd"))</f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>IF(AB43="DOLLAR",E43*88,E43)</f>
        <v>19536</v>
      </c>
      <c r="G43" s="48">
        <f>F43*J43</f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>J43-K43</f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>IF(X43="", "", X43-N43)</f>
        <v>1</v>
      </c>
      <c r="Z43" s="21" t="str">
        <f>IF(N43="", "", TEXT(N43, "dddd"))</f>
        <v>Wednesday</v>
      </c>
      <c r="AA43" s="21" t="str">
        <f>IF(X43="", "", TEXT(X43, "dddd"))</f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>IF(AB44="DOLLAR",E44*88,E44)</f>
        <v>19536</v>
      </c>
      <c r="G44" s="48">
        <f>F44*J44</f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>J44-K44</f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>IF(X44="", "", X44-N44)</f>
        <v>1</v>
      </c>
      <c r="Z44" s="21" t="str">
        <f>IF(N44="", "", TEXT(N44, "dddd"))</f>
        <v>Saturday</v>
      </c>
      <c r="AA44" s="21" t="str">
        <f>IF(X44="", "", TEXT(X44, "dddd"))</f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>IF(AB45="DOLLAR",E45*88,E45)</f>
        <v>5112.8</v>
      </c>
      <c r="G45" s="48">
        <f>F45*J45</f>
        <v>10225.6</v>
      </c>
      <c r="H45" s="21">
        <v>329702</v>
      </c>
      <c r="I45" s="21" t="s">
        <v>1255</v>
      </c>
      <c r="J45" s="21">
        <v>2</v>
      </c>
      <c r="K45" s="21"/>
      <c r="L45" s="21">
        <f>J45-K45</f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>IF(OR(R45 = "PRIYANKA MADAM", R45 = "DEEPAK", R45 = "PORTER"),N45,"")</f>
        <v/>
      </c>
      <c r="Y45" s="21" t="str">
        <f>IF(X45="", "", X45-N45)</f>
        <v/>
      </c>
      <c r="Z45" s="21" t="str">
        <f>IF(N45="", "", TEXT(N45, "dddd"))</f>
        <v/>
      </c>
      <c r="AA45" s="21" t="str">
        <f>IF(X45="", "", TEXT(X45, "dddd"))</f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>IF(AB46="DOLLAR",E46*88,E46)</f>
        <v>4435.2</v>
      </c>
      <c r="G46" s="48">
        <f>F46*J46</f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>J46-K46</f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>IF(OR(R46 = "PRIYANKA MADAM", R46 = "DEEPAK", R46 = "PORTER"),N46,"")</f>
        <v/>
      </c>
      <c r="Y46" s="21" t="str">
        <f>IF(X46="", "", X46-N46)</f>
        <v/>
      </c>
      <c r="Z46" s="21" t="str">
        <f>IF(N46="", "", TEXT(N46, "dddd"))</f>
        <v>Saturday</v>
      </c>
      <c r="AA46" s="21" t="str">
        <f>IF(X46="", "", TEXT(X46, "dddd"))</f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>IF(AB47="DOLLAR",E47*88,E47)</f>
        <v>3088.8</v>
      </c>
      <c r="G47" s="48">
        <f>F47*J47</f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>J47-K47</f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>IF(OR(R47 = "PRIYANKA MADAM", R47 = "DEEPAK", R47 = "PORTER"),N47,"")</f>
        <v>45933</v>
      </c>
      <c r="Y47" s="21">
        <f>IF(X47="", "", X47-N47)</f>
        <v>0</v>
      </c>
      <c r="Z47" s="21" t="str">
        <f>IF(N47="", "", TEXT(N47, "dddd"))</f>
        <v>Friday</v>
      </c>
      <c r="AA47" s="21" t="str">
        <f>IF(X47="", "", TEXT(X47, "dddd"))</f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>IF(AB48="DOLLAR",E48*88,E48)</f>
        <v>3088.8</v>
      </c>
      <c r="G48" s="48">
        <f>F48*J48</f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>J48-K48</f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>IF(OR(R48 = "PRIYANKA MADAM", R48 = "DEEPAK", R48 = "PORTER"),N48,"")</f>
        <v>45936</v>
      </c>
      <c r="Y48" s="21">
        <f>IF(X48="", "", X48-N48)</f>
        <v>0</v>
      </c>
      <c r="Z48" s="21" t="str">
        <f>IF(N48="", "", TEXT(N48, "dddd"))</f>
        <v>Monday</v>
      </c>
      <c r="AA48" s="21" t="str">
        <f>IF(X48="", "", TEXT(X48, "dddd"))</f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>IF(AB49="DOLLAR",E49*88,E49)</f>
        <v>6828.7999999999993</v>
      </c>
      <c r="G49" s="48">
        <f>F49*J49</f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>J49-K49</f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>IF(OR(R49 = "PRIYANKA MADAM", R49 = "DEEPAK", R49 = "PORTER"),N49,"")</f>
        <v/>
      </c>
      <c r="Y49" s="21" t="str">
        <f>IF(X49="", "", X49-N49)</f>
        <v/>
      </c>
      <c r="Z49" s="21" t="str">
        <f>IF(N49="", "", TEXT(N49, "dddd"))</f>
        <v>Wednesday</v>
      </c>
      <c r="AA49" s="21" t="str">
        <f>IF(X49="", "", TEXT(X49, "dddd"))</f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>IF(AB50="DOLLAR",E50*88,E50)</f>
        <v>0</v>
      </c>
      <c r="G50" s="48">
        <f>F50*J50</f>
        <v>0</v>
      </c>
      <c r="H50" s="21" t="s">
        <v>3551</v>
      </c>
      <c r="I50" s="21" t="s">
        <v>4659</v>
      </c>
      <c r="J50" s="21">
        <v>1</v>
      </c>
      <c r="K50" s="21"/>
      <c r="L50" s="21">
        <f>J50-K50</f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>IF(OR(R50 = "PRIYANKA MADAM", R50 = "DEEPAK", R50 = "PORTER"),N50,"")</f>
        <v/>
      </c>
      <c r="Y50" s="21" t="str">
        <f>IF(X50="", "", X50-N50)</f>
        <v/>
      </c>
      <c r="Z50" s="21" t="str">
        <f>IF(N50="", "", TEXT(N50, "dddd"))</f>
        <v/>
      </c>
      <c r="AA50" s="21" t="str">
        <f>IF(X50="", "", TEXT(X50, "dddd"))</f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>IF(AB51="DOLLAR",E51*88,E51)</f>
        <v>20820.8</v>
      </c>
      <c r="G51" s="48">
        <f>F51*J51</f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>J51-K51</f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>IF(X51="", "", X51-N51)</f>
        <v>0</v>
      </c>
      <c r="Z51" s="21" t="str">
        <f>IF(N51="", "", TEXT(N51, "dddd"))</f>
        <v>Thursday</v>
      </c>
      <c r="AA51" s="21" t="str">
        <f>IF(X51="", "", TEXT(X51, "dddd"))</f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>IF(AB52="DOLLAR",E52*88,E52)</f>
        <v>6072</v>
      </c>
      <c r="G52" s="48">
        <f>F52*J52</f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>J52-K52</f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>IF(X52="", "", X52-N52)</f>
        <v/>
      </c>
      <c r="Z52" s="21" t="str">
        <f>IF(N52="", "", TEXT(N52, "dddd"))</f>
        <v>Saturday</v>
      </c>
      <c r="AA52" s="21" t="str">
        <f>IF(X52="", "", TEXT(X52, "dddd"))</f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>IF(AB53="DOLLAR",E53*88,E53)</f>
        <v>22792</v>
      </c>
      <c r="G53" s="48">
        <f>F53*J53</f>
        <v>22792</v>
      </c>
      <c r="H53" s="21" t="s">
        <v>359</v>
      </c>
      <c r="I53" s="21" t="s">
        <v>360</v>
      </c>
      <c r="J53" s="21">
        <v>1</v>
      </c>
      <c r="K53" s="21"/>
      <c r="L53" s="21">
        <f>J53-K53</f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>IF(X53="", "", X53-N53)</f>
        <v/>
      </c>
      <c r="Z53" s="21" t="str">
        <f>IF(N53="", "", TEXT(N53, "dddd"))</f>
        <v/>
      </c>
      <c r="AA53" s="21" t="str">
        <f>IF(X53="", "", TEXT(X53, "dddd"))</f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>IF(AB54="DOLLAR",E54*88,E54)</f>
        <v>6072</v>
      </c>
      <c r="G54" s="48">
        <f>F54*J54</f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>J54-K54</f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>IF(X54="", "", X54-N54)</f>
        <v>0</v>
      </c>
      <c r="Z54" s="21" t="str">
        <f>IF(N54="", "", TEXT(N54, "dddd"))</f>
        <v>Friday</v>
      </c>
      <c r="AA54" s="21" t="str">
        <f>IF(X54="", "", TEXT(X54, "dddd"))</f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>IF(AB55="DOLLAR",E55*88,E55)</f>
        <v>1971.1999999999998</v>
      </c>
      <c r="G55" s="48">
        <f>F55*J55</f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>J55-K55</f>
        <v>0</v>
      </c>
      <c r="M55" s="21" t="s">
        <v>5889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5707</v>
      </c>
      <c r="X55" s="30">
        <v>45972</v>
      </c>
      <c r="Y55" s="21">
        <f>IF(X55="", "", X55-N55)</f>
        <v>3</v>
      </c>
      <c r="Z55" s="21" t="str">
        <f>IF(N55="", "", TEXT(N55, "dddd"))</f>
        <v>Saturday</v>
      </c>
      <c r="AA55" s="21" t="str">
        <f>IF(X55="", "", TEXT(X55, "dddd"))</f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>IF(AB56="DOLLAR",E56*88,E56)</f>
        <v>1971.1999999999998</v>
      </c>
      <c r="G56" s="48">
        <f>F56*J56</f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>J56-K56</f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>IF(X56="", "", X56-N56)</f>
        <v>0</v>
      </c>
      <c r="Z56" s="21" t="str">
        <f>IF(N56="", "", TEXT(N56, "dddd"))</f>
        <v>Monday</v>
      </c>
      <c r="AA56" s="21" t="str">
        <f>IF(X56="", "", TEXT(X56, "dddd"))</f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>IF(AB57="DOLLAR",E57*88,E57)</f>
        <v>34619.199999999997</v>
      </c>
      <c r="G57" s="48">
        <f>F57*J57</f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>J57-K57</f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>IF(X57="", "", X57-N57)</f>
        <v>1</v>
      </c>
      <c r="Z57" s="21" t="str">
        <f>IF(N57="", "", TEXT(N57, "dddd"))</f>
        <v>Wednesday</v>
      </c>
      <c r="AA57" s="21" t="str">
        <f>IF(X57="", "", TEXT(X57, "dddd"))</f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>IF(AB58="DOLLAR",E58*88,E58)</f>
        <v>7128</v>
      </c>
      <c r="G58" s="48">
        <f>F58*J58</f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>J58-K58</f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>IF(OR(R58 = "PRIYANKA MADAM", R58 = "DEEPAK", R58 = "PORTER"),N58,"")</f>
        <v>45901</v>
      </c>
      <c r="Y58" s="21">
        <f>IF(X58="", "", X58-N58)</f>
        <v>0</v>
      </c>
      <c r="Z58" s="21" t="str">
        <f>IF(N58="", "", TEXT(N58, "dddd"))</f>
        <v>Monday</v>
      </c>
      <c r="AA58" s="21" t="str">
        <f>IF(X58="", "", TEXT(X58, "dddd"))</f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>IF(AB59="DOLLAR",E59*88,E59)</f>
        <v>1971.1999999999998</v>
      </c>
      <c r="G59" s="48">
        <f>F59*J59</f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>J59-K59</f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>IF(OR(R59 = "PRIYANKA MADAM", R59 = "DEEPAK", R59 = "PORTER"),N59,"")</f>
        <v>45917</v>
      </c>
      <c r="Y59" s="21">
        <f>IF(X59="", "", X59-N59)</f>
        <v>0</v>
      </c>
      <c r="Z59" s="21" t="str">
        <f>IF(N59="", "", TEXT(N59, "dddd"))</f>
        <v>Wednesday</v>
      </c>
      <c r="AA59" s="21" t="str">
        <f>IF(X59="", "", TEXT(X59, "dddd"))</f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>IF(AB60="DOLLAR",E60*88,E60)</f>
        <v>7128</v>
      </c>
      <c r="G60" s="48">
        <f>F60*J60</f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>J60-K60</f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>IF(OR(R60 = "PRIYANKA MADAM", R60 = "DEEPAK", R60 = "PORTER"),N60,"")</f>
        <v>45919</v>
      </c>
      <c r="Y60" s="21">
        <f>IF(X60="", "", X60-N60)</f>
        <v>0</v>
      </c>
      <c r="Z60" s="21" t="str">
        <f>IF(N60="", "", TEXT(N60, "dddd"))</f>
        <v>Friday</v>
      </c>
      <c r="AA60" s="21" t="str">
        <f>IF(X60="", "", TEXT(X60, "dddd"))</f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>IF(AB61="DOLLAR",E61*88,E61)</f>
        <v>0</v>
      </c>
      <c r="G61" s="48">
        <f>F61*J61</f>
        <v>0</v>
      </c>
      <c r="H61" s="21">
        <v>814326</v>
      </c>
      <c r="I61" s="21" t="s">
        <v>2642</v>
      </c>
      <c r="J61" s="21">
        <v>2</v>
      </c>
      <c r="K61" s="21"/>
      <c r="L61" s="21">
        <f>J61-K61</f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>IF(OR(R61 = "PRIYANKA MADAM", R61 = "DEEPAK", R61 = "PORTER"),N61,"")</f>
        <v/>
      </c>
      <c r="Y61" s="21" t="str">
        <f>IF(X61="", "", X61-N61)</f>
        <v/>
      </c>
      <c r="Z61" s="21" t="str">
        <f>IF(N61="", "", TEXT(N61, "dddd"))</f>
        <v/>
      </c>
      <c r="AA61" s="21" t="str">
        <f>IF(X61="", "", TEXT(X61, "dddd"))</f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>IF(AB62="DOLLAR",E62*88,E62)</f>
        <v>1320</v>
      </c>
      <c r="G62" s="48">
        <f>F62*J62</f>
        <v>2640</v>
      </c>
      <c r="H62" s="21">
        <v>194825</v>
      </c>
      <c r="I62" s="21" t="s">
        <v>2643</v>
      </c>
      <c r="J62" s="21">
        <v>2</v>
      </c>
      <c r="K62" s="21"/>
      <c r="L62" s="21">
        <f>J62-K62</f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>IF(OR(R62 = "PRIYANKA MADAM", R62 = "DEEPAK", R62 = "PORTER"),N62,"")</f>
        <v/>
      </c>
      <c r="Y62" s="21" t="str">
        <f>IF(X62="", "", X62-N62)</f>
        <v/>
      </c>
      <c r="Z62" s="21" t="str">
        <f>IF(N62="", "", TEXT(N62, "dddd"))</f>
        <v/>
      </c>
      <c r="AA62" s="21" t="str">
        <f>IF(X62="", "", TEXT(X62, "dddd"))</f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>IF(AB63="DOLLAR",E63*88,E63)</f>
        <v>3266.4</v>
      </c>
      <c r="G63" s="48">
        <f>F63*J63</f>
        <v>6532.8</v>
      </c>
      <c r="H63" s="21">
        <v>104772</v>
      </c>
      <c r="I63" s="21" t="s">
        <v>2644</v>
      </c>
      <c r="J63" s="21">
        <v>2</v>
      </c>
      <c r="K63" s="21"/>
      <c r="L63" s="21">
        <f>J63-K63</f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>IF(OR(R63 = "PRIYANKA MADAM", R63 = "DEEPAK", R63 = "PORTER"),N63,"")</f>
        <v/>
      </c>
      <c r="Y63" s="21" t="str">
        <f>IF(X63="", "", X63-N63)</f>
        <v/>
      </c>
      <c r="Z63" s="21" t="str">
        <f>IF(N63="", "", TEXT(N63, "dddd"))</f>
        <v/>
      </c>
      <c r="AA63" s="21" t="str">
        <f>IF(X63="", "", TEXT(X63, "dddd"))</f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>IF(AB64="DOLLAR",E64*88,E64)</f>
        <v>0</v>
      </c>
      <c r="G64" s="48">
        <f>F64*J64</f>
        <v>0</v>
      </c>
      <c r="H64" s="21">
        <v>100570</v>
      </c>
      <c r="I64" s="21" t="s">
        <v>2645</v>
      </c>
      <c r="J64" s="21">
        <v>1</v>
      </c>
      <c r="K64" s="21"/>
      <c r="L64" s="21">
        <f>J64-K64</f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>IF(OR(R64 = "PRIYANKA MADAM", R64 = "DEEPAK", R64 = "PORTER"),N64,"")</f>
        <v/>
      </c>
      <c r="Y64" s="21" t="str">
        <f>IF(X64="", "", X64-N64)</f>
        <v/>
      </c>
      <c r="Z64" s="21" t="str">
        <f>IF(N64="", "", TEXT(N64, "dddd"))</f>
        <v/>
      </c>
      <c r="AA64" s="21" t="str">
        <f>IF(X64="", "", TEXT(X64, "dddd"))</f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>IF(AB65="DOLLAR",E65*88,E65)</f>
        <v>0</v>
      </c>
      <c r="G65" s="48">
        <f>F65*J65</f>
        <v>0</v>
      </c>
      <c r="H65" s="21">
        <v>152574</v>
      </c>
      <c r="I65" s="21" t="s">
        <v>2646</v>
      </c>
      <c r="J65" s="21">
        <v>1</v>
      </c>
      <c r="K65" s="21"/>
      <c r="L65" s="21">
        <f>J65-K65</f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>IF(OR(R65 = "PRIYANKA MADAM", R65 = "DEEPAK", R65 = "PORTER"),N65,"")</f>
        <v/>
      </c>
      <c r="Y65" s="21" t="str">
        <f>IF(X65="", "", X65-N65)</f>
        <v/>
      </c>
      <c r="Z65" s="21" t="str">
        <f>IF(N65="", "", TEXT(N65, "dddd"))</f>
        <v/>
      </c>
      <c r="AA65" s="21" t="str">
        <f>IF(X65="", "", TEXT(X65, "dddd"))</f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>IF(AB66="DOLLAR",E66*88,E66)</f>
        <v>3811.2</v>
      </c>
      <c r="G66" s="48">
        <f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>IF(OR(R66 = "PRIYANKA MADAM", R66 = "DEEPAK", R66 = "PORTER"),N66,"")</f>
        <v/>
      </c>
      <c r="Y66" s="21" t="str">
        <f>IF(X66="", "", X66-N66)</f>
        <v/>
      </c>
      <c r="Z66" s="21" t="str">
        <f>IF(N66="", "", TEXT(N66, "dddd"))</f>
        <v/>
      </c>
      <c r="AA66" s="21" t="str">
        <f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>IF(AB67="DOLLAR",E67*88,E67)</f>
        <v>1252.3</v>
      </c>
      <c r="G67" s="48">
        <f>F67*J67</f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>J67-K67</f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>IF(X67="", "", X67-N67)</f>
        <v>0</v>
      </c>
      <c r="Z67" s="21" t="str">
        <f>IF(N67="", "", TEXT(N67, "dddd"))</f>
        <v>Thursday</v>
      </c>
      <c r="AA67" s="21" t="str">
        <f>IF(X67="", "", TEXT(X67, "dddd"))</f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>IF(AB68="DOLLAR",E68*88,E68)</f>
        <v>1252.3</v>
      </c>
      <c r="G68" s="48">
        <f>F68*J68</f>
        <v>1252.3</v>
      </c>
      <c r="H68" s="21">
        <v>1860454</v>
      </c>
      <c r="I68" s="21" t="s">
        <v>2648</v>
      </c>
      <c r="J68" s="21">
        <v>1</v>
      </c>
      <c r="K68" s="21"/>
      <c r="L68" s="21">
        <f>J68-K68</f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>IF(X68="", "", X68-N68)</f>
        <v/>
      </c>
      <c r="Z68" s="21" t="str">
        <f>IF(N68="", "", TEXT(N68, "dddd"))</f>
        <v/>
      </c>
      <c r="AA68" s="21" t="str">
        <f>IF(X68="", "", TEXT(X68, "dddd"))</f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>IF(AB69="DOLLAR",E69*88,E69)</f>
        <v>4397.6000000000004</v>
      </c>
      <c r="G69" s="48">
        <f>F69*J69</f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>J69-K69</f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>IF(X69="", "", X69-N69)</f>
        <v/>
      </c>
      <c r="Z69" s="21" t="str">
        <f>IF(N69="", "", TEXT(N69, "dddd"))</f>
        <v>Wednesday</v>
      </c>
      <c r="AA69" s="21" t="str">
        <f>IF(X69="", "", TEXT(X69, "dddd"))</f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>IF(AB70="DOLLAR",E70*88,E70)</f>
        <v>13155</v>
      </c>
      <c r="G70" s="48">
        <f>F70*J70</f>
        <v>13155</v>
      </c>
      <c r="H70" s="21">
        <v>6553050</v>
      </c>
      <c r="I70" s="21" t="s">
        <v>2653</v>
      </c>
      <c r="J70" s="21">
        <v>1</v>
      </c>
      <c r="K70" s="21"/>
      <c r="L70" s="21">
        <f>J70-K70</f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>IF(X70="", "", X70-N70)</f>
        <v/>
      </c>
      <c r="Z70" s="21" t="str">
        <f>IF(N70="", "", TEXT(N70, "dddd"))</f>
        <v/>
      </c>
      <c r="AA70" s="21" t="str">
        <f>IF(X70="", "", TEXT(X70, "dddd"))</f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>IF(AB71="DOLLAR",E71*88,E71)</f>
        <v>13155</v>
      </c>
      <c r="G71" s="48">
        <f>F71*J71</f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>J71-K71</f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>IF(X71="", "", X71-N71)</f>
        <v/>
      </c>
      <c r="Z71" s="21" t="str">
        <f>IF(N71="", "", TEXT(N71, "dddd"))</f>
        <v>Sunday</v>
      </c>
      <c r="AA71" s="21" t="str">
        <f>IF(X71="", "", TEXT(X71, "dddd"))</f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>IF(AB72="DOLLAR",E72*88,E72)</f>
        <v>1912</v>
      </c>
      <c r="G72" s="48">
        <f>F72*J72</f>
        <v>3824</v>
      </c>
      <c r="H72" s="21">
        <v>194002</v>
      </c>
      <c r="I72" s="21" t="s">
        <v>2654</v>
      </c>
      <c r="J72" s="21">
        <v>2</v>
      </c>
      <c r="K72" s="21"/>
      <c r="L72" s="21">
        <f>J72-K72</f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>IF(X72="", "", X72-N72)</f>
        <v/>
      </c>
      <c r="Z72" s="21" t="str">
        <f>IF(N72="", "", TEXT(N72, "dddd"))</f>
        <v/>
      </c>
      <c r="AA72" s="21" t="str">
        <f>IF(X72="", "", TEXT(X72, "dddd"))</f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>IF(AB73="DOLLAR",E73*88,E73)</f>
        <v>24310</v>
      </c>
      <c r="G73" s="48">
        <f>F73*J73</f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>J73-K73</f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>IF(X73="", "", X73-N73)</f>
        <v>2</v>
      </c>
      <c r="Z73" s="21" t="str">
        <f>IF(N73="", "", TEXT(N73, "dddd"))</f>
        <v>Saturday</v>
      </c>
      <c r="AA73" s="21" t="str">
        <f>IF(X73="", "", TEXT(X73, "dddd"))</f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>IF(AB74="DOLLAR",E74*88,E74)</f>
        <v>2350</v>
      </c>
      <c r="G74" s="48">
        <f>F74*J74</f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>J74-K74</f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>IF(X74="", "", X74-N74)</f>
        <v/>
      </c>
      <c r="Z74" s="21" t="str">
        <f>IF(N74="", "", TEXT(N74, "dddd"))</f>
        <v>Tuesday</v>
      </c>
      <c r="AA74" s="21" t="str">
        <f>IF(X74="", "", TEXT(X74, "dddd"))</f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>IF(AB75="DOLLAR",E75*88,E75)</f>
        <v>2350</v>
      </c>
      <c r="G75" s="48">
        <f>F75*J75</f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>J75-K75</f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>IF(X75="", "", X75-N75)</f>
        <v>0</v>
      </c>
      <c r="Z75" s="21" t="str">
        <f>IF(N75="", "", TEXT(N75, "dddd"))</f>
        <v>Tuesday</v>
      </c>
      <c r="AA75" s="21" t="str">
        <f>IF(X75="", "", TEXT(X75, "dddd"))</f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>IF(AB76="DOLLAR",E76*88,E76)</f>
        <v>2350</v>
      </c>
      <c r="G76" s="48">
        <f>F76*J76</f>
        <v>49350</v>
      </c>
      <c r="H76" s="21">
        <v>16532</v>
      </c>
      <c r="I76" s="21" t="s">
        <v>2573</v>
      </c>
      <c r="J76" s="21">
        <v>21</v>
      </c>
      <c r="K76" s="21"/>
      <c r="L76" s="21">
        <f>J76-K76</f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>IF(OR(R76 = "PRIYANKA MADAM", R76 = "DEEPAK", R76 = "PORTER"),N76,"")</f>
        <v/>
      </c>
      <c r="Y76" s="21" t="str">
        <f>IF(X76="", "", X76-N76)</f>
        <v/>
      </c>
      <c r="Z76" s="21" t="str">
        <f>IF(N76="", "", TEXT(N76, "dddd"))</f>
        <v/>
      </c>
      <c r="AA76" s="21" t="str">
        <f>IF(X76="", "", TEXT(X76, "dddd"))</f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>IF(AB77="DOLLAR",E77*88,E77)</f>
        <v>2350</v>
      </c>
      <c r="G77" s="48">
        <f>F77*J77</f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>J77-K77</f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>IF(OR(R77 = "PRIYANKA MADAM", R77 = "DEEPAK", R77 = "PORTER"),N77,"")</f>
        <v>45940</v>
      </c>
      <c r="Y77" s="21">
        <f>IF(X77="", "", X77-N77)</f>
        <v>0</v>
      </c>
      <c r="Z77" s="21" t="str">
        <f>IF(N77="", "", TEXT(N77, "dddd"))</f>
        <v>Friday</v>
      </c>
      <c r="AA77" s="21" t="str">
        <f>IF(X77="", "", TEXT(X77, "dddd"))</f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>IF(AB78="DOLLAR",E78*88,E78)</f>
        <v>2350</v>
      </c>
      <c r="G78" s="48">
        <f>F78*J78</f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>J78-K78</f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>IF(OR(R78 = "PRIYANKA MADAM", R78 = "DEEPAK", R78 = "PORTER"),N78,"")</f>
        <v>45913</v>
      </c>
      <c r="Y78" s="21">
        <f>IF(X78="", "", X78-N78)</f>
        <v>0</v>
      </c>
      <c r="Z78" s="21" t="str">
        <f>IF(N78="", "", TEXT(N78, "dddd"))</f>
        <v>Saturday</v>
      </c>
      <c r="AA78" s="21" t="str">
        <f>IF(X78="", "", TEXT(X78, "dddd"))</f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>IF(AB79="DOLLAR",E79*88,E79)</f>
        <v>2350</v>
      </c>
      <c r="G79" s="48">
        <f>F79*J79</f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>J79-K79</f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>IF(OR(R79 = "PRIYANKA MADAM", R79 = "DEEPAK", R79 = "PORTER"),N79,"")</f>
        <v/>
      </c>
      <c r="Y79" s="21" t="str">
        <f>IF(X79="", "", X79-N79)</f>
        <v/>
      </c>
      <c r="Z79" s="21" t="str">
        <f>IF(N79="", "", TEXT(N79, "dddd"))</f>
        <v>Tuesday</v>
      </c>
      <c r="AA79" s="21" t="str">
        <f>IF(X79="", "", TEXT(X79, "dddd"))</f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>IF(AB80="DOLLAR",E80*88,E80)</f>
        <v>2350</v>
      </c>
      <c r="G80" s="48">
        <f>F80*J80</f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>J80-K80</f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>IF(OR(R80 = "PRIYANKA MADAM", R80 = "DEEPAK", R80 = "PORTER"),N80,"")</f>
        <v>45854</v>
      </c>
      <c r="Y80" s="21">
        <f>IF(X80="", "", X80-N80)</f>
        <v>0</v>
      </c>
      <c r="Z80" s="21" t="str">
        <f>IF(N80="", "", TEXT(N80, "dddd"))</f>
        <v>Wednesday</v>
      </c>
      <c r="AA80" s="21" t="str">
        <f>IF(X80="", "", TEXT(X80, "dddd"))</f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>IF(AB81="DOLLAR",E81*88,E81)</f>
        <v>2350</v>
      </c>
      <c r="G81" s="48">
        <f>F81*J81</f>
        <v>25850</v>
      </c>
      <c r="H81" s="21">
        <v>16532</v>
      </c>
      <c r="I81" s="21" t="s">
        <v>2573</v>
      </c>
      <c r="J81" s="21">
        <v>11</v>
      </c>
      <c r="K81" s="21"/>
      <c r="L81" s="21">
        <f>J81-K81</f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>IF(OR(R81 = "PRIYANKA MADAM", R81 = "DEEPAK", R81 = "PORTER"),N81,"")</f>
        <v/>
      </c>
      <c r="Y81" s="21" t="str">
        <f>IF(X81="", "", X81-N81)</f>
        <v/>
      </c>
      <c r="Z81" s="21" t="str">
        <f>IF(N81="", "", TEXT(N81, "dddd"))</f>
        <v/>
      </c>
      <c r="AA81" s="21" t="str">
        <f>IF(X81="", "", TEXT(X81, "dddd"))</f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>IF(AB82="DOLLAR",E82*88,E82)</f>
        <v>2350</v>
      </c>
      <c r="G82" s="48">
        <f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>J82-K82</f>
        <v>0</v>
      </c>
      <c r="M82" s="21" t="s">
        <v>5720</v>
      </c>
      <c r="N82" s="30">
        <v>45955</v>
      </c>
      <c r="O82" s="48">
        <v>10400</v>
      </c>
      <c r="P82" s="21" t="s">
        <v>5721</v>
      </c>
      <c r="Q82" s="21" t="s">
        <v>5722</v>
      </c>
      <c r="R82" s="21" t="s">
        <v>5723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>IF(OR(R82 = "PRIYANKA MADAM", R82 = "DEEPAK", R82 = "PORTER"),N82,"")</f>
        <v/>
      </c>
      <c r="Y82" s="21" t="str">
        <f>IF(X82="", "", X82-N82)</f>
        <v/>
      </c>
      <c r="Z82" s="21" t="str">
        <f>IF(N82="", "", TEXT(N82, "dddd"))</f>
        <v>Saturday</v>
      </c>
      <c r="AA82" s="21" t="str">
        <f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>IF(AB83="DOLLAR",E83*88,E83)</f>
        <v>2350</v>
      </c>
      <c r="G83" s="48">
        <f>F83*J83</f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>J83-K83</f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>IF(X83="", "", X83-N83)</f>
        <v>0</v>
      </c>
      <c r="Z83" s="21" t="str">
        <f>IF(N83="", "", TEXT(N83, "dddd"))</f>
        <v>Friday</v>
      </c>
      <c r="AA83" s="21" t="str">
        <f>IF(X83="", "", TEXT(X83, "dddd"))</f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>IF(AB84="DOLLAR",E84*88,E84)</f>
        <v>2350</v>
      </c>
      <c r="G84" s="48">
        <f>F84*J84</f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>J84-K84</f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>IF(X84="", "", X84-N84)</f>
        <v>0</v>
      </c>
      <c r="Z84" s="21" t="str">
        <f>IF(N84="", "", TEXT(N84, "dddd"))</f>
        <v>Thursday</v>
      </c>
      <c r="AA84" s="21" t="str">
        <f>IF(X84="", "", TEXT(X84, "dddd"))</f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>IF(AB85="DOLLAR",E85*88,E85)</f>
        <v>2350</v>
      </c>
      <c r="G85" s="48">
        <f>F85*J85</f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>J85-K85</f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>IF(X85="", "", X85-N85)</f>
        <v>0</v>
      </c>
      <c r="Z85" s="21" t="str">
        <f>IF(N85="", "", TEXT(N85, "dddd"))</f>
        <v/>
      </c>
      <c r="AA85" s="21" t="str">
        <f>IF(X85="", "", TEXT(X85, "dddd"))</f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>IF(AB86="DOLLAR",E86*88,E86)</f>
        <v>2350</v>
      </c>
      <c r="G86" s="48">
        <f>F86*J86</f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>J86-K86</f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>IF(X86="", "", X86-N86)</f>
        <v/>
      </c>
      <c r="Z86" s="21" t="str">
        <f>IF(N86="", "", TEXT(N86, "dddd"))</f>
        <v>Tuesday</v>
      </c>
      <c r="AA86" s="21" t="str">
        <f>IF(X86="", "", TEXT(X86, "dddd"))</f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>IF(AB87="DOLLAR",E87*88,E87)</f>
        <v>2350</v>
      </c>
      <c r="G87" s="48">
        <f>F87*J87</f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>J87-K87</f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>IF(X87="", "", X87-N87)</f>
        <v>0</v>
      </c>
      <c r="Z87" s="21" t="str">
        <f>IF(N87="", "", TEXT(N87, "dddd"))</f>
        <v>Monday</v>
      </c>
      <c r="AA87" s="21" t="str">
        <f>IF(X87="", "", TEXT(X87, "dddd"))</f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>IF(AB88="DOLLAR",E88*88,E88)</f>
        <v>2350</v>
      </c>
      <c r="G88" s="48">
        <f>F88*J88</f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>J88-K88</f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>IF(X88="", "", X88-N88)</f>
        <v>0</v>
      </c>
      <c r="Z88" s="21" t="str">
        <f>IF(N88="", "", TEXT(N88, "dddd"))</f>
        <v>Thursday</v>
      </c>
      <c r="AA88" s="21" t="str">
        <f>IF(X88="", "", TEXT(X88, "dddd"))</f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>IF(AB89="DOLLAR",E89*88,E89)</f>
        <v>2350</v>
      </c>
      <c r="G89" s="48">
        <f>F89*J89</f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>J89-K89</f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>IF(X89="", "", X89-N89)</f>
        <v>0</v>
      </c>
      <c r="Z89" s="21" t="str">
        <f>IF(N89="", "", TEXT(N89, "dddd"))</f>
        <v>Wednesday</v>
      </c>
      <c r="AA89" s="21" t="str">
        <f>IF(X89="", "", TEXT(X89, "dddd"))</f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>IF(AB90="DOLLAR",E90*88,E90)</f>
        <v>2350</v>
      </c>
      <c r="G90" s="48">
        <f>F90*J90</f>
        <v>21150</v>
      </c>
      <c r="H90" s="21">
        <v>16533</v>
      </c>
      <c r="I90" s="21" t="s">
        <v>2578</v>
      </c>
      <c r="J90" s="21">
        <v>9</v>
      </c>
      <c r="K90" s="21"/>
      <c r="L90" s="21">
        <f>J90-K90</f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>IF(X90="", "", X90-N90)</f>
        <v/>
      </c>
      <c r="Z90" s="21" t="str">
        <f>IF(N90="", "", TEXT(N90, "dddd"))</f>
        <v/>
      </c>
      <c r="AA90" s="21" t="str">
        <f>IF(X90="", "", TEXT(X90, "dddd"))</f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>IF(AB91="DOLLAR",E91*88,E91)</f>
        <v>0</v>
      </c>
      <c r="G91" s="48">
        <f>F91*J91</f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>J91-K91</f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>IF(X91="", "", X91-N91)</f>
        <v>0</v>
      </c>
      <c r="Z91" s="21" t="str">
        <f>IF(N91="", "", TEXT(N91, "dddd"))</f>
        <v>Tuesday</v>
      </c>
      <c r="AA91" s="21" t="str">
        <f>IF(X91="", "", TEXT(X91, "dddd"))</f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>IF(AB92="DOLLAR",E92*88,E92)</f>
        <v>8000</v>
      </c>
      <c r="G92" s="48">
        <f>F92*J92</f>
        <v>8000</v>
      </c>
      <c r="H92" s="21" t="s">
        <v>2580</v>
      </c>
      <c r="I92" s="21" t="s">
        <v>5708</v>
      </c>
      <c r="J92" s="21">
        <v>1</v>
      </c>
      <c r="K92" s="21">
        <v>1</v>
      </c>
      <c r="L92" s="21">
        <f>J92-K92</f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>IF(X92="", "", X92-N92)</f>
        <v>0</v>
      </c>
      <c r="Z92" s="21" t="str">
        <f>IF(N92="", "", TEXT(N92, "dddd"))</f>
        <v>Monday</v>
      </c>
      <c r="AA92" s="21" t="str">
        <f>IF(X92="", "", TEXT(X92, "dddd"))</f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>IF(AB93="DOLLAR",E93*88,E93)</f>
        <v>8000</v>
      </c>
      <c r="G93" s="48">
        <f>F93*J93</f>
        <v>8000</v>
      </c>
      <c r="H93" s="21" t="s">
        <v>2580</v>
      </c>
      <c r="I93" s="21" t="s">
        <v>5708</v>
      </c>
      <c r="J93" s="21">
        <v>1</v>
      </c>
      <c r="K93" s="21">
        <v>1</v>
      </c>
      <c r="L93" s="21">
        <f>J93-K93</f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>IF(X93="", "", X93-N93)</f>
        <v/>
      </c>
      <c r="Z93" s="21" t="str">
        <f>IF(N93="", "", TEXT(N93, "dddd"))</f>
        <v>Wednesday</v>
      </c>
      <c r="AA93" s="21" t="str">
        <f>IF(X93="", "", TEXT(X93, "dddd"))</f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>IF(AB94="DOLLAR",E94*88,E94)</f>
        <v>8000</v>
      </c>
      <c r="G94" s="48">
        <f>F94*J94</f>
        <v>16000</v>
      </c>
      <c r="H94" s="21" t="s">
        <v>2580</v>
      </c>
      <c r="I94" s="21" t="s">
        <v>5708</v>
      </c>
      <c r="J94" s="21">
        <v>2</v>
      </c>
      <c r="K94" s="21">
        <v>2</v>
      </c>
      <c r="L94" s="21">
        <f>J94-K94</f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>IF(X94="", "", X94-N94)</f>
        <v>0</v>
      </c>
      <c r="Z94" s="21" t="str">
        <f>IF(N94="", "", TEXT(N94, "dddd"))</f>
        <v>Thursday</v>
      </c>
      <c r="AA94" s="21" t="str">
        <f>IF(X94="", "", TEXT(X94, "dddd"))</f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>IF(AB95="DOLLAR",E95*88,E95)</f>
        <v>8000</v>
      </c>
      <c r="G95" s="48">
        <f>F95*J95</f>
        <v>8000</v>
      </c>
      <c r="H95" s="21" t="s">
        <v>2589</v>
      </c>
      <c r="I95" s="21" t="s">
        <v>5709</v>
      </c>
      <c r="J95" s="21">
        <v>1</v>
      </c>
      <c r="K95" s="21">
        <v>0</v>
      </c>
      <c r="L95" s="21">
        <f>J95-K95</f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>IF(OR(R95 = "PRIYANKA MADAM", R95 = "DEEPAK", R95 = "PORTER"),N95,"")</f>
        <v/>
      </c>
      <c r="Y95" s="21" t="str">
        <f>IF(X95="", "", X95-N95)</f>
        <v/>
      </c>
      <c r="Z95" s="21" t="str">
        <f>IF(N95="", "", TEXT(N95, "dddd"))</f>
        <v/>
      </c>
      <c r="AA95" s="21" t="str">
        <f>IF(X95="", "", TEXT(X95, "dddd"))</f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>IF(AB96="DOLLAR",E96*88,E96)</f>
        <v>8000</v>
      </c>
      <c r="G96" s="48">
        <f>F96*J96</f>
        <v>8000</v>
      </c>
      <c r="H96" s="21" t="s">
        <v>2590</v>
      </c>
      <c r="I96" s="21" t="s">
        <v>5710</v>
      </c>
      <c r="J96" s="21">
        <v>1</v>
      </c>
      <c r="K96" s="21">
        <v>1</v>
      </c>
      <c r="L96" s="21">
        <f>J96-K96</f>
        <v>0</v>
      </c>
      <c r="M96" s="21" t="s">
        <v>5680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5681</v>
      </c>
      <c r="U96" s="21" t="s">
        <v>2085</v>
      </c>
      <c r="V96" s="21" t="str">
        <f>VLOOKUP(P96,'Customer List'!B:C,2,)</f>
        <v>Delhi</v>
      </c>
      <c r="W96" s="38"/>
      <c r="X96" s="30">
        <f>IF(OR(R96 = "PRIYANKA MADAM", R96 = "DEEPAK", R96 = "PORTER"),N96,"")</f>
        <v>45965</v>
      </c>
      <c r="Y96" s="21">
        <f>IF(X96="", "", X96-N96)</f>
        <v>0</v>
      </c>
      <c r="Z96" s="21" t="str">
        <f>IF(N96="", "", TEXT(N96, "dddd"))</f>
        <v>Tuesday</v>
      </c>
      <c r="AA96" s="21" t="str">
        <f>IF(X96="", "", TEXT(X96, "dddd"))</f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>IF(AB97="DOLLAR",E97*88,E97)</f>
        <v>8000</v>
      </c>
      <c r="G97" s="48">
        <f>F97*J97</f>
        <v>8000</v>
      </c>
      <c r="H97" s="21" t="s">
        <v>2590</v>
      </c>
      <c r="I97" s="21" t="s">
        <v>5710</v>
      </c>
      <c r="J97" s="21">
        <v>1</v>
      </c>
      <c r="K97" s="21">
        <v>0</v>
      </c>
      <c r="L97" s="21">
        <f>J97-K97</f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>IF(OR(R97 = "PRIYANKA MADAM", R97 = "DEEPAK", R97 = "PORTER"),N97,"")</f>
        <v/>
      </c>
      <c r="Y97" s="21" t="str">
        <f>IF(X97="", "", X97-N97)</f>
        <v/>
      </c>
      <c r="Z97" s="21" t="str">
        <f>IF(N97="", "", TEXT(N97, "dddd"))</f>
        <v/>
      </c>
      <c r="AA97" s="21" t="str">
        <f>IF(X97="", "", TEXT(X97, "dddd"))</f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>IF(AB98="DOLLAR",E98*88,E98)</f>
        <v>2800</v>
      </c>
      <c r="G98" s="48">
        <f>F98*J98</f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>J98-K98</f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>IF(OR(R98 = "PRIYANKA MADAM", R98 = "DEEPAK", R98 = "PORTER"),N98,"")</f>
        <v/>
      </c>
      <c r="Y98" s="21" t="str">
        <f>IF(X98="", "", X98-N98)</f>
        <v/>
      </c>
      <c r="Z98" s="21" t="str">
        <f>IF(N98="", "", TEXT(N98, "dddd"))</f>
        <v/>
      </c>
      <c r="AA98" s="21" t="str">
        <f>IF(X98="", "", TEXT(X98, "dddd"))</f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>IF(AB99="DOLLAR",E99*88,E99)</f>
        <v>13000</v>
      </c>
      <c r="G99" s="48">
        <f>F99*J99</f>
        <v>26000</v>
      </c>
      <c r="H99" s="21" t="s">
        <v>2593</v>
      </c>
      <c r="I99" s="21" t="s">
        <v>5711</v>
      </c>
      <c r="J99" s="21">
        <v>2</v>
      </c>
      <c r="K99" s="21">
        <v>0</v>
      </c>
      <c r="L99" s="21">
        <f>J99-K99</f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>IF(OR(R99 = "PRIYANKA MADAM", R99 = "DEEPAK", R99 = "PORTER"),N99,"")</f>
        <v/>
      </c>
      <c r="Y99" s="21" t="str">
        <f>IF(X99="", "", X99-N99)</f>
        <v/>
      </c>
      <c r="Z99" s="21" t="str">
        <f>IF(N99="", "", TEXT(N99, "dddd"))</f>
        <v/>
      </c>
      <c r="AA99" s="21" t="str">
        <f>IF(X99="", "", TEXT(X99, "dddd"))</f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>IF(AB100="DOLLAR",E100*88,E100)</f>
        <v>13000</v>
      </c>
      <c r="G100" s="48">
        <f>F100*J100</f>
        <v>52000</v>
      </c>
      <c r="H100" s="21" t="s">
        <v>2593</v>
      </c>
      <c r="I100" s="21" t="s">
        <v>5711</v>
      </c>
      <c r="J100" s="21">
        <v>4</v>
      </c>
      <c r="K100" s="21">
        <v>0</v>
      </c>
      <c r="L100" s="21">
        <f>J100-K100</f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>IF(OR(R100 = "PRIYANKA MADAM", R100 = "DEEPAK", R100 = "PORTER"),N100,"")</f>
        <v/>
      </c>
      <c r="Y100" s="21" t="str">
        <f>IF(X100="", "", X100-N100)</f>
        <v/>
      </c>
      <c r="Z100" s="21" t="str">
        <f>IF(N100="", "", TEXT(N100, "dddd"))</f>
        <v/>
      </c>
      <c r="AA100" s="21" t="str">
        <f>IF(X100="", "", TEXT(X100, "dddd"))</f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>IF(AB101="DOLLAR",E101*88,E101)</f>
        <v>8500</v>
      </c>
      <c r="G101" s="48">
        <f>F101*J101</f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>J101-K101</f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>IF(OR(R101 = "PRIYANKA MADAM", R101 = "DEEPAK", R101 = "PORTER"),N101,"")</f>
        <v/>
      </c>
      <c r="Y101" s="21" t="str">
        <f>IF(X101="", "", X101-N101)</f>
        <v/>
      </c>
      <c r="Z101" s="21" t="str">
        <f>IF(N101="", "", TEXT(N101, "dddd"))</f>
        <v>Saturday</v>
      </c>
      <c r="AA101" s="21" t="str">
        <f>IF(X101="", "", TEXT(X101, "dddd"))</f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>IF(AB102="DOLLAR",E102*88,E102)</f>
        <v>9000</v>
      </c>
      <c r="G102" s="48">
        <f>F102*J102</f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>J102-K102</f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>IF(OR(R102 = "PRIYANKA MADAM", R102 = "DEEPAK", R102 = "PORTER"),N102,"")</f>
        <v/>
      </c>
      <c r="Y102" s="21" t="str">
        <f>IF(X102="", "", X102-N102)</f>
        <v/>
      </c>
      <c r="Z102" s="21" t="str">
        <f>IF(N102="", "", TEXT(N102, "dddd"))</f>
        <v>Monday</v>
      </c>
      <c r="AA102" s="21" t="str">
        <f>IF(X102="", "", TEXT(X102, "dddd"))</f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>IF(AB103="DOLLAR",E103*88,E103)</f>
        <v>8500</v>
      </c>
      <c r="G103" s="48">
        <f>F103*J103</f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>J103-K103</f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>IF(OR(R103 = "PRIYANKA MADAM", R103 = "DEEPAK", R103 = "PORTER"),N103,"")</f>
        <v/>
      </c>
      <c r="Y103" s="21" t="str">
        <f>IF(X103="", "", X103-N103)</f>
        <v/>
      </c>
      <c r="Z103" s="21" t="str">
        <f>IF(N103="", "", TEXT(N103, "dddd"))</f>
        <v/>
      </c>
      <c r="AA103" s="21" t="str">
        <f>IF(X103="", "", TEXT(X103, "dddd"))</f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>IF(AB104="DOLLAR",E104*88,E104)</f>
        <v>6500</v>
      </c>
      <c r="G104" s="48">
        <f>F104*J104</f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>J104-K104</f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>IF(OR(R104 = "PRIYANKA MADAM", R104 = "DEEPAK", R104 = "PORTER"),N104,"")</f>
        <v/>
      </c>
      <c r="Y104" s="21" t="str">
        <f>IF(X104="", "", X104-N104)</f>
        <v/>
      </c>
      <c r="Z104" s="21" t="str">
        <f>IF(N104="", "", TEXT(N104, "dddd"))</f>
        <v/>
      </c>
      <c r="AA104" s="21" t="str">
        <f>IF(X104="", "", TEXT(X104, "dddd"))</f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>IF(AB105="DOLLAR",E105*88,E105)</f>
        <v>8600</v>
      </c>
      <c r="G105" s="48">
        <f>F105*J105</f>
        <v>8600</v>
      </c>
      <c r="H105" s="21" t="s">
        <v>2598</v>
      </c>
      <c r="I105" s="21" t="s">
        <v>5712</v>
      </c>
      <c r="J105" s="21">
        <v>1</v>
      </c>
      <c r="K105" s="21">
        <v>0</v>
      </c>
      <c r="L105" s="21">
        <f>J105-K105</f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>IF(OR(R105 = "PRIYANKA MADAM", R105 = "DEEPAK", R105 = "PORTER"),N105,"")</f>
        <v/>
      </c>
      <c r="Y105" s="21" t="str">
        <f>IF(X105="", "", X105-N105)</f>
        <v/>
      </c>
      <c r="Z105" s="21" t="str">
        <f>IF(N105="", "", TEXT(N105, "dddd"))</f>
        <v/>
      </c>
      <c r="AA105" s="21" t="str">
        <f>IF(X105="", "", TEXT(X105, "dddd"))</f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>IF(AB106="DOLLAR",E106*88,E106)</f>
        <v>8500</v>
      </c>
      <c r="G106" s="48">
        <f>F106*J106</f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>J106-K106</f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>IF(X106="", "", X106-N106)</f>
        <v>2</v>
      </c>
      <c r="Z106" s="21" t="str">
        <f>IF(N106="", "", TEXT(N106, "dddd"))</f>
        <v>Saturday</v>
      </c>
      <c r="AA106" s="21" t="str">
        <f>IF(X106="", "", TEXT(X106, "dddd"))</f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>IF(AB107="DOLLAR",E107*88,E107)</f>
        <v>8500</v>
      </c>
      <c r="G107" s="48">
        <f>F107*J107</f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>J107-K107</f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>IF(X107="", "", X107-N107)</f>
        <v>0</v>
      </c>
      <c r="Z107" s="21" t="str">
        <f>IF(N107="", "", TEXT(N107, "dddd"))</f>
        <v>Saturday</v>
      </c>
      <c r="AA107" s="21" t="str">
        <f>IF(X107="", "", TEXT(X107, "dddd"))</f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>IF(AB108="DOLLAR",E108*88,E108)</f>
        <v>8500</v>
      </c>
      <c r="G108" s="48">
        <f>F108*J108</f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>J108-K108</f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>IF(X108="", "", X108-N108)</f>
        <v/>
      </c>
      <c r="Z108" s="21" t="str">
        <f>IF(N108="", "", TEXT(N108, "dddd"))</f>
        <v/>
      </c>
      <c r="AA108" s="21" t="str">
        <f>IF(X108="", "", TEXT(X108, "dddd"))</f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>IF(AB109="DOLLAR",E109*88,E109)</f>
        <v>8500</v>
      </c>
      <c r="G109" s="48">
        <f>F109*J109</f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>J109-K109</f>
        <v>0</v>
      </c>
      <c r="M109" s="21" t="s">
        <v>3630</v>
      </c>
      <c r="N109" s="30"/>
      <c r="O109" s="48"/>
      <c r="P109" s="21" t="s">
        <v>5648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>IF(X109="", "", X109-N109)</f>
        <v>0</v>
      </c>
      <c r="Z109" s="21" t="str">
        <f>IF(N109="", "", TEXT(N109, "dddd"))</f>
        <v/>
      </c>
      <c r="AA109" s="21" t="str">
        <f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>IF(AB110="DOLLAR",E110*88,E110)</f>
        <v>9800</v>
      </c>
      <c r="G110" s="48">
        <f>F110*J110</f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>J110-K110</f>
        <v>0</v>
      </c>
      <c r="M110" s="21" t="s">
        <v>3630</v>
      </c>
      <c r="N110" s="30"/>
      <c r="O110" s="48"/>
      <c r="P110" s="21" t="s">
        <v>5648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>IF(X110="", "", X110-N110)</f>
        <v>0</v>
      </c>
      <c r="Z110" s="21" t="str">
        <f>IF(N110="", "", TEXT(N110, "dddd"))</f>
        <v/>
      </c>
      <c r="AA110" s="21" t="str">
        <f>IF(X110="", "", TEXT(X110, "dddd"))</f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>IF(AB111="DOLLAR",E111*88,E111)</f>
        <v>9800</v>
      </c>
      <c r="G111" s="48">
        <f>F111*J111</f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>J111-K111</f>
        <v>0</v>
      </c>
      <c r="M111" s="21" t="s">
        <v>3630</v>
      </c>
      <c r="N111" s="30"/>
      <c r="O111" s="48"/>
      <c r="P111" s="21" t="s">
        <v>5648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>IF(X111="", "", X111-N111)</f>
        <v>0</v>
      </c>
      <c r="Z111" s="21" t="str">
        <f>IF(N111="", "", TEXT(N111, "dddd"))</f>
        <v/>
      </c>
      <c r="AA111" s="21" t="str">
        <f>IF(X111="", "", TEXT(X111, "dddd"))</f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>IF(AB112="DOLLAR",E112*88,E112)</f>
        <v>440</v>
      </c>
      <c r="G112" s="48">
        <f>F112*J112</f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>J112-K112</f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>IF(X112="", "", X112-N112)</f>
        <v>0</v>
      </c>
      <c r="Z112" s="21" t="str">
        <f>IF(N112="", "", TEXT(N112, "dddd"))</f>
        <v>Thursday</v>
      </c>
      <c r="AA112" s="21" t="str">
        <f>IF(X112="", "", TEXT(X112, "dddd"))</f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>IF(AB113="DOLLAR",E113*88,E113)</f>
        <v>440</v>
      </c>
      <c r="G113" s="48">
        <f>F113*J113</f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>J113-K113</f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>IF(X113="", "", X113-N113)</f>
        <v>0</v>
      </c>
      <c r="Z113" s="21" t="str">
        <f>IF(N113="", "", TEXT(N113, "dddd"))</f>
        <v>Thursday</v>
      </c>
      <c r="AA113" s="21" t="str">
        <f>IF(X113="", "", TEXT(X113, "dddd"))</f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>IF(AB114="DOLLAR",E114*88,E114)</f>
        <v>440</v>
      </c>
      <c r="G114" s="48">
        <f>F114*J114</f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>J114-K114</f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>IF(X114="", "", X114-N114)</f>
        <v>0</v>
      </c>
      <c r="Z114" s="21" t="str">
        <f>IF(N114="", "", TEXT(N114, "dddd"))</f>
        <v>Thursday</v>
      </c>
      <c r="AA114" s="21" t="str">
        <f>IF(X114="", "", TEXT(X114, "dddd"))</f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>IF(AB115="DOLLAR",E115*88,E115)</f>
        <v>28582.400000000001</v>
      </c>
      <c r="G115" s="48">
        <f>F115*J115</f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>J115-K115</f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>IF(OR(R115 = "PRIYANKA MADAM", R115 = "DEEPAK", R115 = "PORTER"),N115,"")</f>
        <v/>
      </c>
      <c r="Y115" s="21" t="str">
        <f>IF(X115="", "", X115-N115)</f>
        <v/>
      </c>
      <c r="Z115" s="21" t="str">
        <f>IF(N115="", "", TEXT(N115, "dddd"))</f>
        <v>Wednesday</v>
      </c>
      <c r="AA115" s="21" t="str">
        <f>IF(X115="", "", TEXT(X115, "dddd"))</f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>IF(AB116="DOLLAR",E116*88,E116)</f>
        <v>28582.400000000001</v>
      </c>
      <c r="G116" s="48">
        <f>F116*J116</f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>J116-K116</f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>IF(OR(R116 = "PRIYANKA MADAM", R116 = "DEEPAK", R116 = "PORTER"),N116,"")</f>
        <v/>
      </c>
      <c r="Y116" s="21" t="str">
        <f>IF(X116="", "", X116-N116)</f>
        <v/>
      </c>
      <c r="Z116" s="21" t="str">
        <f>IF(N116="", "", TEXT(N116, "dddd"))</f>
        <v>Wednesday</v>
      </c>
      <c r="AA116" s="21" t="str">
        <f>IF(X116="", "", TEXT(X116, "dddd"))</f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>IF(AB117="DOLLAR",E117*88,E117)</f>
        <v>5376.8</v>
      </c>
      <c r="G117" s="48">
        <f>F117*J117</f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>J117-K117</f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>IF(OR(R117 = "PRIYANKA MADAM", R117 = "DEEPAK", R117 = "PORTER"),N117,"")</f>
        <v/>
      </c>
      <c r="Y117" s="21" t="str">
        <f>IF(X117="", "", X117-N117)</f>
        <v/>
      </c>
      <c r="Z117" s="21" t="str">
        <f>IF(N117="", "", TEXT(N117, "dddd"))</f>
        <v>Saturday</v>
      </c>
      <c r="AA117" s="21" t="str">
        <f>IF(X117="", "", TEXT(X117, "dddd"))</f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>IF(AB118="DOLLAR",E118*88,E118)</f>
        <v>5376.8</v>
      </c>
      <c r="G118" s="48">
        <f>F118*J118</f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>J118-K118</f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>IF(OR(R118 = "PRIYANKA MADAM", R118 = "DEEPAK", R118 = "PORTER"),N118,"")</f>
        <v/>
      </c>
      <c r="Y118" s="21" t="str">
        <f>IF(X118="", "", X118-N118)</f>
        <v/>
      </c>
      <c r="Z118" s="21" t="str">
        <f>IF(N118="", "", TEXT(N118, "dddd"))</f>
        <v>Saturday</v>
      </c>
      <c r="AA118" s="21" t="str">
        <f>IF(X118="", "", TEXT(X118, "dddd"))</f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>IF(AB119="DOLLAR",E119*88,E119)</f>
        <v>33264</v>
      </c>
      <c r="G119" s="48">
        <f>F119*J119</f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>J119-K119</f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>IF(OR(R119 = "PRIYANKA MADAM", R119 = "DEEPAK", R119 = "PORTER"),N119,"")</f>
        <v/>
      </c>
      <c r="Y119" s="21" t="str">
        <f>IF(X119="", "", X119-N119)</f>
        <v/>
      </c>
      <c r="Z119" s="21" t="str">
        <f>IF(N119="", "", TEXT(N119, "dddd"))</f>
        <v>Monday</v>
      </c>
      <c r="AA119" s="21" t="str">
        <f>IF(X119="", "", TEXT(X119, "dddd"))</f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>IF(AB120="DOLLAR",E120*88,E120)</f>
        <v>48100.800000000003</v>
      </c>
      <c r="G120" s="48">
        <f>F120*J120</f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>J120-K120</f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>IF(OR(R120 = "PRIYANKA MADAM", R120 = "DEEPAK", R120 = "PORTER"),N120,"")</f>
        <v/>
      </c>
      <c r="Y120" s="21" t="str">
        <f>IF(X120="", "", X120-N120)</f>
        <v/>
      </c>
      <c r="Z120" s="21" t="str">
        <f>IF(N120="", "", TEXT(N120, "dddd"))</f>
        <v>Monday</v>
      </c>
      <c r="AA120" s="21" t="str">
        <f>IF(X120="", "", TEXT(X120, "dddd"))</f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>IF(AB121="DOLLAR",E121*88,E121)</f>
        <v>48100.800000000003</v>
      </c>
      <c r="G121" s="48">
        <f>F121*J121</f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>J121-K121</f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>IF(OR(R121 = "PRIYANKA MADAM", R121 = "DEEPAK", R121 = "PORTER"),N121,"")</f>
        <v/>
      </c>
      <c r="Y121" s="21" t="str">
        <f>IF(X121="", "", X121-N121)</f>
        <v/>
      </c>
      <c r="Z121" s="21" t="str">
        <f>IF(N121="", "", TEXT(N121, "dddd"))</f>
        <v>Monday</v>
      </c>
      <c r="AA121" s="21" t="str">
        <f>IF(X121="", "", TEXT(X121, "dddd"))</f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>IF(AB122="DOLLAR",E122*88,E122)</f>
        <v>48100.800000000003</v>
      </c>
      <c r="G122" s="48">
        <f>F122*J122</f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>J122-K122</f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>IF(OR(R122 = "PRIYANKA MADAM", R122 = "DEEPAK", R122 = "PORTER"),N122,"")</f>
        <v/>
      </c>
      <c r="Y122" s="21" t="str">
        <f>IF(X122="", "", X122-N122)</f>
        <v/>
      </c>
      <c r="Z122" s="21" t="str">
        <f>IF(N122="", "", TEXT(N122, "dddd"))</f>
        <v>Monday</v>
      </c>
      <c r="AA122" s="21" t="str">
        <f>IF(X122="", "", TEXT(X122, "dddd"))</f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>IF(AB123="DOLLAR",E123*88,E123)</f>
        <v>48100.800000000003</v>
      </c>
      <c r="G123" s="48">
        <f>F123*J123</f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>J123-K123</f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>IF(OR(R123 = "PRIYANKA MADAM", R123 = "DEEPAK", R123 = "PORTER"),N123,"")</f>
        <v/>
      </c>
      <c r="Y123" s="21" t="str">
        <f>IF(X123="", "", X123-N123)</f>
        <v/>
      </c>
      <c r="Z123" s="21" t="str">
        <f>IF(N123="", "", TEXT(N123, "dddd"))</f>
        <v>Monday</v>
      </c>
      <c r="AA123" s="21" t="str">
        <f>IF(X123="", "", TEXT(X123, "dddd"))</f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>IF(AB124="DOLLAR",E124*88,E124)</f>
        <v>167993.76</v>
      </c>
      <c r="G124" s="48">
        <f>F124*J124</f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>J124-K124</f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>IF(OR(R124 = "PRIYANKA MADAM", R124 = "DEEPAK", R124 = "PORTER"),N124,"")</f>
        <v/>
      </c>
      <c r="Y124" s="21" t="str">
        <f>IF(X124="", "", X124-N124)</f>
        <v/>
      </c>
      <c r="Z124" s="21" t="str">
        <f>IF(N124="", "", TEXT(N124, "dddd"))</f>
        <v>Monday</v>
      </c>
      <c r="AA124" s="21" t="str">
        <f>IF(X124="", "", TEXT(X124, "dddd"))</f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>IF(AB125="DOLLAR",E125*88,E125)</f>
        <v>168009.60000000001</v>
      </c>
      <c r="G125" s="48">
        <f>F125*J125</f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>J125-K125</f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>IF(OR(R125 = "PRIYANKA MADAM", R125 = "DEEPAK", R125 = "PORTER"),N125,"")</f>
        <v/>
      </c>
      <c r="Y125" s="21" t="str">
        <f>IF(X125="", "", X125-N125)</f>
        <v/>
      </c>
      <c r="Z125" s="21" t="str">
        <f>IF(N125="", "", TEXT(N125, "dddd"))</f>
        <v>Monday</v>
      </c>
      <c r="AA125" s="21" t="str">
        <f>IF(X125="", "", TEXT(X125, "dddd"))</f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>IF(AB126="DOLLAR",E126*88,E126)</f>
        <v>48100.800000000003</v>
      </c>
      <c r="G126" s="48">
        <f>F126*J126</f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>J126-K126</f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>IF(OR(R126 = "PRIYANKA MADAM", R126 = "DEEPAK", R126 = "PORTER"),N126,"")</f>
        <v/>
      </c>
      <c r="Y126" s="21" t="str">
        <f>IF(X126="", "", X126-N126)</f>
        <v/>
      </c>
      <c r="Z126" s="21" t="str">
        <f>IF(N126="", "", TEXT(N126, "dddd"))</f>
        <v>Monday</v>
      </c>
      <c r="AA126" s="21" t="str">
        <f>IF(X126="", "", TEXT(X126, "dddd"))</f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>IF(AB127="DOLLAR",E127*88,E127)</f>
        <v>107976</v>
      </c>
      <c r="G127" s="48">
        <f>F127*J127</f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>J127-K127</f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>IF(OR(R127 = "PRIYANKA MADAM", R127 = "DEEPAK", R127 = "PORTER"),N127,"")</f>
        <v/>
      </c>
      <c r="Y127" s="21" t="str">
        <f>IF(X127="", "", X127-N127)</f>
        <v/>
      </c>
      <c r="Z127" s="21" t="str">
        <f>IF(N127="", "", TEXT(N127, "dddd"))</f>
        <v>Wednesday</v>
      </c>
      <c r="AA127" s="21" t="str">
        <f>IF(X127="", "", TEXT(X127, "dddd"))</f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>IF(AB128="DOLLAR",E128*88,E128)</f>
        <v>70752</v>
      </c>
      <c r="G128" s="48">
        <f>F128*J128</f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>J128-K128</f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>IF(OR(R128 = "PRIYANKA MADAM", R128 = "DEEPAK", R128 = "PORTER"),N128,"")</f>
        <v/>
      </c>
      <c r="Y128" s="21" t="str">
        <f>IF(X128="", "", X128-N128)</f>
        <v/>
      </c>
      <c r="Z128" s="21" t="str">
        <f>IF(N128="", "", TEXT(N128, "dddd"))</f>
        <v>Wednesday</v>
      </c>
      <c r="AA128" s="21" t="str">
        <f>IF(X128="", "", TEXT(X128, "dddd"))</f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>IF(AB129="DOLLAR",E129*88,E129)</f>
        <v>0.88</v>
      </c>
      <c r="G129" s="48">
        <f>F129*J129</f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>J129-K129</f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>IF(OR(R129 = "PRIYANKA MADAM", R129 = "DEEPAK", R129 = "PORTER"),N129,"")</f>
        <v/>
      </c>
      <c r="Y129" s="21" t="str">
        <f>IF(X129="", "", X129-N129)</f>
        <v/>
      </c>
      <c r="Z129" s="21" t="str">
        <f>IF(N129="", "", TEXT(N129, "dddd"))</f>
        <v>Wednesday</v>
      </c>
      <c r="AA129" s="21" t="str">
        <f>IF(X129="", "", TEXT(X129, "dddd"))</f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>IF(AB130="DOLLAR",E130*88,E130)</f>
        <v>431800.16</v>
      </c>
      <c r="G130" s="48">
        <f>F130*J130</f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>J130-K130</f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>IF(OR(R130 = "PRIYANKA MADAM", R130 = "DEEPAK", R130 = "PORTER"),N130,"")</f>
        <v/>
      </c>
      <c r="Y130" s="21" t="str">
        <f>IF(X130="", "", X130-N130)</f>
        <v/>
      </c>
      <c r="Z130" s="21" t="str">
        <f>IF(N130="", "", TEXT(N130, "dddd"))</f>
        <v>Wednesday</v>
      </c>
      <c r="AA130" s="21" t="str">
        <f>IF(X130="", "", TEXT(X130, "dddd"))</f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>IF(AB131="DOLLAR",E131*88,E131)</f>
        <v>13728</v>
      </c>
      <c r="G131" s="48">
        <f>F131*J131</f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>J131-K131</f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>IF(OR(R131 = "PRIYANKA MADAM", R131 = "DEEPAK", R131 = "PORTER"),N131,"")</f>
        <v/>
      </c>
      <c r="Y131" s="21" t="str">
        <f>IF(X131="", "", X131-N131)</f>
        <v/>
      </c>
      <c r="Z131" s="21" t="str">
        <f>IF(N131="", "", TEXT(N131, "dddd"))</f>
        <v>Saturday</v>
      </c>
      <c r="AA131" s="21" t="str">
        <f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>IF(AB132="DOLLAR",E132*88,E132)</f>
        <v>13398</v>
      </c>
      <c r="G132" s="48">
        <f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>IF(OR(R132 = "PRIYANKA MADAM", R132 = "DEEPAK", R132 = "PORTER"),N132,"")</f>
        <v/>
      </c>
      <c r="Y132" s="21" t="str">
        <f>IF(X132="", "", X132-N132)</f>
        <v/>
      </c>
      <c r="Z132" s="21" t="str">
        <f>IF(N132="", "", TEXT(N132, "dddd"))</f>
        <v>Saturday</v>
      </c>
      <c r="AA132" s="21" t="str">
        <f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>IF(AB133="DOLLAR",E133*88,E133)</f>
        <v>9280.48</v>
      </c>
      <c r="G133" s="48">
        <f>F133*J133</f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>J133-K133</f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>IF(OR(R133 = "PRIYANKA MADAM", R133 = "DEEPAK", R133 = "PORTER"),N133,"")</f>
        <v/>
      </c>
      <c r="Y133" s="21" t="str">
        <f>IF(X133="", "", X133-N133)</f>
        <v/>
      </c>
      <c r="Z133" s="21" t="str">
        <f>IF(N133="", "", TEXT(N133, "dddd"))</f>
        <v>Saturday</v>
      </c>
      <c r="AA133" s="21" t="str">
        <f>IF(X133="", "", TEXT(X133, "dddd"))</f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>IF(AB134="DOLLAR",E134*88,E134)</f>
        <v>32912</v>
      </c>
      <c r="G134" s="48">
        <f>F134*J134</f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>J134-K134</f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>IF(OR(R134 = "PRIYANKA MADAM", R134 = "DEEPAK", R134 = "PORTER"),N134,"")</f>
        <v/>
      </c>
      <c r="Y134" s="21" t="str">
        <f>IF(X134="", "", X134-N134)</f>
        <v/>
      </c>
      <c r="Z134" s="21" t="str">
        <f>IF(N134="", "", TEXT(N134, "dddd"))</f>
        <v>Saturday</v>
      </c>
      <c r="AA134" s="21" t="str">
        <f>IF(X134="", "", TEXT(X134, "dddd"))</f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>IF(AB135="DOLLAR",E135*88,E135)</f>
        <v>32912</v>
      </c>
      <c r="G135" s="48">
        <f>F135*J135</f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>J135-K135</f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>IF(OR(R135 = "PRIYANKA MADAM", R135 = "DEEPAK", R135 = "PORTER"),N135,"")</f>
        <v/>
      </c>
      <c r="Y135" s="21" t="str">
        <f>IF(X135="", "", X135-N135)</f>
        <v/>
      </c>
      <c r="Z135" s="21" t="str">
        <f>IF(N135="", "", TEXT(N135, "dddd"))</f>
        <v>Saturday</v>
      </c>
      <c r="AA135" s="21" t="str">
        <f>IF(X135="", "", TEXT(X135, "dddd"))</f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>IF(AB136="DOLLAR",E136*88,E136)</f>
        <v>16544</v>
      </c>
      <c r="G136" s="48">
        <f>F136*J136</f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>J136-K136</f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>IF(OR(R136 = "PRIYANKA MADAM", R136 = "DEEPAK", R136 = "PORTER"),N136,"")</f>
        <v/>
      </c>
      <c r="Y136" s="21" t="str">
        <f>IF(X136="", "", X136-N136)</f>
        <v/>
      </c>
      <c r="Z136" s="21" t="str">
        <f>IF(N136="", "", TEXT(N136, "dddd"))</f>
        <v>Saturday</v>
      </c>
      <c r="AA136" s="21" t="str">
        <f>IF(X136="", "", TEXT(X136, "dddd"))</f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>IF(AB137="DOLLAR",E137*88,E137)</f>
        <v>32912</v>
      </c>
      <c r="G137" s="48">
        <f>F137*J137</f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>J137-K137</f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>IF(OR(R137 = "PRIYANKA MADAM", R137 = "DEEPAK", R137 = "PORTER"),N137,"")</f>
        <v/>
      </c>
      <c r="Y137" s="21" t="str">
        <f>IF(X137="", "", X137-N137)</f>
        <v/>
      </c>
      <c r="Z137" s="21" t="str">
        <f>IF(N137="", "", TEXT(N137, "dddd"))</f>
        <v>Saturday</v>
      </c>
      <c r="AA137" s="21" t="str">
        <f>IF(X137="", "", TEXT(X137, "dddd"))</f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>IF(AB138="DOLLAR",E138*88,E138)</f>
        <v>38808</v>
      </c>
      <c r="G138" s="48">
        <f>F138*J138</f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>J138-K138</f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>IF(OR(R138 = "PRIYANKA MADAM", R138 = "DEEPAK", R138 = "PORTER"),N138,"")</f>
        <v/>
      </c>
      <c r="Y138" s="21" t="str">
        <f>IF(X138="", "", X138-N138)</f>
        <v/>
      </c>
      <c r="Z138" s="21" t="str">
        <f>IF(N138="", "", TEXT(N138, "dddd"))</f>
        <v>Wednesday</v>
      </c>
      <c r="AA138" s="21" t="str">
        <f>IF(X138="", "", TEXT(X138, "dddd"))</f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>IF(AB139="DOLLAR",E139*88,E139)</f>
        <v>51656</v>
      </c>
      <c r="G139" s="48">
        <f>F139*J139</f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>J139-K139</f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>IF(OR(R139 = "PRIYANKA MADAM", R139 = "DEEPAK", R139 = "PORTER"),N139,"")</f>
        <v/>
      </c>
      <c r="Y139" s="21" t="str">
        <f>IF(X139="", "", X139-N139)</f>
        <v/>
      </c>
      <c r="Z139" s="21" t="str">
        <f>IF(N139="", "", TEXT(N139, "dddd"))</f>
        <v>Wednesday</v>
      </c>
      <c r="AA139" s="21" t="str">
        <f>IF(X139="", "", TEXT(X139, "dddd"))</f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>IF(AB140="DOLLAR",E140*88,E140)</f>
        <v>7744</v>
      </c>
      <c r="G140" s="48">
        <f>F140*J140</f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>J140-K140</f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>IF(OR(R140 = "PRIYANKA MADAM", R140 = "DEEPAK", R140 = "PORTER"),N140,"")</f>
        <v/>
      </c>
      <c r="Y140" s="21" t="str">
        <f>IF(X140="", "", X140-N140)</f>
        <v/>
      </c>
      <c r="Z140" s="21" t="str">
        <f>IF(N140="", "", TEXT(N140, "dddd"))</f>
        <v>Saturday</v>
      </c>
      <c r="AA140" s="21" t="str">
        <f>IF(X140="", "", TEXT(X140, "dddd"))</f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>IF(AB141="DOLLAR",E141*88,E141)</f>
        <v>7744</v>
      </c>
      <c r="G141" s="48">
        <f>F141*J141</f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>J141-K141</f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>IF(OR(R141 = "PRIYANKA MADAM", R141 = "DEEPAK", R141 = "PORTER"),N141,"")</f>
        <v/>
      </c>
      <c r="Y141" s="21" t="str">
        <f>IF(X141="", "", X141-N141)</f>
        <v/>
      </c>
      <c r="Z141" s="21" t="str">
        <f>IF(N141="", "", TEXT(N141, "dddd"))</f>
        <v>Saturday</v>
      </c>
      <c r="AA141" s="21" t="str">
        <f>IF(X141="", "", TEXT(X141, "dddd"))</f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>IF(AB142="DOLLAR",E142*88,E142)</f>
        <v>7128</v>
      </c>
      <c r="G142" s="48">
        <f>F142*J142</f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>J142-K142</f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>IF(OR(R142 = "PRIYANKA MADAM", R142 = "DEEPAK", R142 = "PORTER"),N142,"")</f>
        <v/>
      </c>
      <c r="Y142" s="21" t="str">
        <f>IF(X142="", "", X142-N142)</f>
        <v/>
      </c>
      <c r="Z142" s="21" t="str">
        <f>IF(N142="", "", TEXT(N142, "dddd"))</f>
        <v>Saturday</v>
      </c>
      <c r="AA142" s="21" t="str">
        <f>IF(X142="", "", TEXT(X142, "dddd"))</f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>IF(AB143="DOLLAR",E143*88,E143)</f>
        <v>7128</v>
      </c>
      <c r="G143" s="48">
        <f>F143*J143</f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>J143-K143</f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>IF(X143="", "", X143-N143)</f>
        <v>0</v>
      </c>
      <c r="Z143" s="21" t="str">
        <f>IF(N143="", "", TEXT(N143, "dddd"))</f>
        <v>Friday</v>
      </c>
      <c r="AA143" s="21" t="str">
        <f>IF(X143="", "", TEXT(X143, "dddd"))</f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>IF(AB144="DOLLAR",E144*88,E144)</f>
        <v>237283.20000000001</v>
      </c>
      <c r="G144" s="48">
        <f>F144*J144</f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>J144-K144</f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>IF(X144="", "", X144-N144)</f>
        <v/>
      </c>
      <c r="Z144" s="21" t="str">
        <f>IF(N144="", "", TEXT(N144, "dddd"))</f>
        <v>Saturday</v>
      </c>
      <c r="AA144" s="21" t="str">
        <f>IF(X144="", "", TEXT(X144, "dddd"))</f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>IF(AB145="DOLLAR",E145*88,E145)</f>
        <v>2895.2</v>
      </c>
      <c r="G145" s="48">
        <f>F145*J145</f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>J145-K145</f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>IF(X145="", "", X145-N145)</f>
        <v>0</v>
      </c>
      <c r="Z145" s="21" t="str">
        <f>IF(N145="", "", TEXT(N145, "dddd"))</f>
        <v>Tuesday</v>
      </c>
      <c r="AA145" s="21" t="str">
        <f>IF(X145="", "", TEXT(X145, "dddd"))</f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>IF(AB146="DOLLAR",E146*88,E146)</f>
        <v>14106.400000000001</v>
      </c>
      <c r="G146" s="48">
        <f>F146*J146</f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>J146-K146</f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>IF(X146="", "", X146-N146)</f>
        <v>0</v>
      </c>
      <c r="Z146" s="21" t="str">
        <f>IF(N146="", "", TEXT(N146, "dddd"))</f>
        <v>Tuesday</v>
      </c>
      <c r="AA146" s="21" t="str">
        <f>IF(X146="", "", TEXT(X146, "dddd"))</f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>IF(AB147="DOLLAR",E147*88,E147)</f>
        <v>8685.6</v>
      </c>
      <c r="G147" s="48">
        <f>F147*J147</f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>J147-K147</f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>IF(X147="", "", X147-N147)</f>
        <v>0</v>
      </c>
      <c r="Z147" s="21" t="str">
        <f>IF(N147="", "", TEXT(N147, "dddd"))</f>
        <v>Tuesday</v>
      </c>
      <c r="AA147" s="21" t="str">
        <f>IF(X147="", "", TEXT(X147, "dddd"))</f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>IF(AB148="DOLLAR",E148*88,E148)</f>
        <v>12073.599999999999</v>
      </c>
      <c r="G148" s="48">
        <f>F148*J148</f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>J148-K148</f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>IF(X148="", "", X148-N148)</f>
        <v>0</v>
      </c>
      <c r="Z148" s="21" t="str">
        <f>IF(N148="", "", TEXT(N148, "dddd"))</f>
        <v>Tuesday</v>
      </c>
      <c r="AA148" s="21" t="str">
        <f>IF(X148="", "", TEXT(X148, "dddd"))</f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>IF(AB149="DOLLAR",E149*88,E149)</f>
        <v>5262.4</v>
      </c>
      <c r="G149" s="48">
        <f>F149*J149</f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>J149-K149</f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>IF(X149="", "", X149-N149)</f>
        <v>0</v>
      </c>
      <c r="Z149" s="21" t="str">
        <f>IF(N149="", "", TEXT(N149, "dddd"))</f>
        <v>Tuesday</v>
      </c>
      <c r="AA149" s="21" t="str">
        <f>IF(X149="", "", TEXT(X149, "dddd"))</f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>IF(AB150="DOLLAR",E150*88,E150)</f>
        <v>4435.2</v>
      </c>
      <c r="G150" s="48">
        <f>F150*J150</f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>J150-K150</f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>IF(X150="", "", X150-N150)</f>
        <v>0</v>
      </c>
      <c r="Z150" s="21" t="str">
        <f>IF(N150="", "", TEXT(N150, "dddd"))</f>
        <v>Tuesday</v>
      </c>
      <c r="AA150" s="21" t="str">
        <f>IF(X150="", "", TEXT(X150, "dddd"))</f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>IF(AB151="DOLLAR",E151*88,E151)</f>
        <v>17987.2</v>
      </c>
      <c r="G151" s="48">
        <f>F151*J151</f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>J151-K151</f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>IF(X151="", "", X151-N151)</f>
        <v>0</v>
      </c>
      <c r="Z151" s="21" t="str">
        <f>IF(N151="", "", TEXT(N151, "dddd"))</f>
        <v>Tuesday</v>
      </c>
      <c r="AA151" s="21" t="str">
        <f>IF(X151="", "", TEXT(X151, "dddd"))</f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>IF(AB152="DOLLAR",E152*88,E152)</f>
        <v>4004</v>
      </c>
      <c r="G152" s="48">
        <f>F152*J152</f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>J152-K152</f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>IF(X152="", "", X152-N152)</f>
        <v>0</v>
      </c>
      <c r="Z152" s="21" t="str">
        <f>IF(N152="", "", TEXT(N152, "dddd"))</f>
        <v>Tuesday</v>
      </c>
      <c r="AA152" s="21" t="str">
        <f>IF(X152="", "", TEXT(X152, "dddd"))</f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>IF(AB153="DOLLAR",E153*88,E153)</f>
        <v>16698</v>
      </c>
      <c r="G153" s="48">
        <f>F153*J153</f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>J153-K153</f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>IF(X153="", "", X153-N153)</f>
        <v>0</v>
      </c>
      <c r="Z153" s="21" t="str">
        <f>IF(N153="", "", TEXT(N153, "dddd"))</f>
        <v>Tuesday</v>
      </c>
      <c r="AA153" s="21" t="str">
        <f>IF(X153="", "", TEXT(X153, "dddd"))</f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>IF(AB154="DOLLAR",E154*88,E154)</f>
        <v>8377.6</v>
      </c>
      <c r="G154" s="48">
        <f>F154*J154</f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>J154-K154</f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>IF(X154="", "", X154-N154)</f>
        <v>0</v>
      </c>
      <c r="Z154" s="21" t="str">
        <f>IF(N154="", "", TEXT(N154, "dddd"))</f>
        <v>Tuesday</v>
      </c>
      <c r="AA154" s="21" t="str">
        <f>IF(X154="", "", TEXT(X154, "dddd"))</f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>IF(AB155="DOLLAR",E155*88,E155)</f>
        <v>20636</v>
      </c>
      <c r="G155" s="48">
        <f>F155*J155</f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>J155-K155</f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>IF(X155="", "", X155-N155)</f>
        <v>0</v>
      </c>
      <c r="Z155" s="21" t="str">
        <f>IF(N155="", "", TEXT(N155, "dddd"))</f>
        <v>Tuesday</v>
      </c>
      <c r="AA155" s="21" t="str">
        <f>IF(X155="", "", TEXT(X155, "dddd"))</f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>IF(AB156="DOLLAR",E156*88,E156)</f>
        <v>18233.599999999999</v>
      </c>
      <c r="G156" s="48">
        <f>F156*J156</f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>J156-K156</f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>IF(X156="", "", X156-N156)</f>
        <v>0</v>
      </c>
      <c r="Z156" s="21" t="str">
        <f>IF(N156="", "", TEXT(N156, "dddd"))</f>
        <v>Tuesday</v>
      </c>
      <c r="AA156" s="21" t="str">
        <f>IF(X156="", "", TEXT(X156, "dddd"))</f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>IF(AB157="DOLLAR",E157*88,E157)</f>
        <v>5482.4</v>
      </c>
      <c r="G157" s="48">
        <f>F157*J157</f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>J157-K157</f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>IF(X157="", "", X157-N157)</f>
        <v>0</v>
      </c>
      <c r="Z157" s="21" t="str">
        <f>IF(N157="", "", TEXT(N157, "dddd"))</f>
        <v>Tuesday</v>
      </c>
      <c r="AA157" s="21" t="str">
        <f>IF(X157="", "", TEXT(X157, "dddd"))</f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>IF(AB158="DOLLAR",E158*88,E158)</f>
        <v>9424.7999999999993</v>
      </c>
      <c r="G158" s="48">
        <f>F158*J158</f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>J158-K158</f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>IF(X158="", "", X158-N158)</f>
        <v>0</v>
      </c>
      <c r="Z158" s="21" t="str">
        <f>IF(N158="", "", TEXT(N158, "dddd"))</f>
        <v>Tuesday</v>
      </c>
      <c r="AA158" s="21" t="str">
        <f>IF(X158="", "", TEXT(X158, "dddd"))</f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>IF(AB159="DOLLAR",E159*88,E159)</f>
        <v>34311.199999999997</v>
      </c>
      <c r="G159" s="48">
        <f>F159*J159</f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>J159-K159</f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>IF(X159="", "", X159-N159)</f>
        <v>0</v>
      </c>
      <c r="Z159" s="21" t="str">
        <f>IF(N159="", "", TEXT(N159, "dddd"))</f>
        <v>Tuesday</v>
      </c>
      <c r="AA159" s="21" t="str">
        <f>IF(X159="", "", TEXT(X159, "dddd"))</f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>IF(AB160="DOLLAR",E160*88,E160)</f>
        <v>12038.400000000001</v>
      </c>
      <c r="G160" s="48">
        <f>F160*J160</f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>J160-K160</f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>IF(X160="", "", X160-N160)</f>
        <v/>
      </c>
      <c r="Z160" s="21" t="str">
        <f>IF(N160="", "", TEXT(N160, "dddd"))</f>
        <v>Tuesday</v>
      </c>
      <c r="AA160" s="21" t="str">
        <f>IF(X160="", "", TEXT(X160, "dddd"))</f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>IF(AB161="DOLLAR",E161*88,E161)</f>
        <v>12038.400000000001</v>
      </c>
      <c r="G161" s="48">
        <f>F161*J161</f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>J161-K161</f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>IF(X161="", "", X161-N161)</f>
        <v/>
      </c>
      <c r="Z161" s="21" t="str">
        <f>IF(N161="", "", TEXT(N161, "dddd"))</f>
        <v>Tuesday</v>
      </c>
      <c r="AA161" s="21" t="str">
        <f>IF(X161="", "", TEXT(X161, "dddd"))</f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>IF(AB162="DOLLAR",E162*88,E162)</f>
        <v>10507.2</v>
      </c>
      <c r="G162" s="48">
        <f>F162*J162</f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>J162-K162</f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>IF(X162="", "", X162-N162)</f>
        <v/>
      </c>
      <c r="Z162" s="21" t="str">
        <f>IF(N162="", "", TEXT(N162, "dddd"))</f>
        <v>Tuesday</v>
      </c>
      <c r="AA162" s="21" t="str">
        <f>IF(X162="", "", TEXT(X162, "dddd"))</f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>IF(AB163="DOLLAR",E163*88,E163)</f>
        <v>17001.599999999999</v>
      </c>
      <c r="G163" s="48">
        <f>F163*J163</f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>J163-K163</f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>IF(X163="", "", X163-N163)</f>
        <v/>
      </c>
      <c r="Z163" s="21" t="str">
        <f>IF(N163="", "", TEXT(N163, "dddd"))</f>
        <v>Tuesday</v>
      </c>
      <c r="AA163" s="21" t="str">
        <f>IF(X163="", "", TEXT(X163, "dddd"))</f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>IF(AB164="DOLLAR",E164*88,E164)</f>
        <v>5376.8</v>
      </c>
      <c r="G164" s="48">
        <f>F164*J164</f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>J164-K164</f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>IF(X164="", "", X164-N164)</f>
        <v>0</v>
      </c>
      <c r="Z164" s="21" t="str">
        <f>IF(N164="", "", TEXT(N164, "dddd"))</f>
        <v>Thursday</v>
      </c>
      <c r="AA164" s="21" t="str">
        <f>IF(X164="", "", TEXT(X164, "dddd"))</f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>IF(AB165="DOLLAR",E165*88,E165)</f>
        <v>8179.6</v>
      </c>
      <c r="G165" s="48">
        <f>F165*J165</f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>J165-K165</f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>IF(X165="", "", X165-N165)</f>
        <v>0</v>
      </c>
      <c r="Z165" s="21" t="str">
        <f>IF(N165="", "", TEXT(N165, "dddd"))</f>
        <v>Thursday</v>
      </c>
      <c r="AA165" s="21" t="str">
        <f>IF(X165="", "", TEXT(X165, "dddd"))</f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>IF(AB166="DOLLAR",E166*88,E166)</f>
        <v>10841.6</v>
      </c>
      <c r="G166" s="48">
        <f>F166*J166</f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>J166-K166</f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>IF(X166="", "", X166-N166)</f>
        <v>0</v>
      </c>
      <c r="Z166" s="21" t="str">
        <f>IF(N166="", "", TEXT(N166, "dddd"))</f>
        <v>Thursday</v>
      </c>
      <c r="AA166" s="21" t="str">
        <f>IF(X166="", "", TEXT(X166, "dddd"))</f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>IF(AB167="DOLLAR",E167*88,E167)</f>
        <v>14520</v>
      </c>
      <c r="G167" s="48">
        <f>F167*J167</f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>J167-K167</f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>IF(X167="", "", X167-N167)</f>
        <v>0</v>
      </c>
      <c r="Z167" s="21" t="str">
        <f>IF(N167="", "", TEXT(N167, "dddd"))</f>
        <v>Friday</v>
      </c>
      <c r="AA167" s="21" t="str">
        <f>IF(X167="", "", TEXT(X167, "dddd"))</f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>IF(AB168="DOLLAR",E168*88,E168)</f>
        <v>13552</v>
      </c>
      <c r="G168" s="48">
        <f>F168*J168</f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>J168-K168</f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>IF(X168="", "", X168-N168)</f>
        <v>0</v>
      </c>
      <c r="Z168" s="21" t="str">
        <f>IF(N168="", "", TEXT(N168, "dddd"))</f>
        <v>Thursday</v>
      </c>
      <c r="AA168" s="21" t="str">
        <f>IF(X168="", "", TEXT(X168, "dddd"))</f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>IF(AB169="DOLLAR",E169*88,E169)</f>
        <v>15584.8</v>
      </c>
      <c r="G169" s="48">
        <f>F169*J169</f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>J169-K169</f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>IF(X169="", "", X169-N169)</f>
        <v/>
      </c>
      <c r="Z169" s="21" t="str">
        <f>IF(N169="", "", TEXT(N169, "dddd"))</f>
        <v>Tuesday</v>
      </c>
      <c r="AA169" s="21" t="str">
        <f>IF(X169="", "", TEXT(X169, "dddd"))</f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>IF(AB170="DOLLAR",E170*88,E170)</f>
        <v>4435.2</v>
      </c>
      <c r="G170" s="48">
        <f>F170*J170</f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>J170-K170</f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>IF(X170="", "", X170-N170)</f>
        <v>0</v>
      </c>
      <c r="Z170" s="21" t="str">
        <f>IF(N170="", "", TEXT(N170, "dddd"))</f>
        <v>Friday</v>
      </c>
      <c r="AA170" s="21" t="str">
        <f>IF(X170="", "", TEXT(X170, "dddd"))</f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>IF(AB171="DOLLAR",E171*88,E171)</f>
        <v>4435.2</v>
      </c>
      <c r="G171" s="48">
        <f>F171*J171</f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>J171-K171</f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>IF(X171="", "", X171-N171)</f>
        <v/>
      </c>
      <c r="Z171" s="21" t="str">
        <f>IF(N171="", "", TEXT(N171, "dddd"))</f>
        <v>Wednesday</v>
      </c>
      <c r="AA171" s="21" t="str">
        <f>IF(X171="", "", TEXT(X171, "dddd"))</f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>IF(AB172="DOLLAR",E172*88,E172)</f>
        <v>15972</v>
      </c>
      <c r="G172" s="48">
        <f>F172*J172</f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>J172-K172</f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>IF(X172="", "", X172-N172)</f>
        <v>0</v>
      </c>
      <c r="Z172" s="21" t="str">
        <f>IF(N172="", "", TEXT(N172, "dddd"))</f>
        <v>Friday</v>
      </c>
      <c r="AA172" s="21" t="str">
        <f>IF(X172="", "", TEXT(X172, "dddd"))</f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>IF(AB173="DOLLAR",E173*88,E173)</f>
        <v>8131.2000000000007</v>
      </c>
      <c r="G173" s="48">
        <f>F173*J173</f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>J173-K173</f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>IF(X173="", "", X173-N173)</f>
        <v>0</v>
      </c>
      <c r="Z173" s="21" t="str">
        <f>IF(N173="", "", TEXT(N173, "dddd"))</f>
        <v>Friday</v>
      </c>
      <c r="AA173" s="21" t="str">
        <f>IF(X173="", "", TEXT(X173, "dddd"))</f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>IF(AB174="DOLLAR",E174*88,E174)</f>
        <v>5662.7999999999993</v>
      </c>
      <c r="G174" s="48">
        <f>F174*J174</f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>J174-K174</f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>IF(X174="", "", X174-N174)</f>
        <v>0</v>
      </c>
      <c r="Z174" s="21" t="str">
        <f>IF(N174="", "", TEXT(N174, "dddd"))</f>
        <v>Thursday</v>
      </c>
      <c r="AA174" s="21" t="str">
        <f>IF(X174="", "", TEXT(X174, "dddd"))</f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>IF(AB175="DOLLAR",E175*88,E175)</f>
        <v>14599.2</v>
      </c>
      <c r="G175" s="48">
        <f>F175*J175</f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>J175-K175</f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>IF(X175="", "", X175-N175)</f>
        <v>0</v>
      </c>
      <c r="Z175" s="21" t="str">
        <f>IF(N175="", "", TEXT(N175, "dddd"))</f>
        <v>Friday</v>
      </c>
      <c r="AA175" s="21" t="str">
        <f>IF(X175="", "", TEXT(X175, "dddd"))</f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>IF(AB176="DOLLAR",E176*88,E176)</f>
        <v>5891.6</v>
      </c>
      <c r="G176" s="48">
        <f>F176*J176</f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>J176-K176</f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>IF(X176="", "", X176-N176)</f>
        <v>0</v>
      </c>
      <c r="Z176" s="21" t="str">
        <f>IF(N176="", "", TEXT(N176, "dddd"))</f>
        <v>Thursday</v>
      </c>
      <c r="AA176" s="21" t="str">
        <f>IF(X176="", "", TEXT(X176, "dddd"))</f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>IF(AB177="DOLLAR",E177*88,E177)</f>
        <v>18018</v>
      </c>
      <c r="G177" s="48">
        <f>F177*J177</f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>J177-K177</f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>IF(X177="", "", X177-N177)</f>
        <v>0</v>
      </c>
      <c r="Z177" s="21" t="str">
        <f>IF(N177="", "", TEXT(N177, "dddd"))</f>
        <v>Friday</v>
      </c>
      <c r="AA177" s="21" t="str">
        <f>IF(X177="", "", TEXT(X177, "dddd"))</f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>IF(AB178="DOLLAR",E178*88,E178)</f>
        <v>6098.4</v>
      </c>
      <c r="G178" s="48">
        <f>F178*J178</f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>J178-K178</f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>IF(X178="", "", X178-N178)</f>
        <v>0</v>
      </c>
      <c r="Z178" s="21" t="str">
        <f>IF(N178="", "", TEXT(N178, "dddd"))</f>
        <v>Friday</v>
      </c>
      <c r="AA178" s="21" t="str">
        <f>IF(X178="", "", TEXT(X178, "dddd"))</f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>IF(AB179="DOLLAR",E179*88,E179)</f>
        <v>12771</v>
      </c>
      <c r="G179" s="48">
        <f>F179*J179</f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>J179-K179</f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>IF(X179="", "", X179-N179)</f>
        <v>0</v>
      </c>
      <c r="Z179" s="21" t="str">
        <f>IF(N179="", "", TEXT(N179, "dddd"))</f>
        <v>Thursday</v>
      </c>
      <c r="AA179" s="21" t="str">
        <f>IF(X179="", "", TEXT(X179, "dddd"))</f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>IF(AB180="DOLLAR",E180*88,E180)</f>
        <v>12771</v>
      </c>
      <c r="G180" s="48">
        <f>F180*J180</f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>J180-K180</f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>IF(X180="", "", X180-N180)</f>
        <v>0</v>
      </c>
      <c r="Z180" s="21" t="str">
        <f>IF(N180="", "", TEXT(N180, "dddd"))</f>
        <v>Friday</v>
      </c>
      <c r="AA180" s="21" t="str">
        <f>IF(X180="", "", TEXT(X180, "dddd"))</f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>IF(AB181="DOLLAR",E181*88,E181)</f>
        <v>12196.8</v>
      </c>
      <c r="G181" s="48">
        <f>F181*J181</f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>J181-K181</f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>IF(X181="", "", X181-N181)</f>
        <v>0</v>
      </c>
      <c r="Z181" s="21" t="str">
        <f>IF(N181="", "", TEXT(N181, "dddd"))</f>
        <v>Friday</v>
      </c>
      <c r="AA181" s="21" t="str">
        <f>IF(X181="", "", TEXT(X181, "dddd"))</f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>IF(AB182="DOLLAR",E182*88,E182)</f>
        <v>3449.6000000000004</v>
      </c>
      <c r="G182" s="48">
        <f>F182*J182</f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>J182-K182</f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>IF(X182="", "", X182-N182)</f>
        <v>0</v>
      </c>
      <c r="Z182" s="21" t="str">
        <f>IF(N182="", "", TEXT(N182, "dddd"))</f>
        <v>Tuesday</v>
      </c>
      <c r="AA182" s="21" t="str">
        <f>IF(X182="", "", TEXT(X182, "dddd"))</f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>IF(AB183="DOLLAR",E183*88,E183)</f>
        <v>12997.599999999999</v>
      </c>
      <c r="G183" s="48">
        <f>F183*J183</f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>J183-K183</f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>IF(X183="", "", X183-N183)</f>
        <v>0</v>
      </c>
      <c r="Z183" s="21" t="str">
        <f>IF(N183="", "", TEXT(N183, "dddd"))</f>
        <v>Friday</v>
      </c>
      <c r="AA183" s="21" t="str">
        <f>IF(X183="", "", TEXT(X183, "dddd"))</f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>IF(AB184="DOLLAR",E184*88,E184)</f>
        <v>12355.2</v>
      </c>
      <c r="G184" s="48">
        <f>F184*J184</f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>J184-K184</f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>IF(X184="", "", X184-N184)</f>
        <v>0</v>
      </c>
      <c r="Z184" s="21" t="str">
        <f>IF(N184="", "", TEXT(N184, "dddd"))</f>
        <v>Thursday</v>
      </c>
      <c r="AA184" s="21" t="str">
        <f>IF(X184="", "", TEXT(X184, "dddd"))</f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>IF(AB185="DOLLAR",E185*88,E185)</f>
        <v>8923.2000000000007</v>
      </c>
      <c r="G185" s="48">
        <f>F185*J185</f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>J185-K185</f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>IF(X185="", "", X185-N185)</f>
        <v>0</v>
      </c>
      <c r="Z185" s="21" t="str">
        <f>IF(N185="", "", TEXT(N185, "dddd"))</f>
        <v>Thursday</v>
      </c>
      <c r="AA185" s="21" t="str">
        <f>IF(X185="", "", TEXT(X185, "dddd"))</f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>IF(AB186="DOLLAR",E186*88,E186)</f>
        <v>7264.4</v>
      </c>
      <c r="G186" s="48">
        <f>F186*J186</f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>J186-K186</f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>IF(X186="", "", X186-N186)</f>
        <v>0</v>
      </c>
      <c r="Z186" s="21" t="str">
        <f>IF(N186="", "", TEXT(N186, "dddd"))</f>
        <v>Thursday</v>
      </c>
      <c r="AA186" s="21" t="str">
        <f>IF(X186="", "", TEXT(X186, "dddd"))</f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>IF(AB187="DOLLAR",E187*88,E187)</f>
        <v>6776</v>
      </c>
      <c r="G187" s="48">
        <f>F187*J187</f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>J187-K187</f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>IF(X187="", "", X187-N187)</f>
        <v>0</v>
      </c>
      <c r="Z187" s="21" t="str">
        <f>IF(N187="", "", TEXT(N187, "dddd"))</f>
        <v>Friday</v>
      </c>
      <c r="AA187" s="21" t="str">
        <f>IF(X187="", "", TEXT(X187, "dddd"))</f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>IF(AB188="DOLLAR",E188*88,E188)</f>
        <v>8351.2000000000007</v>
      </c>
      <c r="G188" s="48">
        <f>F188*J188</f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>J188-K188</f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>IF(X188="", "", X188-N188)</f>
        <v>0</v>
      </c>
      <c r="Z188" s="21" t="str">
        <f>IF(N188="", "", TEXT(N188, "dddd"))</f>
        <v>Thursday</v>
      </c>
      <c r="AA188" s="21" t="str">
        <f>IF(X188="", "", TEXT(X188, "dddd"))</f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>IF(AB189="DOLLAR",E189*88,E189)</f>
        <v>5359.2</v>
      </c>
      <c r="G189" s="48">
        <f>F189*J189</f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>J189-K189</f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>IF(X189="", "", X189-N189)</f>
        <v>0</v>
      </c>
      <c r="Z189" s="21" t="str">
        <f>IF(N189="", "", TEXT(N189, "dddd"))</f>
        <v>Friday</v>
      </c>
      <c r="AA189" s="21" t="str">
        <f>IF(X189="", "", TEXT(X189, "dddd"))</f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>IF(AB190="DOLLAR",E190*88,E190)</f>
        <v>6221.6</v>
      </c>
      <c r="G190" s="48">
        <f>F190*J190</f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>J190-K190</f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>IF(X190="", "", X190-N190)</f>
        <v/>
      </c>
      <c r="Z190" s="21" t="str">
        <f>IF(N190="", "", TEXT(N190, "dddd"))</f>
        <v>Tuesday</v>
      </c>
      <c r="AA190" s="21" t="str">
        <f>IF(X190="", "", TEXT(X190, "dddd"))</f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>IF(AB191="DOLLAR",E191*88,E191)</f>
        <v>20636</v>
      </c>
      <c r="G191" s="48">
        <f>F191*J191</f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>J191-K191</f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>IF(X191="", "", X191-N191)</f>
        <v>0</v>
      </c>
      <c r="Z191" s="21" t="str">
        <f>IF(N191="", "", TEXT(N191, "dddd"))</f>
        <v>Friday</v>
      </c>
      <c r="AA191" s="21" t="str">
        <f>IF(X191="", "", TEXT(X191, "dddd"))</f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>IF(AB192="DOLLAR",E192*88,E192)</f>
        <v>11888.8</v>
      </c>
      <c r="G192" s="48">
        <f>F192*J192</f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>J192-K192</f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>IF(X192="", "", X192-N192)</f>
        <v>0</v>
      </c>
      <c r="Z192" s="21" t="str">
        <f>IF(N192="", "", TEXT(N192, "dddd"))</f>
        <v>Friday</v>
      </c>
      <c r="AA192" s="21" t="str">
        <f>IF(X192="", "", TEXT(X192, "dddd"))</f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>IF(AB193="DOLLAR",E193*88,E193)</f>
        <v>17740.8</v>
      </c>
      <c r="G193" s="48">
        <f>F193*J193</f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>J193-K193</f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>IF(X193="", "", X193-N193)</f>
        <v>0</v>
      </c>
      <c r="Z193" s="21" t="str">
        <f>IF(N193="", "", TEXT(N193, "dddd"))</f>
        <v>Friday</v>
      </c>
      <c r="AA193" s="21" t="str">
        <f>IF(X193="", "", TEXT(X193, "dddd"))</f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>IF(AB194="DOLLAR",E194*88,E194)</f>
        <v>18048.8</v>
      </c>
      <c r="G194" s="48">
        <f>F194*J194</f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>J194-K194</f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>IF(X194="", "", X194-N194)</f>
        <v/>
      </c>
      <c r="Z194" s="21" t="str">
        <f>IF(N194="", "", TEXT(N194, "dddd"))</f>
        <v>Tuesday</v>
      </c>
      <c r="AA194" s="21" t="str">
        <f>IF(X194="", "", TEXT(X194, "dddd"))</f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>IF(AB195="DOLLAR",E195*88,E195)</f>
        <v>5376.8</v>
      </c>
      <c r="G195" s="48">
        <f>F195*J195</f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>J195-K195</f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>IF(X195="", "", X195-N195)</f>
        <v>0</v>
      </c>
      <c r="Z195" s="21" t="str">
        <f>IF(N195="", "", TEXT(N195, "dddd"))</f>
        <v>Thursday</v>
      </c>
      <c r="AA195" s="21" t="str">
        <f>IF(X195="", "", TEXT(X195, "dddd"))</f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>IF(AB196="DOLLAR",E196*88,E196)</f>
        <v>6036.7999999999993</v>
      </c>
      <c r="G196" s="48">
        <f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>IF(X196="", "", X196-N196)</f>
        <v>0</v>
      </c>
      <c r="Z196" s="21" t="str">
        <f>IF(N196="", "", TEXT(N196, "dddd"))</f>
        <v>Friday</v>
      </c>
      <c r="AA196" s="21" t="str">
        <f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>IF(AB197="DOLLAR",E197*88,E197)</f>
        <v>5262.4</v>
      </c>
      <c r="G197" s="48">
        <f>F197*J197</f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>J197-K197</f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>IF(X197="", "", X197-N197)</f>
        <v>0</v>
      </c>
      <c r="Z197" s="21" t="str">
        <f>IF(N197="", "", TEXT(N197, "dddd"))</f>
        <v>Thursday</v>
      </c>
      <c r="AA197" s="21" t="str">
        <f>IF(X197="", "", TEXT(X197, "dddd"))</f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>IF(AB198="DOLLAR",E198*88,E198)</f>
        <v>11888.8</v>
      </c>
      <c r="G198" s="48">
        <f>F198*J198</f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>J198-K198</f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>IF(X198="", "", X198-N198)</f>
        <v>0</v>
      </c>
      <c r="Z198" s="21" t="str">
        <f>IF(N198="", "", TEXT(N198, "dddd"))</f>
        <v>Thursday</v>
      </c>
      <c r="AA198" s="21" t="str">
        <f>IF(X198="", "", TEXT(X198, "dddd"))</f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>IF(AB199="DOLLAR",E199*88,E199)</f>
        <v>17740.8</v>
      </c>
      <c r="G199" s="48">
        <f>F199*J199</f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>J199-K199</f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>IF(X199="", "", X199-N199)</f>
        <v>0</v>
      </c>
      <c r="Z199" s="21" t="str">
        <f>IF(N199="", "", TEXT(N199, "dddd"))</f>
        <v>Friday</v>
      </c>
      <c r="AA199" s="21" t="str">
        <f>IF(X199="", "", TEXT(X199, "dddd"))</f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>IF(AB200="DOLLAR",E200*88,E200)</f>
        <v>6635.2000000000007</v>
      </c>
      <c r="G200" s="48">
        <f>F200*J200</f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>J200-K200</f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>IF(X200="", "", X200-N200)</f>
        <v>0</v>
      </c>
      <c r="Z200" s="21" t="str">
        <f>IF(N200="", "", TEXT(N200, "dddd"))</f>
        <v>Thursday</v>
      </c>
      <c r="AA200" s="21" t="str">
        <f>IF(X200="", "", TEXT(X200, "dddd"))</f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>IF(AB201="DOLLAR",E201*88,E201)</f>
        <v>6468</v>
      </c>
      <c r="G201" s="48">
        <f>F201*J201</f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>J201-K201</f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>IF(X201="", "", X201-N201)</f>
        <v>0</v>
      </c>
      <c r="Z201" s="21" t="str">
        <f>IF(N201="", "", TEXT(N201, "dddd"))</f>
        <v>Tuesday</v>
      </c>
      <c r="AA201" s="21" t="str">
        <f>IF(X201="", "", TEXT(X201, "dddd"))</f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>IF(AB202="DOLLAR",E202*88,E202)</f>
        <v>18295.2</v>
      </c>
      <c r="G202" s="48">
        <f>F202*J202</f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>J202-K202</f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>IF(X202="", "", X202-N202)</f>
        <v>0</v>
      </c>
      <c r="Z202" s="21" t="str">
        <f>IF(N202="", "", TEXT(N202, "dddd"))</f>
        <v>Thursday</v>
      </c>
      <c r="AA202" s="21" t="str">
        <f>IF(X202="", "", TEXT(X202, "dddd"))</f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>IF(AB203="DOLLAR",E203*88,E203)</f>
        <v>7638.4</v>
      </c>
      <c r="G203" s="48">
        <f>F203*J203</f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>J203-K203</f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>IF(X203="", "", X203-N203)</f>
        <v>0</v>
      </c>
      <c r="Z203" s="21" t="str">
        <f>IF(N203="", "", TEXT(N203, "dddd"))</f>
        <v>Tuesday</v>
      </c>
      <c r="AA203" s="21" t="str">
        <f>IF(X203="", "", TEXT(X203, "dddd"))</f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>IF(AB204="DOLLAR",E204*88,E204)</f>
        <v>17617.599999999999</v>
      </c>
      <c r="G204" s="48">
        <f>F204*J204</f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>J204-K204</f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>IF(X204="", "", X204-N204)</f>
        <v>0</v>
      </c>
      <c r="Z204" s="21" t="str">
        <f>IF(N204="", "", TEXT(N204, "dddd"))</f>
        <v>Thursday</v>
      </c>
      <c r="AA204" s="21" t="str">
        <f>IF(X204="", "", TEXT(X204, "dddd"))</f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>IF(AB205="DOLLAR",E205*88,E205)</f>
        <v>21560</v>
      </c>
      <c r="G205" s="48">
        <f>F205*J205</f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>J205-K205</f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>IF(X205="", "", X205-N205)</f>
        <v>0</v>
      </c>
      <c r="Z205" s="21" t="str">
        <f>IF(N205="", "", TEXT(N205, "dddd"))</f>
        <v>Friday</v>
      </c>
      <c r="AA205" s="21" t="str">
        <f>IF(X205="", "", TEXT(X205, "dddd"))</f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>IF(AB206="DOLLAR",E206*88,E206)</f>
        <v>17987.2</v>
      </c>
      <c r="G206" s="48">
        <f>F206*J206</f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>J206-K206</f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>IF(X206="", "", X206-N206)</f>
        <v>0</v>
      </c>
      <c r="Z206" s="21" t="str">
        <f>IF(N206="", "", TEXT(N206, "dddd"))</f>
        <v>Thursday</v>
      </c>
      <c r="AA206" s="21" t="str">
        <f>IF(X206="", "", TEXT(X206, "dddd"))</f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>IF(AB207="DOLLAR",E207*88,E207)</f>
        <v>29629.599999999999</v>
      </c>
      <c r="G207" s="48">
        <f>F207*J207</f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>J207-K207</f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>IF(X207="", "", X207-N207)</f>
        <v>0</v>
      </c>
      <c r="Z207" s="21" t="str">
        <f>IF(N207="", "", TEXT(N207, "dddd"))</f>
        <v>Friday</v>
      </c>
      <c r="AA207" s="21" t="str">
        <f>IF(X207="", "", TEXT(X207, "dddd"))</f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>IF(AB208="DOLLAR",E208*88,E208)</f>
        <v>21683.200000000001</v>
      </c>
      <c r="G208" s="48">
        <f>F208*J208</f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>J208-K208</f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>IF(X208="", "", X208-N208)</f>
        <v>0</v>
      </c>
      <c r="Z208" s="21" t="str">
        <f>IF(N208="", "", TEXT(N208, "dddd"))</f>
        <v>Friday</v>
      </c>
      <c r="AA208" s="21" t="str">
        <f>IF(X208="", "", TEXT(X208, "dddd"))</f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>IF(AB209="DOLLAR",E209*88,E209)</f>
        <v>8408.4</v>
      </c>
      <c r="G209" s="48">
        <f>F209*J209</f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>J209-K209</f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>IF(X209="", "", X209-N209)</f>
        <v>0</v>
      </c>
      <c r="Z209" s="21" t="str">
        <f>IF(N209="", "", TEXT(N209, "dddd"))</f>
        <v>Thursday</v>
      </c>
      <c r="AA209" s="21" t="str">
        <f>IF(X209="", "", TEXT(X209, "dddd"))</f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>IF(AB210="DOLLAR",E210*88,E210)</f>
        <v>15954.400000000001</v>
      </c>
      <c r="G210" s="48">
        <f>F210*J210</f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>J210-K210</f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>IF(X210="", "", X210-N210)</f>
        <v>0</v>
      </c>
      <c r="Z210" s="21" t="str">
        <f>IF(N210="", "", TEXT(N210, "dddd"))</f>
        <v>Thursday</v>
      </c>
      <c r="AA210" s="21" t="str">
        <f>IF(X210="", "", TEXT(X210, "dddd"))</f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>IF(AB211="DOLLAR",E211*88,E211)</f>
        <v>17292</v>
      </c>
      <c r="G211" s="48">
        <f>F211*J211</f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>J211-K211</f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>IF(X211="", "", X211-N211)</f>
        <v>0</v>
      </c>
      <c r="Z211" s="21" t="str">
        <f>IF(N211="", "", TEXT(N211, "dddd"))</f>
        <v>Friday</v>
      </c>
      <c r="AA211" s="21" t="str">
        <f>IF(X211="", "", TEXT(X211, "dddd"))</f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>IF(AB212="DOLLAR",E212*88,E212)</f>
        <v>9094.7999999999993</v>
      </c>
      <c r="G212" s="48">
        <f>F212*J212</f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>J212-K212</f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>IF(X212="", "", X212-N212)</f>
        <v>0</v>
      </c>
      <c r="Z212" s="21" t="str">
        <f>IF(N212="", "", TEXT(N212, "dddd"))</f>
        <v>Thursday</v>
      </c>
      <c r="AA212" s="21" t="str">
        <f>IF(X212="", "", TEXT(X212, "dddd"))</f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>IF(AB213="DOLLAR",E213*88,E213)</f>
        <v>5790.4</v>
      </c>
      <c r="G213" s="48">
        <f>F213*J213</f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>J213-K213</f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>IF(X213="", "", X213-N213)</f>
        <v/>
      </c>
      <c r="Z213" s="21" t="str">
        <f>IF(N213="", "", TEXT(N213, "dddd"))</f>
        <v>Tuesday</v>
      </c>
      <c r="AA213" s="21" t="str">
        <f>IF(X213="", "", TEXT(X213, "dddd"))</f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>IF(AB214="DOLLAR",E214*88,E214)</f>
        <v>8522.7999999999993</v>
      </c>
      <c r="G214" s="48">
        <f>F214*J214</f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>J214-K214</f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>IF(X214="", "", X214-N214)</f>
        <v>0</v>
      </c>
      <c r="Z214" s="21" t="str">
        <f>IF(N214="", "", TEXT(N214, "dddd"))</f>
        <v>Thursday</v>
      </c>
      <c r="AA214" s="21" t="str">
        <f>IF(X214="", "", TEXT(X214, "dddd"))</f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>IF(AB215="DOLLAR",E215*88,E215)</f>
        <v>12342</v>
      </c>
      <c r="G215" s="48">
        <f>F215*J215</f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>J215-K215</f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>IF(X215="", "", X215-N215)</f>
        <v/>
      </c>
      <c r="Z215" s="21" t="str">
        <f>IF(N215="", "", TEXT(N215, "dddd"))</f>
        <v>Tuesday</v>
      </c>
      <c r="AA215" s="21" t="str">
        <f>IF(X215="", "", TEXT(X215, "dddd"))</f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>IF(AB216="DOLLAR",E216*88,E216)</f>
        <v>8408.4</v>
      </c>
      <c r="G216" s="48">
        <f>F216*J216</f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>J216-K216</f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>IF(X216="", "", X216-N216)</f>
        <v>0</v>
      </c>
      <c r="Z216" s="21" t="str">
        <f>IF(N216="", "", TEXT(N216, "dddd"))</f>
        <v>Thursday</v>
      </c>
      <c r="AA216" s="21" t="str">
        <f>IF(X216="", "", TEXT(X216, "dddd"))</f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>IF(AB217="DOLLAR",E217*88,E217)</f>
        <v>21868</v>
      </c>
      <c r="G217" s="48">
        <f>F217*J217</f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>J217-K217</f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>IF(X217="", "", X217-N217)</f>
        <v>0</v>
      </c>
      <c r="Z217" s="21" t="str">
        <f>IF(N217="", "", TEXT(N217, "dddd"))</f>
        <v>Friday</v>
      </c>
      <c r="AA217" s="21" t="str">
        <f>IF(X217="", "", TEXT(X217, "dddd"))</f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>IF(AB218="DOLLAR",E218*88,E218)</f>
        <v>12755.599999999999</v>
      </c>
      <c r="G218" s="48">
        <f>F218*J218</f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>J218-K218</f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>IF(X218="", "", X218-N218)</f>
        <v>0</v>
      </c>
      <c r="Z218" s="21" t="str">
        <f>IF(N218="", "", TEXT(N218, "dddd"))</f>
        <v>Thursday</v>
      </c>
      <c r="AA218" s="21" t="str">
        <f>IF(X218="", "", TEXT(X218, "dddd"))</f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>IF(AB219="DOLLAR",E219*88,E219)</f>
        <v>11096.8</v>
      </c>
      <c r="G219" s="48">
        <f>F219*J219</f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>J219-K219</f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>IF(X219="", "", X219-N219)</f>
        <v>0</v>
      </c>
      <c r="Z219" s="21" t="str">
        <f>IF(N219="", "", TEXT(N219, "dddd"))</f>
        <v>Thursday</v>
      </c>
      <c r="AA219" s="21" t="str">
        <f>IF(X219="", "", TEXT(X219, "dddd"))</f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>IF(AB220="DOLLAR",E220*88,E220)</f>
        <v>23100</v>
      </c>
      <c r="G220" s="48">
        <f>F220*J220</f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>J220-K220</f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>IF(X220="", "", X220-N220)</f>
        <v>0</v>
      </c>
      <c r="Z220" s="21" t="str">
        <f>IF(N220="", "", TEXT(N220, "dddd"))</f>
        <v>Friday</v>
      </c>
      <c r="AA220" s="21" t="str">
        <f>IF(X220="", "", TEXT(X220, "dddd"))</f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>IF(AB221="DOLLAR",E221*88,E221)</f>
        <v>21450</v>
      </c>
      <c r="G221" s="48">
        <f>F221*J221</f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>J221-K221</f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>IF(X221="", "", X221-N221)</f>
        <v>0</v>
      </c>
      <c r="Z221" s="21" t="str">
        <f>IF(N221="", "", TEXT(N221, "dddd"))</f>
        <v>Thursday</v>
      </c>
      <c r="AA221" s="21" t="str">
        <f>IF(X221="", "", TEXT(X221, "dddd"))</f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>IF(AB222="DOLLAR",E222*88,E222)</f>
        <v>8065.2000000000007</v>
      </c>
      <c r="G222" s="48">
        <f>F222*J222</f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>J222-K222</f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>IF(X222="", "", X222-N222)</f>
        <v>0</v>
      </c>
      <c r="Z222" s="21" t="str">
        <f>IF(N222="", "", TEXT(N222, "dddd"))</f>
        <v>Thursday</v>
      </c>
      <c r="AA222" s="21" t="str">
        <f>IF(X222="", "", TEXT(X222, "dddd"))</f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>IF(AB223="DOLLAR",E223*88,E223)</f>
        <v>20020</v>
      </c>
      <c r="G223" s="48">
        <f>F223*J223</f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>J223-K223</f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>IF(X223="", "", X223-N223)</f>
        <v>0</v>
      </c>
      <c r="Z223" s="21" t="str">
        <f>IF(N223="", "", TEXT(N223, "dddd"))</f>
        <v>Thursday</v>
      </c>
      <c r="AA223" s="21" t="str">
        <f>IF(X223="", "", TEXT(X223, "dddd"))</f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>IF(AB224="DOLLAR",E224*88,E224)</f>
        <v>19404</v>
      </c>
      <c r="G224" s="48">
        <f>F224*J224</f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>J224-K224</f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>IF(X224="", "", X224-N224)</f>
        <v/>
      </c>
      <c r="Z224" s="21" t="str">
        <f>IF(N224="", "", TEXT(N224, "dddd"))</f>
        <v>Tuesday</v>
      </c>
      <c r="AA224" s="21" t="str">
        <f>IF(X224="", "", TEXT(X224, "dddd"))</f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>IF(AB225="DOLLAR",E225*88,E225)</f>
        <v>3326.3999999999996</v>
      </c>
      <c r="G225" s="48">
        <f>F225*J225</f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>J225-K225</f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>IF(X225="", "", X225-N225)</f>
        <v>0</v>
      </c>
      <c r="Z225" s="21" t="str">
        <f>IF(N225="", "", TEXT(N225, "dddd"))</f>
        <v>Tuesday</v>
      </c>
      <c r="AA225" s="21" t="str">
        <f>IF(X225="", "", TEXT(X225, "dddd"))</f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>IF(AB226="DOLLAR",E226*88,E226)</f>
        <v>16077.599999999999</v>
      </c>
      <c r="G226" s="48">
        <f>F226*J226</f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>J226-K226</f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>IF(X226="", "", X226-N226)</f>
        <v>0</v>
      </c>
      <c r="Z226" s="21" t="str">
        <f>IF(N226="", "", TEXT(N226, "dddd"))</f>
        <v>Friday</v>
      </c>
      <c r="AA226" s="21" t="str">
        <f>IF(X226="", "", TEXT(X226, "dddd"))</f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>IF(AB227="DOLLAR",E227*88,E227)</f>
        <v>10582</v>
      </c>
      <c r="G227" s="48">
        <f>F227*J227</f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>J227-K227</f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>IF(X227="", "", X227-N227)</f>
        <v>0</v>
      </c>
      <c r="Z227" s="21" t="str">
        <f>IF(N227="", "", TEXT(N227, "dddd"))</f>
        <v>Thursday</v>
      </c>
      <c r="AA227" s="21" t="str">
        <f>IF(X227="", "", TEXT(X227, "dddd"))</f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>IF(AB228="DOLLAR",E228*88,E228)</f>
        <v>14128.400000000001</v>
      </c>
      <c r="G228" s="48">
        <f>F228*J228</f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>J228-K228</f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>IF(X228="", "", X228-N228)</f>
        <v>0</v>
      </c>
      <c r="Z228" s="21" t="str">
        <f>IF(N228="", "", TEXT(N228, "dddd"))</f>
        <v>Thursday</v>
      </c>
      <c r="AA228" s="21" t="str">
        <f>IF(X228="", "", TEXT(X228, "dddd"))</f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>IF(AB229="DOLLAR",E229*88,E229)</f>
        <v>6776</v>
      </c>
      <c r="G229" s="48">
        <f>F229*J229</f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>J229-K229</f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>IF(X229="", "", X229-N229)</f>
        <v/>
      </c>
      <c r="Z229" s="21" t="str">
        <f>IF(N229="", "", TEXT(N229, "dddd"))</f>
        <v>Tuesday</v>
      </c>
      <c r="AA229" s="21" t="str">
        <f>IF(X229="", "", TEXT(X229, "dddd"))</f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>IF(AB230="DOLLAR",E230*88,E230)</f>
        <v>3080</v>
      </c>
      <c r="G230" s="48">
        <f>F230*J230</f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>J230-K230</f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>IF(X230="", "", X230-N230)</f>
        <v/>
      </c>
      <c r="Z230" s="21" t="str">
        <f>IF(N230="", "", TEXT(N230, "dddd"))</f>
        <v>Tuesday</v>
      </c>
      <c r="AA230" s="21" t="str">
        <f>IF(X230="", "", TEXT(X230, "dddd"))</f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>IF(AB231="DOLLAR",E231*88,E231)</f>
        <v>6406.4</v>
      </c>
      <c r="G231" s="48">
        <f>F231*J231</f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>J231-K231</f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>IF(X231="", "", X231-N231)</f>
        <v>0</v>
      </c>
      <c r="Z231" s="21" t="str">
        <f>IF(N231="", "", TEXT(N231, "dddd"))</f>
        <v>Thursday</v>
      </c>
      <c r="AA231" s="21" t="str">
        <f>IF(X231="", "", TEXT(X231, "dddd"))</f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>IF(AB232="DOLLAR",E232*88,E232)</f>
        <v>8734</v>
      </c>
      <c r="G232" s="48">
        <f>F232*J232</f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>J232-K232</f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>IF(X232="", "", X232-N232)</f>
        <v>0</v>
      </c>
      <c r="Z232" s="21" t="str">
        <f>IF(N232="", "", TEXT(N232, "dddd"))</f>
        <v>Thursday</v>
      </c>
      <c r="AA232" s="21" t="str">
        <f>IF(X232="", "", TEXT(X232, "dddd"))</f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>IF(AB233="DOLLAR",E233*88,E233)</f>
        <v>17987.2</v>
      </c>
      <c r="G233" s="48">
        <f>F233*J233</f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>J233-K233</f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>IF(X233="", "", X233-N233)</f>
        <v/>
      </c>
      <c r="Z233" s="21" t="str">
        <f>IF(N233="", "", TEXT(N233, "dddd"))</f>
        <v>Friday</v>
      </c>
      <c r="AA233" s="21" t="str">
        <f>IF(X233="", "", TEXT(X233, "dddd"))</f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>IF(AB234="DOLLAR",E234*88,E234)</f>
        <v>8131.2000000000007</v>
      </c>
      <c r="G234" s="48">
        <f>F234*J234</f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>J234-K234</f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>IF(X234="", "", X234-N234)</f>
        <v/>
      </c>
      <c r="Z234" s="21" t="str">
        <f>IF(N234="", "", TEXT(N234, "dddd"))</f>
        <v>Friday</v>
      </c>
      <c r="AA234" s="21" t="str">
        <f>IF(X234="", "", TEXT(X234, "dddd"))</f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>IF(AB235="DOLLAR",E235*88,E235)</f>
        <v>24816</v>
      </c>
      <c r="G235" s="48">
        <f>F235*J235</f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>J235-K235</f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>IF(X235="", "", X235-N235)</f>
        <v/>
      </c>
      <c r="Z235" s="21" t="str">
        <f>IF(N235="", "", TEXT(N235, "dddd"))</f>
        <v>Friday</v>
      </c>
      <c r="AA235" s="21" t="str">
        <f>IF(X235="", "", TEXT(X235, "dddd"))</f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>IF(AB236="DOLLAR",E236*88,E236)</f>
        <v>27984</v>
      </c>
      <c r="G236" s="48">
        <f>F236*J236</f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>J236-K236</f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>IF(X236="", "", X236-N236)</f>
        <v/>
      </c>
      <c r="Z236" s="21" t="str">
        <f>IF(N236="", "", TEXT(N236, "dddd"))</f>
        <v>Friday</v>
      </c>
      <c r="AA236" s="21" t="str">
        <f>IF(X236="", "", TEXT(X236, "dddd"))</f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>IF(AB237="DOLLAR",E237*88,E237)</f>
        <v>6292</v>
      </c>
      <c r="G237" s="48">
        <f>F237*J237</f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>J237-K237</f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>IF(X237="", "", X237-N237)</f>
        <v>0</v>
      </c>
      <c r="Z237" s="21" t="str">
        <f>IF(N237="", "", TEXT(N237, "dddd"))</f>
        <v>Thursday</v>
      </c>
      <c r="AA237" s="21" t="str">
        <f>IF(X237="", "", TEXT(X237, "dddd"))</f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>IF(AB238="DOLLAR",E238*88,E238)</f>
        <v>2933.04</v>
      </c>
      <c r="G238" s="48">
        <f>F238*J238</f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>J238-K238</f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>IF(X238="", "", X238-N238)</f>
        <v>0</v>
      </c>
      <c r="Z238" s="21" t="str">
        <f>IF(N238="", "", TEXT(N238, "dddd"))</f>
        <v>Thursday</v>
      </c>
      <c r="AA238" s="21" t="str">
        <f>IF(X238="", "", TEXT(X238, "dddd"))</f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>IF(AB239="DOLLAR",E239*88,E239)</f>
        <v>2933.04</v>
      </c>
      <c r="G239" s="48">
        <f>F239*J239</f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>J239-K239</f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>IF(X239="", "", X239-N239)</f>
        <v/>
      </c>
      <c r="Z239" s="21" t="str">
        <f>IF(N239="", "", TEXT(N239, "dddd"))</f>
        <v>Tuesday</v>
      </c>
      <c r="AA239" s="21" t="str">
        <f>IF(X239="", "", TEXT(X239, "dddd"))</f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>IF(AB240="DOLLAR",E240*88,E240)</f>
        <v>6160</v>
      </c>
      <c r="G240" s="48">
        <f>F240*J240</f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>J240-K240</f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>IF(X240="", "", X240-N240)</f>
        <v>0</v>
      </c>
      <c r="Z240" s="21" t="str">
        <f>IF(N240="", "", TEXT(N240, "dddd"))</f>
        <v>Thursday</v>
      </c>
      <c r="AA240" s="21" t="str">
        <f>IF(X240="", "", TEXT(X240, "dddd"))</f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>IF(AB241="DOLLAR",E241*88,E241)</f>
        <v>6960.7999999999993</v>
      </c>
      <c r="G241" s="48">
        <f>F241*J241</f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>J241-K241</f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>IF(X241="", "", X241-N241)</f>
        <v/>
      </c>
      <c r="Z241" s="21" t="str">
        <f>IF(N241="", "", TEXT(N241, "dddd"))</f>
        <v>Tuesday</v>
      </c>
      <c r="AA241" s="21" t="str">
        <f>IF(X241="", "", TEXT(X241, "dddd"))</f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>IF(AB242="DOLLAR",E242*88,E242)</f>
        <v>25146</v>
      </c>
      <c r="G242" s="48">
        <f>F242*J242</f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>J242-K242</f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>IF(X242="", "", X242-N242)</f>
        <v/>
      </c>
      <c r="Z242" s="21" t="str">
        <f>IF(N242="", "", TEXT(N242, "dddd"))</f>
        <v>Friday</v>
      </c>
      <c r="AA242" s="21" t="str">
        <f>IF(X242="", "", TEXT(X242, "dddd"))</f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>IF(AB243="DOLLAR",E243*88,E243)</f>
        <v>4435.2</v>
      </c>
      <c r="G243" s="48">
        <f>F243*J243</f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>J243-K243</f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>IF(X243="", "", X243-N243)</f>
        <v/>
      </c>
      <c r="Z243" s="21" t="str">
        <f>IF(N243="", "", TEXT(N243, "dddd"))</f>
        <v>Tuesday</v>
      </c>
      <c r="AA243" s="21" t="str">
        <f>IF(X243="", "", TEXT(X243, "dddd"))</f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>IF(AB244="DOLLAR",E244*88,E244)</f>
        <v>8065.2000000000007</v>
      </c>
      <c r="G244" s="48">
        <f>F244*J244</f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>J244-K244</f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>IF(X244="", "", X244-N244)</f>
        <v>0</v>
      </c>
      <c r="Z244" s="21" t="str">
        <f>IF(N244="", "", TEXT(N244, "dddd"))</f>
        <v>Thursday</v>
      </c>
      <c r="AA244" s="21" t="str">
        <f>IF(X244="", "", TEXT(X244, "dddd"))</f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>IF(AB245="DOLLAR",E245*88,E245)</f>
        <v>11704</v>
      </c>
      <c r="G245" s="48">
        <f>F245*J245</f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>J245-K245</f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>IF(X245="", "", X245-N245)</f>
        <v>0</v>
      </c>
      <c r="Z245" s="21" t="str">
        <f>IF(N245="", "", TEXT(N245, "dddd"))</f>
        <v>Thursday</v>
      </c>
      <c r="AA245" s="21" t="str">
        <f>IF(X245="", "", TEXT(X245, "dddd"))</f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>IF(AB246="DOLLAR",E246*88,E246)</f>
        <v>28710</v>
      </c>
      <c r="G246" s="48">
        <f>F246*J246</f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>J246-K246</f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>IF(OR(R246 = "PRIYANKA MADAM", R246 = "DEEPAK", R246 = "PORTER"),N246,"")</f>
        <v/>
      </c>
      <c r="Y246" s="21" t="str">
        <f>IF(X246="", "", X246-N246)</f>
        <v/>
      </c>
      <c r="Z246" s="21" t="str">
        <f>IF(N246="", "", TEXT(N246, "dddd"))</f>
        <v>Tuesday</v>
      </c>
      <c r="AA246" s="21" t="str">
        <f>IF(X246="", "", TEXT(X246, "dddd"))</f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>IF(AB247="DOLLAR",E247*88,E247)</f>
        <v>8808.7999999999993</v>
      </c>
      <c r="G247" s="48">
        <f>F247*J247</f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>J247-K247</f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>IF(OR(R247 = "PRIYANKA MADAM", R247 = "DEEPAK", R247 = "PORTER"),N247,"")</f>
        <v/>
      </c>
      <c r="Y247" s="21" t="str">
        <f>IF(X247="", "", X247-N247)</f>
        <v/>
      </c>
      <c r="Z247" s="21" t="str">
        <f>IF(N247="", "", TEXT(N247, "dddd"))</f>
        <v>Tuesday</v>
      </c>
      <c r="AA247" s="21" t="str">
        <f>IF(X247="", "", TEXT(X247, "dddd"))</f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>IF(AB248="DOLLAR",E248*88,E248)</f>
        <v>12689.599999999999</v>
      </c>
      <c r="G248" s="48">
        <f>F248*J248</f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>J248-K248</f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>IF(OR(R248 = "PRIYANKA MADAM", R248 = "DEEPAK", R248 = "PORTER"),N248,"")</f>
        <v/>
      </c>
      <c r="Y248" s="21" t="str">
        <f>IF(X248="", "", X248-N248)</f>
        <v/>
      </c>
      <c r="Z248" s="21" t="str">
        <f>IF(N248="", "", TEXT(N248, "dddd"))</f>
        <v>Tuesday</v>
      </c>
      <c r="AA248" s="21" t="str">
        <f>IF(X248="", "", TEXT(X248, "dddd"))</f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>IF(AB249="DOLLAR",E249*88,E249)</f>
        <v>15892.8</v>
      </c>
      <c r="G249" s="48">
        <f>F249*J249</f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>J249-K249</f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>IF(OR(R249 = "PRIYANKA MADAM", R249 = "DEEPAK", R249 = "PORTER"),N249,"")</f>
        <v/>
      </c>
      <c r="Y249" s="21" t="str">
        <f>IF(X249="", "", X249-N249)</f>
        <v/>
      </c>
      <c r="Z249" s="21" t="str">
        <f>IF(N249="", "", TEXT(N249, "dddd"))</f>
        <v>Tuesday</v>
      </c>
      <c r="AA249" s="21" t="str">
        <f>IF(X249="", "", TEXT(X249, "dddd"))</f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>IF(AB250="DOLLAR",E250*88,E250)</f>
        <v>8808.7999999999993</v>
      </c>
      <c r="G250" s="48">
        <f>F250*J250</f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>J250-K250</f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>IF(OR(R250 = "PRIYANKA MADAM", R250 = "DEEPAK", R250 = "PORTER"),N250,"")</f>
        <v/>
      </c>
      <c r="Y250" s="21" t="str">
        <f>IF(X250="", "", X250-N250)</f>
        <v/>
      </c>
      <c r="Z250" s="21" t="str">
        <f>IF(N250="", "", TEXT(N250, "dddd"))</f>
        <v>Tuesday</v>
      </c>
      <c r="AA250" s="21" t="str">
        <f>IF(X250="", "", TEXT(X250, "dddd"))</f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>IF(AB251="DOLLAR",E251*88,E251)</f>
        <v>10164</v>
      </c>
      <c r="G251" s="48">
        <f>F251*J251</f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>J251-K251</f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>IF(OR(R251 = "PRIYANKA MADAM", R251 = "DEEPAK", R251 = "PORTER"),N251,"")</f>
        <v/>
      </c>
      <c r="Y251" s="21" t="str">
        <f>IF(X251="", "", X251-N251)</f>
        <v/>
      </c>
      <c r="Z251" s="21" t="str">
        <f>IF(N251="", "", TEXT(N251, "dddd"))</f>
        <v>Friday</v>
      </c>
      <c r="AA251" s="21" t="str">
        <f>IF(X251="", "", TEXT(X251, "dddd"))</f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>IF(AB252="DOLLAR",E252*88,E252)</f>
        <v>3146</v>
      </c>
      <c r="G252" s="48">
        <f>F252*J252</f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>J252-K252</f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>IF(X252="", "", X252-N252)</f>
        <v>0</v>
      </c>
      <c r="Z252" s="21" t="str">
        <f>IF(N252="", "", TEXT(N252, "dddd"))</f>
        <v>Thursday</v>
      </c>
      <c r="AA252" s="21" t="str">
        <f>IF(X252="", "", TEXT(X252, "dddd"))</f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>IF(AB253="DOLLAR",E253*88,E253)</f>
        <v>12381.599999999999</v>
      </c>
      <c r="G253" s="48">
        <f>F253*J253</f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>J253-K253</f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>IF(X253="", "", X253-N253)</f>
        <v>0</v>
      </c>
      <c r="Z253" s="21" t="str">
        <f>IF(N253="", "", TEXT(N253, "dddd"))</f>
        <v>Thursday</v>
      </c>
      <c r="AA253" s="21" t="str">
        <f>IF(X253="", "", TEXT(X253, "dddd"))</f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>IF(AB254="DOLLAR",E254*88,E254)</f>
        <v>12997.599999999999</v>
      </c>
      <c r="G254" s="48">
        <f>F254*J254</f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>J254-K254</f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>IF(X254="", "", X254-N254)</f>
        <v/>
      </c>
      <c r="Z254" s="21" t="str">
        <f>IF(N254="", "", TEXT(N254, "dddd"))</f>
        <v>Tuesday</v>
      </c>
      <c r="AA254" s="21" t="str">
        <f>IF(X254="", "", TEXT(X254, "dddd"))</f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>IF(AB255="DOLLAR",E255*88,E255)</f>
        <v>9424.7999999999993</v>
      </c>
      <c r="G255" s="48">
        <f>F255*J255</f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>J255-K255</f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>IF(X255="", "", X255-N255)</f>
        <v/>
      </c>
      <c r="Z255" s="21" t="str">
        <f>IF(N255="", "", TEXT(N255, "dddd"))</f>
        <v>Friday</v>
      </c>
      <c r="AA255" s="21" t="str">
        <f>IF(X255="", "", TEXT(X255, "dddd"))</f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>IF(AB256="DOLLAR",E256*88,E256)</f>
        <v>10533.6</v>
      </c>
      <c r="G256" s="48">
        <f>F256*J256</f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>J256-K256</f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>IF(X256="", "", X256-N256)</f>
        <v/>
      </c>
      <c r="Z256" s="21" t="str">
        <f>IF(N256="", "", TEXT(N256, "dddd"))</f>
        <v>Tuesday</v>
      </c>
      <c r="AA256" s="21" t="str">
        <f>IF(X256="", "", TEXT(X256, "dddd"))</f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>IF(AB257="DOLLAR",E257*88,E257)</f>
        <v>16508.8</v>
      </c>
      <c r="G257" s="48">
        <f>F257*J257</f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>J257-K257</f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>IF(X257="", "", X257-N257)</f>
        <v/>
      </c>
      <c r="Z257" s="21" t="str">
        <f>IF(N257="", "", TEXT(N257, "dddd"))</f>
        <v>Tuesday</v>
      </c>
      <c r="AA257" s="21" t="str">
        <f>IF(X257="", "", TEXT(X257, "dddd"))</f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>IF(AB258="DOLLAR",E258*88,E258)</f>
        <v>14106.400000000001</v>
      </c>
      <c r="G258" s="48">
        <f>F258*J258</f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>J258-K258</f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>IF(X258="", "", X258-N258)</f>
        <v/>
      </c>
      <c r="Z258" s="21" t="str">
        <f>IF(N258="", "", TEXT(N258, "dddd"))</f>
        <v>Tuesday</v>
      </c>
      <c r="AA258" s="21" t="str">
        <f>IF(X258="", "", TEXT(X258, "dddd"))</f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>IF(AB259="DOLLAR",E259*88,E259)</f>
        <v>12566.400000000001</v>
      </c>
      <c r="G259" s="48">
        <f>F259*J259</f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>J259-K259</f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>IF(X259="", "", X259-N259)</f>
        <v>0</v>
      </c>
      <c r="Z259" s="21" t="str">
        <f>IF(N259="", "", TEXT(N259, "dddd"))</f>
        <v>Thursday</v>
      </c>
      <c r="AA259" s="21" t="str">
        <f>IF(X259="", "", TEXT(X259, "dddd"))</f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>IF(AB260="DOLLAR",E260*88,E260)</f>
        <v>16508.8</v>
      </c>
      <c r="G260" s="48">
        <f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>IF(X260="", "", X260-N260)</f>
        <v/>
      </c>
      <c r="Z260" s="21" t="str">
        <f>IF(N260="", "", TEXT(N260, "dddd"))</f>
        <v>Tuesday</v>
      </c>
      <c r="AA260" s="21" t="str">
        <f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>IF(AB261="DOLLAR",E261*88,E261)</f>
        <v>22052.799999999999</v>
      </c>
      <c r="G261" s="48">
        <f>F261*J261</f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>J261-K261</f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>IF(X261="", "", X261-N261)</f>
        <v>0</v>
      </c>
      <c r="Z261" s="21" t="str">
        <f>IF(N261="", "", TEXT(N261, "dddd"))</f>
        <v>Thursday</v>
      </c>
      <c r="AA261" s="21" t="str">
        <f>IF(X261="", "", TEXT(X261, "dddd"))</f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>IF(AB262="DOLLAR",E262*88,E262)</f>
        <v>3146</v>
      </c>
      <c r="G262" s="48">
        <f>F262*J262</f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>J262-K262</f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>IF(X262="", "", X262-N262)</f>
        <v>0</v>
      </c>
      <c r="Z262" s="21" t="str">
        <f>IF(N262="", "", TEXT(N262, "dddd"))</f>
        <v>Thursday</v>
      </c>
      <c r="AA262" s="21" t="str">
        <f>IF(X262="", "", TEXT(X262, "dddd"))</f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>IF(AB263="DOLLAR",E263*88,E263)</f>
        <v>18048.8</v>
      </c>
      <c r="G263" s="48">
        <f>F263*J263</f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>J263-K263</f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>IF(X263="", "", X263-N263)</f>
        <v/>
      </c>
      <c r="Z263" s="21" t="str">
        <f>IF(N263="", "", TEXT(N263, "dddd"))</f>
        <v>Tuesday</v>
      </c>
      <c r="AA263" s="21" t="str">
        <f>IF(X263="", "", TEXT(X263, "dddd"))</f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>IF(AB264="DOLLAR",E264*88,E264)</f>
        <v>6591.2000000000007</v>
      </c>
      <c r="G264" s="48">
        <f>F264*J264</f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>J264-K264</f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>IF(X264="", "", X264-N264)</f>
        <v>0</v>
      </c>
      <c r="Z264" s="21" t="str">
        <f>IF(N264="", "", TEXT(N264, "dddd"))</f>
        <v>Thursday</v>
      </c>
      <c r="AA264" s="21" t="str">
        <f>IF(X264="", "", TEXT(X264, "dddd"))</f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>IF(AB265="DOLLAR",E265*88,E265)</f>
        <v>8408.4</v>
      </c>
      <c r="G265" s="48">
        <f>F265*J265</f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>J265-K265</f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>IF(X265="", "", X265-N265)</f>
        <v>0</v>
      </c>
      <c r="Z265" s="21" t="str">
        <f>IF(N265="", "", TEXT(N265, "dddd"))</f>
        <v>Thursday</v>
      </c>
      <c r="AA265" s="21" t="str">
        <f>IF(X265="", "", TEXT(X265, "dddd"))</f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>IF(AB266="DOLLAR",E266*88,E266)</f>
        <v>21375.200000000001</v>
      </c>
      <c r="G266" s="48">
        <f>F266*J266</f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>J266-K266</f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>IF(X266="", "", X266-N266)</f>
        <v/>
      </c>
      <c r="Z266" s="21" t="str">
        <f>IF(N266="", "", TEXT(N266, "dddd"))</f>
        <v>Tuesday</v>
      </c>
      <c r="AA266" s="21" t="str">
        <f>IF(X266="", "", TEXT(X266, "dddd"))</f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>IF(AB267="DOLLAR",E267*88,E267)</f>
        <v>29436</v>
      </c>
      <c r="G267" s="48">
        <f>F267*J267</f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>J267-K267</f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>IF(X267="", "", X267-N267)</f>
        <v/>
      </c>
      <c r="Z267" s="21" t="str">
        <f>IF(N267="", "", TEXT(N267, "dddd"))</f>
        <v>Tuesday</v>
      </c>
      <c r="AA267" s="21" t="str">
        <f>IF(X267="", "", TEXT(X267, "dddd"))</f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>IF(AB268="DOLLAR",E268*88,E268)</f>
        <v>14907.2</v>
      </c>
      <c r="G268" s="48">
        <f>F268*J268</f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>J268-K268</f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>IF(X268="", "", X268-N268)</f>
        <v>0</v>
      </c>
      <c r="Z268" s="21" t="str">
        <f>IF(N268="", "", TEXT(N268, "dddd"))</f>
        <v>Thursday</v>
      </c>
      <c r="AA268" s="21" t="str">
        <f>IF(X268="", "", TEXT(X268, "dddd"))</f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>IF(AB269="DOLLAR",E269*88,E269)</f>
        <v>15276.8</v>
      </c>
      <c r="G269" s="48">
        <f>F269*J269</f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>J269-K269</f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>IF(X269="", "", X269-N269)</f>
        <v>0</v>
      </c>
      <c r="Z269" s="21" t="str">
        <f>IF(N269="", "", TEXT(N269, "dddd"))</f>
        <v>Thursday</v>
      </c>
      <c r="AA269" s="21" t="str">
        <f>IF(X269="", "", TEXT(X269, "dddd"))</f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>IF(AB270="DOLLAR",E270*88,E270)</f>
        <v>9094.7999999999993</v>
      </c>
      <c r="G270" s="48">
        <f>F270*J270</f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>J270-K270</f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>IF(X270="", "", X270-N270)</f>
        <v>0</v>
      </c>
      <c r="Z270" s="21" t="str">
        <f>IF(N270="", "", TEXT(N270, "dddd"))</f>
        <v>Thursday</v>
      </c>
      <c r="AA270" s="21" t="str">
        <f>IF(X270="", "", TEXT(X270, "dddd"))</f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>IF(AB271="DOLLAR",E271*88,E271)</f>
        <v>8122.4</v>
      </c>
      <c r="G271" s="48">
        <f>F271*J271</f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>J271-K271</f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>IF(X271="", "", X271-N271)</f>
        <v>0</v>
      </c>
      <c r="Z271" s="21" t="str">
        <f>IF(N271="", "", TEXT(N271, "dddd"))</f>
        <v>Thursday</v>
      </c>
      <c r="AA271" s="21" t="str">
        <f>IF(X271="", "", TEXT(X271, "dddd"))</f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>IF(AB272="DOLLAR",E272*88,E272)</f>
        <v>9094.7999999999993</v>
      </c>
      <c r="G272" s="48">
        <f>F272*J272</f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>J272-K272</f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>IF(X272="", "", X272-N272)</f>
        <v>0</v>
      </c>
      <c r="Z272" s="21" t="str">
        <f>IF(N272="", "", TEXT(N272, "dddd"))</f>
        <v>Thursday</v>
      </c>
      <c r="AA272" s="21" t="str">
        <f>IF(X272="", "", TEXT(X272, "dddd"))</f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>IF(AB273="DOLLAR",E273*88,E273)</f>
        <v>23716</v>
      </c>
      <c r="G273" s="48">
        <f>F273*J273</f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>J273-K273</f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>IF(X273="", "", X273-N273)</f>
        <v/>
      </c>
      <c r="Z273" s="21" t="str">
        <f>IF(N273="", "", TEXT(N273, "dddd"))</f>
        <v>Friday</v>
      </c>
      <c r="AA273" s="21" t="str">
        <f>IF(X273="", "", TEXT(X273, "dddd"))</f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>IF(AB274="DOLLAR",E274*88,E274)</f>
        <v>6899.2000000000007</v>
      </c>
      <c r="G274" s="48">
        <f>F274*J274</f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>J274-K274</f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>IF(X274="", "", X274-N274)</f>
        <v/>
      </c>
      <c r="Z274" s="21" t="str">
        <f>IF(N274="", "", TEXT(N274, "dddd"))</f>
        <v>Tuesday</v>
      </c>
      <c r="AA274" s="21" t="str">
        <f>IF(X274="", "", TEXT(X274, "dddd"))</f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>IF(AB275="DOLLAR",E275*88,E275)</f>
        <v>22792</v>
      </c>
      <c r="G275" s="48">
        <f>F275*J275</f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>J275-K275</f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>IF(X275="", "", X275-N275)</f>
        <v/>
      </c>
      <c r="Z275" s="21" t="str">
        <f>IF(N275="", "", TEXT(N275, "dddd"))</f>
        <v>Tuesday</v>
      </c>
      <c r="AA275" s="21" t="str">
        <f>IF(X275="", "", TEXT(X275, "dddd"))</f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>IF(AB276="DOLLAR",E276*88,E276)</f>
        <v>26426.400000000001</v>
      </c>
      <c r="G276" s="48">
        <f>F276*J276</f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>J276-K276</f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>IF(X276="", "", X276-N276)</f>
        <v/>
      </c>
      <c r="Z276" s="21" t="str">
        <f>IF(N276="", "", TEXT(N276, "dddd"))</f>
        <v>Tuesday</v>
      </c>
      <c r="AA276" s="21" t="str">
        <f>IF(X276="", "", TEXT(X276, "dddd"))</f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>IF(AB277="DOLLAR",E277*88,E277)</f>
        <v>8008</v>
      </c>
      <c r="G277" s="48">
        <f>F277*J277</f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>J277-K277</f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>IF(X277="", "", X277-N277)</f>
        <v>0</v>
      </c>
      <c r="Z277" s="21" t="str">
        <f>IF(N277="", "", TEXT(N277, "dddd"))</f>
        <v>Thursday</v>
      </c>
      <c r="AA277" s="21" t="str">
        <f>IF(X277="", "", TEXT(X277, "dddd"))</f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>IF(AB278="DOLLAR",E278*88,E278)</f>
        <v>35050.400000000001</v>
      </c>
      <c r="G278" s="48">
        <f>F278*J278</f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>J278-K278</f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>IF(X278="", "", X278-N278)</f>
        <v>0</v>
      </c>
      <c r="Z278" s="21" t="str">
        <f>IF(N278="", "", TEXT(N278, "dddd"))</f>
        <v>Tuesday</v>
      </c>
      <c r="AA278" s="21" t="str">
        <f>IF(X278="", "", TEXT(X278, "dddd"))</f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>IF(AB279="DOLLAR",E279*88,E279)</f>
        <v>28710</v>
      </c>
      <c r="G279" s="48">
        <f>F279*J279</f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>J279-K279</f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>IF(X279="", "", X279-N279)</f>
        <v>0</v>
      </c>
      <c r="Z279" s="21" t="str">
        <f>IF(N279="", "", TEXT(N279, "dddd"))</f>
        <v>Friday</v>
      </c>
      <c r="AA279" s="21" t="str">
        <f>IF(X279="", "", TEXT(X279, "dddd"))</f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>IF(AB280="DOLLAR",E280*88,E280)</f>
        <v>6591.2000000000007</v>
      </c>
      <c r="G280" s="48">
        <f>F280*J280</f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>J280-K280</f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>IF(X280="", "", X280-N280)</f>
        <v/>
      </c>
      <c r="Z280" s="21" t="str">
        <f>IF(N280="", "", TEXT(N280, "dddd"))</f>
        <v>Tuesday</v>
      </c>
      <c r="AA280" s="21" t="str">
        <f>IF(X280="", "", TEXT(X280, "dddd"))</f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>IF(AB281="DOLLAR",E281*88,E281)</f>
        <v>11783.2</v>
      </c>
      <c r="G281" s="48">
        <f>F281*J281</f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>J281-K281</f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>IF(X281="", "", X281-N281)</f>
        <v>0</v>
      </c>
      <c r="Z281" s="21" t="str">
        <f>IF(N281="", "", TEXT(N281, "dddd"))</f>
        <v>Thursday</v>
      </c>
      <c r="AA281" s="21" t="str">
        <f>IF(X281="", "", TEXT(X281, "dddd"))</f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>IF(AB282="DOLLAR",E282*88,E282)</f>
        <v>1848</v>
      </c>
      <c r="G282" s="48">
        <f>F282*J282</f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>J282-K282</f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>IF(X282="", "", X282-N282)</f>
        <v/>
      </c>
      <c r="Z282" s="21" t="str">
        <f>IF(N282="", "", TEXT(N282, "dddd"))</f>
        <v>Tuesday</v>
      </c>
      <c r="AA282" s="21" t="str">
        <f>IF(X282="", "", TEXT(X282, "dddd"))</f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>IF(AB283="DOLLAR",E283*88,E283)</f>
        <v>4004</v>
      </c>
      <c r="G283" s="48">
        <f>F283*J283</f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>J283-K283</f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>IF(X283="", "", X283-N283)</f>
        <v/>
      </c>
      <c r="Z283" s="21" t="str">
        <f>IF(N283="", "", TEXT(N283, "dddd"))</f>
        <v>Tuesday</v>
      </c>
      <c r="AA283" s="21" t="str">
        <f>IF(X283="", "", TEXT(X283, "dddd"))</f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>IF(AB284="DOLLAR",E284*88,E284)</f>
        <v>3374.8</v>
      </c>
      <c r="G284" s="48">
        <f>F284*J284</f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>J284-K284</f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>IF(X284="", "", X284-N284)</f>
        <v>0</v>
      </c>
      <c r="Z284" s="21" t="str">
        <f>IF(N284="", "", TEXT(N284, "dddd"))</f>
        <v>Thursday</v>
      </c>
      <c r="AA284" s="21" t="str">
        <f>IF(X284="", "", TEXT(X284, "dddd"))</f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>IF(AB285="DOLLAR",E285*88,E285)</f>
        <v>5376.8</v>
      </c>
      <c r="G285" s="48">
        <f>F285*J285</f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>J285-K285</f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>IF(X285="", "", X285-N285)</f>
        <v>0</v>
      </c>
      <c r="Z285" s="21" t="str">
        <f>IF(N285="", "", TEXT(N285, "dddd"))</f>
        <v>Thursday</v>
      </c>
      <c r="AA285" s="21" t="str">
        <f>IF(X285="", "", TEXT(X285, "dddd"))</f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>IF(AB286="DOLLAR",E286*88,E286)</f>
        <v>6221.6</v>
      </c>
      <c r="G286" s="48">
        <f>F286*J286</f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>J286-K286</f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>IF(X286="", "", X286-N286)</f>
        <v/>
      </c>
      <c r="Z286" s="21" t="str">
        <f>IF(N286="", "", TEXT(N286, "dddd"))</f>
        <v>Tuesday</v>
      </c>
      <c r="AA286" s="21" t="str">
        <f>IF(X286="", "", TEXT(X286, "dddd"))</f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>IF(AB287="DOLLAR",E287*88,E287)</f>
        <v>8685.6</v>
      </c>
      <c r="G287" s="48">
        <f>F287*J287</f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>J287-K287</f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>IF(X287="", "", X287-N287)</f>
        <v>0</v>
      </c>
      <c r="Z287" s="21" t="str">
        <f>IF(N287="", "", TEXT(N287, "dddd"))</f>
        <v>Tuesday</v>
      </c>
      <c r="AA287" s="21" t="str">
        <f>IF(X287="", "", TEXT(X287, "dddd"))</f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>IF(AB288="DOLLAR",E288*88,E288)</f>
        <v>20636</v>
      </c>
      <c r="G288" s="48">
        <f>F288*J288</f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>J288-K288</f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>IF(X288="", "", X288-N288)</f>
        <v>0</v>
      </c>
      <c r="Z288" s="21" t="str">
        <f>IF(N288="", "", TEXT(N288, "dddd"))</f>
        <v>Friday</v>
      </c>
      <c r="AA288" s="21" t="str">
        <f>IF(X288="", "", TEXT(X288, "dddd"))</f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>IF(AB289="DOLLAR",E289*88,E289)</f>
        <v>20636</v>
      </c>
      <c r="G289" s="48">
        <f>F289*J289</f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>J289-K289</f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>IF(X289="", "", X289-N289)</f>
        <v/>
      </c>
      <c r="Z289" s="21" t="str">
        <f>IF(N289="", "", TEXT(N289, "dddd"))</f>
        <v>Tuesday</v>
      </c>
      <c r="AA289" s="21" t="str">
        <f>IF(X289="", "", TEXT(X289, "dddd"))</f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>IF(AB290="DOLLAR",E290*88,E290)</f>
        <v>9438</v>
      </c>
      <c r="G290" s="48">
        <f>F290*J290</f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>J290-K290</f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>IF(X290="", "", X290-N290)</f>
        <v>0</v>
      </c>
      <c r="Z290" s="21" t="str">
        <f>IF(N290="", "", TEXT(N290, "dddd"))</f>
        <v>Thursday</v>
      </c>
      <c r="AA290" s="21" t="str">
        <f>IF(X290="", "", TEXT(X290, "dddd"))</f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>IF(AB291="DOLLAR",E291*88,E291)</f>
        <v>5482.4</v>
      </c>
      <c r="G291" s="48">
        <f>F291*J291</f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>J291-K291</f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>IF(X291="", "", X291-N291)</f>
        <v/>
      </c>
      <c r="Z291" s="21" t="str">
        <f>IF(N291="", "", TEXT(N291, "dddd"))</f>
        <v>Tuesday</v>
      </c>
      <c r="AA291" s="21" t="str">
        <f>IF(X291="", "", TEXT(X291, "dddd"))</f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>IF(AB292="DOLLAR",E292*88,E292)</f>
        <v>36097.599999999999</v>
      </c>
      <c r="G292" s="48">
        <f>F292*J292</f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>J292-K292</f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>IF(X292="", "", X292-N292)</f>
        <v/>
      </c>
      <c r="Z292" s="21" t="str">
        <f>IF(N292="", "", TEXT(N292, "dddd"))</f>
        <v>Tuesday</v>
      </c>
      <c r="AA292" s="21" t="str">
        <f>IF(X292="", "", TEXT(X292, "dddd"))</f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>IF(AB293="DOLLAR",E293*88,E293)</f>
        <v>16324</v>
      </c>
      <c r="G293" s="48">
        <f>F293*J293</f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>J293-K293</f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>IF(X293="", "", X293-N293)</f>
        <v>0</v>
      </c>
      <c r="Z293" s="21" t="str">
        <f>IF(N293="", "", TEXT(N293, "dddd"))</f>
        <v>Friday</v>
      </c>
      <c r="AA293" s="21" t="str">
        <f>IF(X293="", "", TEXT(X293, "dddd"))</f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>IF(AB294="DOLLAR",E294*88,E294)</f>
        <v>15584.8</v>
      </c>
      <c r="G294" s="48">
        <f>F294*J294</f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>J294-K294</f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>IF(X294="", "", X294-N294)</f>
        <v>0</v>
      </c>
      <c r="Z294" s="21" t="str">
        <f>IF(N294="", "", TEXT(N294, "dddd"))</f>
        <v>Friday</v>
      </c>
      <c r="AA294" s="21" t="str">
        <f>IF(X294="", "", TEXT(X294, "dddd"))</f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>IF(AB295="DOLLAR",E295*88,E295)</f>
        <v>15584.8</v>
      </c>
      <c r="G295" s="48">
        <f>F295*J295</f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>J295-K295</f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>IF(X295="", "", X295-N295)</f>
        <v>0</v>
      </c>
      <c r="Z295" s="21" t="str">
        <f>IF(N295="", "", TEXT(N295, "dddd"))</f>
        <v>Friday</v>
      </c>
      <c r="AA295" s="21" t="str">
        <f>IF(X295="", "", TEXT(X295, "dddd"))</f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>IF(AB296="DOLLAR",E296*88,E296)</f>
        <v>20636</v>
      </c>
      <c r="G296" s="48">
        <f>F296*J296</f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>J296-K296</f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>IF(X296="", "", X296-N296)</f>
        <v>0</v>
      </c>
      <c r="Z296" s="21" t="str">
        <f>IF(N296="", "", TEXT(N296, "dddd"))</f>
        <v>Friday</v>
      </c>
      <c r="AA296" s="21" t="str">
        <f>IF(X296="", "", TEXT(X296, "dddd"))</f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>IF(AB297="DOLLAR",E297*88,E297)</f>
        <v>20636</v>
      </c>
      <c r="G297" s="48">
        <f>F297*J297</f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>J297-K297</f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>IF(X297="", "", X297-N297)</f>
        <v>0</v>
      </c>
      <c r="Z297" s="21" t="str">
        <f>IF(N297="", "", TEXT(N297, "dddd"))</f>
        <v>Friday</v>
      </c>
      <c r="AA297" s="21" t="str">
        <f>IF(X297="", "", TEXT(X297, "dddd"))</f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>IF(AB298="DOLLAR",E298*88,E298)</f>
        <v>18150</v>
      </c>
      <c r="G298" s="48">
        <f>F298*J298</f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>J298-K298</f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>IF(X298="", "", X298-N298)</f>
        <v>0</v>
      </c>
      <c r="Z298" s="21" t="str">
        <f>IF(N298="", "", TEXT(N298, "dddd"))</f>
        <v>Friday</v>
      </c>
      <c r="AA298" s="21" t="str">
        <f>IF(X298="", "", TEXT(X298, "dddd"))</f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>IF(AB299="DOLLAR",E299*88,E299)</f>
        <v>6776</v>
      </c>
      <c r="G299" s="48">
        <f>F299*J299</f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>J299-K299</f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>IF(X299="", "", X299-N299)</f>
        <v>0</v>
      </c>
      <c r="Z299" s="21" t="str">
        <f>IF(N299="", "", TEXT(N299, "dddd"))</f>
        <v>Friday</v>
      </c>
      <c r="AA299" s="21" t="str">
        <f>IF(X299="", "", TEXT(X299, "dddd"))</f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>IF(AB300="DOLLAR",E300*88,E300)</f>
        <v>8131.2000000000007</v>
      </c>
      <c r="G300" s="48">
        <f>F300*J300</f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>J300-K300</f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>IF(X300="", "", X300-N300)</f>
        <v>0</v>
      </c>
      <c r="Z300" s="21" t="str">
        <f>IF(N300="", "", TEXT(N300, "dddd"))</f>
        <v>Friday</v>
      </c>
      <c r="AA300" s="21" t="str">
        <f>IF(X300="", "", TEXT(X300, "dddd"))</f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>IF(AB301="DOLLAR",E301*88,E301)</f>
        <v>17094</v>
      </c>
      <c r="G301" s="48">
        <f>F301*J301</f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>J301-K301</f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>IF(X301="", "", X301-N301)</f>
        <v>0</v>
      </c>
      <c r="Z301" s="21" t="str">
        <f>IF(N301="", "", TEXT(N301, "dddd"))</f>
        <v>Friday</v>
      </c>
      <c r="AA301" s="21" t="str">
        <f>IF(X301="", "", TEXT(X301, "dddd"))</f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>IF(AB302="DOLLAR",E302*88,E302)</f>
        <v>19527.2</v>
      </c>
      <c r="G302" s="48">
        <f>F302*J302</f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>J302-K302</f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>IF(X302="", "", X302-N302)</f>
        <v>0</v>
      </c>
      <c r="Z302" s="21" t="str">
        <f>IF(N302="", "", TEXT(N302, "dddd"))</f>
        <v>Friday</v>
      </c>
      <c r="AA302" s="21" t="str">
        <f>IF(X302="", "", TEXT(X302, "dddd"))</f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>IF(AB303="DOLLAR",E303*88,E303)</f>
        <v>17248</v>
      </c>
      <c r="G303" s="48">
        <f>F303*J303</f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>J303-K303</f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>IF(X303="", "", X303-N303)</f>
        <v>0</v>
      </c>
      <c r="Z303" s="21" t="str">
        <f>IF(N303="", "", TEXT(N303, "dddd"))</f>
        <v>Friday</v>
      </c>
      <c r="AA303" s="21" t="str">
        <f>IF(X303="", "", TEXT(X303, "dddd"))</f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>IF(AB304="DOLLAR",E304*88,E304)</f>
        <v>21375.200000000001</v>
      </c>
      <c r="G304" s="48">
        <f>F304*J304</f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>J304-K304</f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>IF(X304="", "", X304-N304)</f>
        <v>0</v>
      </c>
      <c r="Z304" s="21" t="str">
        <f>IF(N304="", "", TEXT(N304, "dddd"))</f>
        <v>Friday</v>
      </c>
      <c r="AA304" s="21" t="str">
        <f>IF(X304="", "", TEXT(X304, "dddd"))</f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>IF(AB305="DOLLAR",E305*88,E305)</f>
        <v>21375.200000000001</v>
      </c>
      <c r="G305" s="48">
        <f>F305*J305</f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>J305-K305</f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>IF(X305="", "", X305-N305)</f>
        <v>0</v>
      </c>
      <c r="Z305" s="21" t="str">
        <f>IF(N305="", "", TEXT(N305, "dddd"))</f>
        <v>Friday</v>
      </c>
      <c r="AA305" s="21" t="str">
        <f>IF(X305="", "", TEXT(X305, "dddd"))</f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>IF(AB306="DOLLAR",E306*88,E306)</f>
        <v>21375.200000000001</v>
      </c>
      <c r="G306" s="48">
        <f>F306*J306</f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>J306-K306</f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>IF(X306="", "", X306-N306)</f>
        <v/>
      </c>
      <c r="Z306" s="21" t="str">
        <f>IF(N306="", "", TEXT(N306, "dddd"))</f>
        <v>Tuesday</v>
      </c>
      <c r="AA306" s="21" t="str">
        <f>IF(X306="", "", TEXT(X306, "dddd"))</f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>IF(AB307="DOLLAR",E307*88,E307)</f>
        <v>15584.8</v>
      </c>
      <c r="G307" s="48">
        <f>F307*J307</f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>J307-K307</f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>IF(X307="", "", X307-N307)</f>
        <v/>
      </c>
      <c r="Z307" s="21" t="str">
        <f>IF(N307="", "", TEXT(N307, "dddd"))</f>
        <v>Tuesday</v>
      </c>
      <c r="AA307" s="21" t="str">
        <f>IF(X307="", "", TEXT(X307, "dddd"))</f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>IF(AB308="DOLLAR",E308*88,E308)</f>
        <v>46939.199999999997</v>
      </c>
      <c r="G308" s="48">
        <f>F308*J308</f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>J308-K308</f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>IF(X308="", "", X308-N308)</f>
        <v>0</v>
      </c>
      <c r="Z308" s="21" t="str">
        <f>IF(N308="", "", TEXT(N308, "dddd"))</f>
        <v>Thursday</v>
      </c>
      <c r="AA308" s="21" t="str">
        <f>IF(X308="", "", TEXT(X308, "dddd"))</f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>IF(AB309="DOLLAR",E309*88,E309)</f>
        <v>21375.200000000001</v>
      </c>
      <c r="G309" s="48">
        <f>F309*J309</f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>J309-K309</f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>IF(X309="", "", X309-N309)</f>
        <v>0</v>
      </c>
      <c r="Z309" s="21" t="str">
        <f>IF(N309="", "", TEXT(N309, "dddd"))</f>
        <v>Thursday</v>
      </c>
      <c r="AA309" s="21" t="str">
        <f>IF(X309="", "", TEXT(X309, "dddd"))</f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>IF(AB310="DOLLAR",E310*88,E310)</f>
        <v>46939.199999999997</v>
      </c>
      <c r="G310" s="48">
        <f>F310*J310</f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>J310-K310</f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>IF(X310="", "", X310-N310)</f>
        <v>0</v>
      </c>
      <c r="Z310" s="21" t="str">
        <f>IF(N310="", "", TEXT(N310, "dddd"))</f>
        <v>Thursday</v>
      </c>
      <c r="AA310" s="21" t="str">
        <f>IF(X310="", "", TEXT(X310, "dddd"))</f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>IF(AB311="DOLLAR",E311*88,E311)</f>
        <v>9548</v>
      </c>
      <c r="G311" s="48">
        <f>F311*J311</f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>J311-K311</f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>IF(X311="", "", X311-N311)</f>
        <v>0</v>
      </c>
      <c r="Z311" s="21" t="str">
        <f>IF(N311="", "", TEXT(N311, "dddd"))</f>
        <v>Monday</v>
      </c>
      <c r="AA311" s="21" t="str">
        <f>IF(X311="", "", TEXT(X311, "dddd"))</f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>IF(AB312="DOLLAR",E312*88,E312)</f>
        <v>15584.8</v>
      </c>
      <c r="G312" s="48">
        <f>F312*J312</f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>J312-K312</f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>IF(X312="", "", X312-N312)</f>
        <v/>
      </c>
      <c r="Z312" s="21" t="str">
        <f>IF(N312="", "", TEXT(N312, "dddd"))</f>
        <v>Tuesday</v>
      </c>
      <c r="AA312" s="21" t="str">
        <f>IF(X312="", "", TEXT(X312, "dddd"))</f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>IF(AB313="DOLLAR",E313*88,E313)</f>
        <v>43428</v>
      </c>
      <c r="G313" s="48">
        <f>F313*J313</f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>J313-K313</f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>IF(X313="", "", X313-N313)</f>
        <v/>
      </c>
      <c r="Z313" s="21" t="str">
        <f>IF(N313="", "", TEXT(N313, "dddd"))</f>
        <v>Tuesday</v>
      </c>
      <c r="AA313" s="21" t="str">
        <f>IF(X313="", "", TEXT(X313, "dddd"))</f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>IF(AB314="DOLLAR",E314*88,E314)</f>
        <v>67152.800000000003</v>
      </c>
      <c r="G314" s="48">
        <f>F314*J314</f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>J314-K314</f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>IF(X314="", "", X314-N314)</f>
        <v>0</v>
      </c>
      <c r="Z314" s="21" t="str">
        <f>IF(N314="", "", TEXT(N314, "dddd"))</f>
        <v>Thursday</v>
      </c>
      <c r="AA314" s="21" t="str">
        <f>IF(X314="", "", TEXT(X314, "dddd"))</f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>IF(AB315="DOLLAR",E315*88,E315)</f>
        <v>6899.2000000000007</v>
      </c>
      <c r="G315" s="48">
        <f>F315*J315</f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>J315-K315</f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>IF(OR(R315 = "PRIYANKA MADAM", R315 = "DEEPAK", R315 = "PORTER"),N315,"")</f>
        <v/>
      </c>
      <c r="Y315" s="21" t="str">
        <f>IF(X315="", "", X315-N315)</f>
        <v/>
      </c>
      <c r="Z315" s="21" t="str">
        <f>IF(N315="", "", TEXT(N315, "dddd"))</f>
        <v>Friday</v>
      </c>
      <c r="AA315" s="21" t="str">
        <f>IF(X315="", "", TEXT(X315, "dddd"))</f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>IF(AB316="DOLLAR",E316*88,E316)</f>
        <v>9081.6</v>
      </c>
      <c r="G316" s="48">
        <f>F316*J316</f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>J316-K316</f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>IF(OR(R316 = "PRIYANKA MADAM", R316 = "DEEPAK", R316 = "PORTER"),N316,"")</f>
        <v/>
      </c>
      <c r="Y316" s="21" t="str">
        <f>IF(X316="", "", X316-N316)</f>
        <v/>
      </c>
      <c r="Z316" s="21" t="str">
        <f>IF(N316="", "", TEXT(N316, "dddd"))</f>
        <v>Tuesday</v>
      </c>
      <c r="AA316" s="21" t="str">
        <f>IF(X316="", "", TEXT(X316, "dddd"))</f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>IF(AB317="DOLLAR",E317*88,E317)</f>
        <v>9081.6</v>
      </c>
      <c r="G317" s="48">
        <f>F317*J317</f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>J317-K317</f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>IF(OR(R317 = "PRIYANKA MADAM", R317 = "DEEPAK", R317 = "PORTER"),N317,"")</f>
        <v/>
      </c>
      <c r="Y317" s="21" t="str">
        <f>IF(X317="", "", X317-N317)</f>
        <v/>
      </c>
      <c r="Z317" s="21" t="str">
        <f>IF(N317="", "", TEXT(N317, "dddd"))</f>
        <v>Tuesday</v>
      </c>
      <c r="AA317" s="21" t="str">
        <f>IF(X317="", "", TEXT(X317, "dddd"))</f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>IF(AB318="DOLLAR",E318*88,E318)</f>
        <v>9081.6</v>
      </c>
      <c r="G318" s="48">
        <f>F318*J318</f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>J318-K318</f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>IF(OR(R318 = "PRIYANKA MADAM", R318 = "DEEPAK", R318 = "PORTER"),N318,"")</f>
        <v/>
      </c>
      <c r="Y318" s="21" t="str">
        <f>IF(X318="", "", X318-N318)</f>
        <v/>
      </c>
      <c r="Z318" s="21" t="str">
        <f>IF(N318="", "", TEXT(N318, "dddd"))</f>
        <v>Tuesday</v>
      </c>
      <c r="AA318" s="21" t="str">
        <f>IF(X318="", "", TEXT(X318, "dddd"))</f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>IF(AB319="DOLLAR",E319*88,E319)</f>
        <v>12408</v>
      </c>
      <c r="G319" s="48">
        <f>F319*J319</f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>J319-K319</f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>IF(OR(R319 = "PRIYANKA MADAM", R319 = "DEEPAK", R319 = "PORTER"),N319,"")</f>
        <v/>
      </c>
      <c r="Y319" s="21" t="str">
        <f>IF(X319="", "", X319-N319)</f>
        <v/>
      </c>
      <c r="Z319" s="21" t="str">
        <f>IF(N319="", "", TEXT(N319, "dddd"))</f>
        <v>Tuesday</v>
      </c>
      <c r="AA319" s="21" t="str">
        <f>IF(X319="", "", TEXT(X319, "dddd"))</f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>IF(AB320="DOLLAR",E320*88,E320)</f>
        <v>33264</v>
      </c>
      <c r="G320" s="48">
        <f>F320*J320</f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>J320-K320</f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>IF(OR(R320 = "PRIYANKA MADAM", R320 = "DEEPAK", R320 = "PORTER"),N320,"")</f>
        <v/>
      </c>
      <c r="Y320" s="21" t="str">
        <f>IF(X320="", "", X320-N320)</f>
        <v/>
      </c>
      <c r="Z320" s="21" t="str">
        <f>IF(N320="", "", TEXT(N320, "dddd"))</f>
        <v>Tuesday</v>
      </c>
      <c r="AA320" s="21" t="str">
        <f>IF(X320="", "", TEXT(X320, "dddd"))</f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>IF(AB321="DOLLAR",E321*88,E321)</f>
        <v>31152</v>
      </c>
      <c r="G321" s="48">
        <f>F321*J321</f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>J321-K321</f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>IF(X321="", "", X321-N321)</f>
        <v>0</v>
      </c>
      <c r="Z321" s="21" t="str">
        <f>IF(N321="", "", TEXT(N321, "dddd"))</f>
        <v>Thursday</v>
      </c>
      <c r="AA321" s="21" t="str">
        <f>IF(X321="", "", TEXT(X321, "dddd"))</f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>IF(AB322="DOLLAR",E322*88,E322)</f>
        <v>47124</v>
      </c>
      <c r="G322" s="48">
        <f>F322*J322</f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>J322-K322</f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>IF(X322="", "", X322-N322)</f>
        <v/>
      </c>
      <c r="Z322" s="21" t="str">
        <f>IF(N322="", "", TEXT(N322, "dddd"))</f>
        <v>Tuesday</v>
      </c>
      <c r="AA322" s="21" t="str">
        <f>IF(X322="", "", TEXT(X322, "dddd"))</f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>IF(AB323="DOLLAR",E323*88,E323)</f>
        <v>53856</v>
      </c>
      <c r="G323" s="48">
        <f>F323*J323</f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>J323-K323</f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>IF(X323="", "", X323-N323)</f>
        <v/>
      </c>
      <c r="Z323" s="21" t="str">
        <f>IF(N323="", "", TEXT(N323, "dddd"))</f>
        <v>Tuesday</v>
      </c>
      <c r="AA323" s="21" t="str">
        <f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>IF(AB324="DOLLAR",E324*88,E324)</f>
        <v>77792</v>
      </c>
      <c r="G324" s="48">
        <f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>IF(X324="", "", X324-N324)</f>
        <v/>
      </c>
      <c r="Z324" s="21" t="str">
        <f>IF(N324="", "", TEXT(N324, "dddd"))</f>
        <v>Tuesday</v>
      </c>
      <c r="AA324" s="21" t="str">
        <f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>IF(AB325="DOLLAR",E325*88,E325)</f>
        <v>21318</v>
      </c>
      <c r="G325" s="48">
        <f>F325*J325</f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>J325-K325</f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>IF(X325="", "", X325-N325)</f>
        <v>0</v>
      </c>
      <c r="Z325" s="21" t="str">
        <f>IF(N325="", "", TEXT(N325, "dddd"))</f>
        <v>Thursday</v>
      </c>
      <c r="AA325" s="21" t="str">
        <f>IF(X325="", "", TEXT(X325, "dddd"))</f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>IF(AB326="DOLLAR",E326*88,E326)</f>
        <v>21318</v>
      </c>
      <c r="G326" s="48">
        <f>F326*J326</f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>J326-K326</f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>IF(X326="", "", X326-N326)</f>
        <v>0</v>
      </c>
      <c r="Z326" s="21" t="str">
        <f>IF(N326="", "", TEXT(N326, "dddd"))</f>
        <v>Thursday</v>
      </c>
      <c r="AA326" s="21" t="str">
        <f>IF(X326="", "", TEXT(X326, "dddd"))</f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>IF(AB327="DOLLAR",E327*88,E327)</f>
        <v>4400</v>
      </c>
      <c r="G327" s="48">
        <f>F327*J327</f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>J327-K327</f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>IF(X327="", "", X327-N327)</f>
        <v>2</v>
      </c>
      <c r="Z327" s="21" t="str">
        <f>IF(N327="", "", TEXT(N327, "dddd"))</f>
        <v>Tuesday</v>
      </c>
      <c r="AA327" s="21" t="str">
        <f>IF(X327="", "", TEXT(X327, "dddd"))</f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>IF(AB328="DOLLAR",E328*88,E328)</f>
        <v>12320</v>
      </c>
      <c r="G328" s="48">
        <f>F328*J328</f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>J328-K328</f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>IF(OR(R328 = "PRIYANKA MADAM", R328 = "DEEPAK", R328 = "PORTER"),N328,"")</f>
        <v/>
      </c>
      <c r="Y328" s="21" t="str">
        <f>IF(X328="", "", X328-N328)</f>
        <v/>
      </c>
      <c r="Z328" s="21" t="str">
        <f>IF(N328="", "", TEXT(N328, "dddd"))</f>
        <v>Saturday</v>
      </c>
      <c r="AA328" s="21" t="str">
        <f>IF(X328="", "", TEXT(X328, "dddd"))</f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>IF(AB329="DOLLAR",E329*88,E329)</f>
        <v>12320</v>
      </c>
      <c r="G329" s="48">
        <f>F329*J329</f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>J329-K329</f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>IF(OR(R329 = "PRIYANKA MADAM", R329 = "DEEPAK", R329 = "PORTER"),N329,"")</f>
        <v/>
      </c>
      <c r="Y329" s="21" t="str">
        <f>IF(X329="", "", X329-N329)</f>
        <v/>
      </c>
      <c r="Z329" s="21" t="str">
        <f>IF(N329="", "", TEXT(N329, "dddd"))</f>
        <v>Saturday</v>
      </c>
      <c r="AA329" s="21" t="str">
        <f>IF(X329="", "", TEXT(X329, "dddd"))</f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>IF(AB330="DOLLAR",E330*88,E330)</f>
        <v>12320</v>
      </c>
      <c r="G330" s="48">
        <f>F330*J330</f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>J330-K330</f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>IF(OR(R330 = "PRIYANKA MADAM", R330 = "DEEPAK", R330 = "PORTER"),N330,"")</f>
        <v/>
      </c>
      <c r="Y330" s="21" t="str">
        <f>IF(X330="", "", X330-N330)</f>
        <v/>
      </c>
      <c r="Z330" s="21" t="str">
        <f>IF(N330="", "", TEXT(N330, "dddd"))</f>
        <v>Saturday</v>
      </c>
      <c r="AA330" s="21" t="str">
        <f>IF(X330="", "", TEXT(X330, "dddd"))</f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>IF(AB331="DOLLAR",E331*88,E331)</f>
        <v>11000</v>
      </c>
      <c r="G331" s="48">
        <f>F331*J331</f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>J331-K331</f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>IF(OR(R331 = "PRIYANKA MADAM", R331 = "DEEPAK", R331 = "PORTER"),N331,"")</f>
        <v/>
      </c>
      <c r="Y331" s="21" t="str">
        <f>IF(X331="", "", X331-N331)</f>
        <v/>
      </c>
      <c r="Z331" s="21" t="str">
        <f>IF(N331="", "", TEXT(N331, "dddd"))</f>
        <v>Saturday</v>
      </c>
      <c r="AA331" s="21" t="str">
        <f>IF(X331="", "", TEXT(X331, "dddd"))</f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>IF(AB332="DOLLAR",E332*88,E332)</f>
        <v>15400</v>
      </c>
      <c r="G332" s="48">
        <f>F332*J332</f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>J332-K332</f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>IF(OR(R332 = "PRIYANKA MADAM", R332 = "DEEPAK", R332 = "PORTER"),N332,"")</f>
        <v/>
      </c>
      <c r="Y332" s="21" t="str">
        <f>IF(X332="", "", X332-N332)</f>
        <v/>
      </c>
      <c r="Z332" s="21" t="str">
        <f>IF(N332="", "", TEXT(N332, "dddd"))</f>
        <v>Saturday</v>
      </c>
      <c r="AA332" s="21" t="str">
        <f>IF(X332="", "", TEXT(X332, "dddd"))</f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>IF(AB333="DOLLAR",E333*88,E333)</f>
        <v>8179.6</v>
      </c>
      <c r="G333" s="48">
        <f>F333*J333</f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>J333-K333</f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>IF(OR(R333 = "PRIYANKA MADAM", R333 = "DEEPAK", R333 = "PORTER"),N333,"")</f>
        <v>45831</v>
      </c>
      <c r="Y333" s="21">
        <f>IF(X333="", "", X333-N333)</f>
        <v>0</v>
      </c>
      <c r="Z333" s="21" t="str">
        <f>IF(N333="", "", TEXT(N333, "dddd"))</f>
        <v>Monday</v>
      </c>
      <c r="AA333" s="21" t="str">
        <f>IF(X333="", "", TEXT(X333, "dddd"))</f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>IF(AB334="DOLLAR",E334*88,E334)</f>
        <v>15276.8</v>
      </c>
      <c r="G334" s="48">
        <f>F334*J334</f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>J334-K334</f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>IF(OR(R334 = "PRIYANKA MADAM", R334 = "DEEPAK", R334 = "PORTER"),N334,"")</f>
        <v/>
      </c>
      <c r="Y334" s="21" t="str">
        <f>IF(X334="", "", X334-N334)</f>
        <v/>
      </c>
      <c r="Z334" s="21" t="str">
        <f>IF(N334="", "", TEXT(N334, "dddd"))</f>
        <v>Monday</v>
      </c>
      <c r="AA334" s="21" t="str">
        <f>IF(X334="", "", TEXT(X334, "dddd"))</f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>IF(AB335="DOLLAR",E335*88,E335)</f>
        <v>4743.2</v>
      </c>
      <c r="G335" s="48">
        <f>F335*J335</f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>J335-K335</f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>IF(OR(R335 = "PRIYANKA MADAM", R335 = "DEEPAK", R335 = "PORTER"),N335,"")</f>
        <v>45831</v>
      </c>
      <c r="Y335" s="21">
        <f>IF(X335="", "", X335-N335)</f>
        <v>0</v>
      </c>
      <c r="Z335" s="21" t="str">
        <f>IF(N335="", "", TEXT(N335, "dddd"))</f>
        <v>Monday</v>
      </c>
      <c r="AA335" s="21" t="str">
        <f>IF(X335="", "", TEXT(X335, "dddd"))</f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>IF(AB336="DOLLAR",E336*88,E336)</f>
        <v>19896.8</v>
      </c>
      <c r="G336" s="48">
        <f>F336*J336</f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>J336-K336</f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>IF(OR(R336 = "PRIYANKA MADAM", R336 = "DEEPAK", R336 = "PORTER"),N336,"")</f>
        <v/>
      </c>
      <c r="Y336" s="21" t="str">
        <f>IF(X336="", "", X336-N336)</f>
        <v/>
      </c>
      <c r="Z336" s="21" t="str">
        <f>IF(N336="", "", TEXT(N336, "dddd"))</f>
        <v>Monday</v>
      </c>
      <c r="AA336" s="21" t="str">
        <f>IF(X336="", "", TEXT(X336, "dddd"))</f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>IF(AB337="DOLLAR",E337*88,E337)</f>
        <v>18018</v>
      </c>
      <c r="G337" s="48">
        <f>F337*J337</f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>J337-K337</f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>IF(OR(R337 = "PRIYANKA MADAM", R337 = "DEEPAK", R337 = "PORTER"),N337,"")</f>
        <v/>
      </c>
      <c r="Y337" s="21" t="str">
        <f>IF(X337="", "", X337-N337)</f>
        <v/>
      </c>
      <c r="Z337" s="21" t="str">
        <f>IF(N337="", "", TEXT(N337, "dddd"))</f>
        <v>Saturday</v>
      </c>
      <c r="AA337" s="21" t="str">
        <f>IF(X337="", "", TEXT(X337, "dddd"))</f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>IF(AB338="DOLLAR",E338*88,E338)</f>
        <v>19714.2</v>
      </c>
      <c r="G338" s="48">
        <f>F338*J338</f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>J338-K338</f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>IF(X338="", "", X338-N338)</f>
        <v>0</v>
      </c>
      <c r="Z338" s="21" t="str">
        <f>IF(N338="", "", TEXT(N338, "dddd"))</f>
        <v>Monday</v>
      </c>
      <c r="AA338" s="21" t="str">
        <f>IF(X338="", "", TEXT(X338, "dddd"))</f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>IF(AB339="DOLLAR",E339*88,E339)</f>
        <v>19714.2</v>
      </c>
      <c r="G339" s="48">
        <f>F339*J339</f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>J339-K339</f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>IF(X339="", "", X339-N339)</f>
        <v>0</v>
      </c>
      <c r="Z339" s="21" t="str">
        <f>IF(N339="", "", TEXT(N339, "dddd"))</f>
        <v>Tuesday</v>
      </c>
      <c r="AA339" s="21" t="str">
        <f>IF(X339="", "", TEXT(X339, "dddd"))</f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>IF(AB340="DOLLAR",E340*88,E340)</f>
        <v>19712</v>
      </c>
      <c r="G340" s="48">
        <f>F340*J340</f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>J340-K340</f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>IF(X340="", "", X340-N340)</f>
        <v/>
      </c>
      <c r="Z340" s="21" t="str">
        <f>IF(N340="", "", TEXT(N340, "dddd"))</f>
        <v>Saturday</v>
      </c>
      <c r="AA340" s="21" t="str">
        <f>IF(X340="", "", TEXT(X340, "dddd"))</f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>IF(AB341="DOLLAR",E341*88,E341)</f>
        <v>10533.6</v>
      </c>
      <c r="G341" s="48">
        <f>F341*J341</f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>J341-K341</f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>IF(X341="", "", X341-N341)</f>
        <v>3</v>
      </c>
      <c r="Z341" s="21" t="str">
        <f>IF(N341="", "", TEXT(N341, "dddd"))</f>
        <v>Saturday</v>
      </c>
      <c r="AA341" s="21" t="str">
        <f>IF(X341="", "", TEXT(X341, "dddd"))</f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>IF(AB342="DOLLAR",E342*88,E342)</f>
        <v>24948</v>
      </c>
      <c r="G342" s="48">
        <f>F342*J342</f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>J342-K342</f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>IF(X342="", "", X342-N342)</f>
        <v>0</v>
      </c>
      <c r="Z342" s="21" t="str">
        <f>IF(N342="", "", TEXT(N342, "dddd"))</f>
        <v>Tuesday</v>
      </c>
      <c r="AA342" s="21" t="str">
        <f>IF(X342="", "", TEXT(X342, "dddd"))</f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>IF(AB343="DOLLAR",E343*88,E343)</f>
        <v>6529.6</v>
      </c>
      <c r="G343" s="48">
        <f>F343*J343</f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>J343-K343</f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>IF(X343="", "", X343-N343)</f>
        <v/>
      </c>
      <c r="Z343" s="21" t="str">
        <f>IF(N343="", "", TEXT(N343, "dddd"))</f>
        <v>Saturday</v>
      </c>
      <c r="AA343" s="21" t="str">
        <f>IF(X343="", "", TEXT(X343, "dddd"))</f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>IF(AB344="DOLLAR",E344*88,E344)</f>
        <v>16262.400000000001</v>
      </c>
      <c r="G344" s="48">
        <f>F344*J344</f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>J344-K344</f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>IF(X344="", "", X344-N344)</f>
        <v/>
      </c>
      <c r="Z344" s="21" t="str">
        <f>IF(N344="", "", TEXT(N344, "dddd"))</f>
        <v>Monday</v>
      </c>
      <c r="AA344" s="21" t="str">
        <f>IF(X344="", "", TEXT(X344, "dddd"))</f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>IF(AB345="DOLLAR",E345*88,E345)</f>
        <v>27984</v>
      </c>
      <c r="G345" s="48">
        <f>F345*J345</f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>J345-K345</f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>IF(X345="", "", X345-N345)</f>
        <v/>
      </c>
      <c r="Z345" s="21" t="str">
        <f>IF(N345="", "", TEXT(N345, "dddd"))</f>
        <v>Monday</v>
      </c>
      <c r="AA345" s="21" t="str">
        <f>IF(X345="", "", TEXT(X345, "dddd"))</f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>IF(AB346="DOLLAR",E346*88,E346)</f>
        <v>26136</v>
      </c>
      <c r="G346" s="48">
        <f>F346*J346</f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>J346-K346</f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>IF(X346="", "", X346-N346)</f>
        <v/>
      </c>
      <c r="Z346" s="21" t="str">
        <f>IF(N346="", "", TEXT(N346, "dddd"))</f>
        <v>Monday</v>
      </c>
      <c r="AA346" s="21" t="str">
        <f>IF(X346="", "", TEXT(X346, "dddd"))</f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>IF(AB347="DOLLAR",E347*88,E347)</f>
        <v>28710</v>
      </c>
      <c r="G347" s="48">
        <f>F347*J347</f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>J347-K347</f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>IF(X347="", "", X347-N347)</f>
        <v>0</v>
      </c>
      <c r="Z347" s="21" t="str">
        <f>IF(N347="", "", TEXT(N347, "dddd"))</f>
        <v>Wednesday</v>
      </c>
      <c r="AA347" s="21" t="str">
        <f>IF(X347="", "", TEXT(X347, "dddd"))</f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>IF(AB348="DOLLAR",E348*88,E348)</f>
        <v>28314</v>
      </c>
      <c r="G348" s="48">
        <f>F348*J348</f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>J348-K348</f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>IF(X348="", "", X348-N348)</f>
        <v/>
      </c>
      <c r="Z348" s="21" t="str">
        <f>IF(N348="", "", TEXT(N348, "dddd"))</f>
        <v>Monday</v>
      </c>
      <c r="AA348" s="21" t="str">
        <f>IF(X348="", "", TEXT(X348, "dddd"))</f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>IF(AB349="DOLLAR",E349*88,E349)</f>
        <v>8316</v>
      </c>
      <c r="G349" s="48">
        <f>F349*J349</f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>J349-K349</f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>IF(X349="", "", X349-N349)</f>
        <v>0</v>
      </c>
      <c r="Z349" s="21" t="str">
        <f>IF(N349="", "", TEXT(N349, "dddd"))</f>
        <v>Wednesday</v>
      </c>
      <c r="AA349" s="21" t="str">
        <f>IF(X349="", "", TEXT(X349, "dddd"))</f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>IF(AB350="DOLLAR",E350*88,E350)</f>
        <v>17987.2</v>
      </c>
      <c r="G350" s="48">
        <f>F350*J350</f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>J350-K350</f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>IF(X350="", "", X350-N350)</f>
        <v/>
      </c>
      <c r="Z350" s="21" t="str">
        <f>IF(N350="", "", TEXT(N350, "dddd"))</f>
        <v>Monday</v>
      </c>
      <c r="AA350" s="21" t="str">
        <f>IF(X350="", "", TEXT(X350, "dddd"))</f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>IF(AB351="DOLLAR",E351*88,E351)</f>
        <v>28710</v>
      </c>
      <c r="G351" s="48">
        <f>F351*J351</f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>J351-K351</f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>IF(X351="", "", X351-N351)</f>
        <v>0</v>
      </c>
      <c r="Z351" s="21" t="str">
        <f>IF(N351="", "", TEXT(N351, "dddd"))</f>
        <v>Wednesday</v>
      </c>
      <c r="AA351" s="21" t="str">
        <f>IF(X351="", "", TEXT(X351, "dddd"))</f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>IF(AB352="DOLLAR",E352*88,E352)</f>
        <v>14106.400000000001</v>
      </c>
      <c r="G352" s="48">
        <f>F352*J352</f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>J352-K352</f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>IF(X352="", "", X352-N352)</f>
        <v/>
      </c>
      <c r="Z352" s="21" t="str">
        <f>IF(N352="", "", TEXT(N352, "dddd"))</f>
        <v>Monday</v>
      </c>
      <c r="AA352" s="21" t="str">
        <f>IF(X352="", "", TEXT(X352, "dddd"))</f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>IF(AB353="DOLLAR",E353*88,E353)</f>
        <v>6344.7999999999993</v>
      </c>
      <c r="G353" s="48">
        <f>F353*J353</f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>J353-K353</f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>IF(X353="", "", X353-N353)</f>
        <v>0</v>
      </c>
      <c r="Z353" s="21" t="str">
        <f>IF(N353="", "", TEXT(N353, "dddd"))</f>
        <v>Wednesday</v>
      </c>
      <c r="AA353" s="21" t="str">
        <f>IF(X353="", "", TEXT(X353, "dddd"))</f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>IF(AB354="DOLLAR",E354*88,E354)</f>
        <v>4065.6000000000004</v>
      </c>
      <c r="G354" s="48">
        <f>F354*J354</f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>J354-K354</f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>IF(X354="", "", X354-N354)</f>
        <v/>
      </c>
      <c r="Z354" s="21" t="str">
        <f>IF(N354="", "", TEXT(N354, "dddd"))</f>
        <v>Saturday</v>
      </c>
      <c r="AA354" s="21" t="str">
        <f>IF(X354="", "", TEXT(X354, "dddd"))</f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>IF(AB355="DOLLAR",E355*88,E355)</f>
        <v>16324</v>
      </c>
      <c r="G355" s="48">
        <f>F355*J355</f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>J355-K355</f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>IF(X355="", "", X355-N355)</f>
        <v/>
      </c>
      <c r="Z355" s="21" t="str">
        <f>IF(N355="", "", TEXT(N355, "dddd"))</f>
        <v>Monday</v>
      </c>
      <c r="AA355" s="21" t="str">
        <f>IF(X355="", "", TEXT(X355, "dddd"))</f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>IF(AB356="DOLLAR",E356*88,E356)</f>
        <v>8131.2000000000007</v>
      </c>
      <c r="G356" s="48">
        <f>F356*J356</f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>J356-K356</f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>IF(X356="", "", X356-N356)</f>
        <v/>
      </c>
      <c r="Z356" s="21" t="str">
        <f>IF(N356="", "", TEXT(N356, "dddd"))</f>
        <v>Monday</v>
      </c>
      <c r="AA356" s="21" t="str">
        <f>IF(X356="", "", TEXT(X356, "dddd"))</f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>IF(AB357="DOLLAR",E357*88,E357)</f>
        <v>15523.2</v>
      </c>
      <c r="G357" s="48">
        <f>F357*J357</f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>J357-K357</f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>IF(X357="", "", X357-N357)</f>
        <v/>
      </c>
      <c r="Z357" s="21" t="str">
        <f>IF(N357="", "", TEXT(N357, "dddd"))</f>
        <v>Monday</v>
      </c>
      <c r="AA357" s="21" t="str">
        <f>IF(X357="", "", TEXT(X357, "dddd"))</f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>IF(AB358="DOLLAR",E358*88,E358)</f>
        <v>28710</v>
      </c>
      <c r="G358" s="48">
        <f>F358*J358</f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>J358-K358</f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>IF(X358="", "", X358-N358)</f>
        <v>0</v>
      </c>
      <c r="Z358" s="21" t="str">
        <f>IF(N358="", "", TEXT(N358, "dddd"))</f>
        <v>Wednesday</v>
      </c>
      <c r="AA358" s="21" t="str">
        <f>IF(X358="", "", TEXT(X358, "dddd"))</f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>IF(AB359="DOLLAR",E359*88,E359)</f>
        <v>4435.2</v>
      </c>
      <c r="G359" s="48">
        <f>F359*J359</f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>J359-K359</f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>IF(X359="", "", X359-N359)</f>
        <v/>
      </c>
      <c r="Z359" s="21" t="str">
        <f>IF(N359="", "", TEXT(N359, "dddd"))</f>
        <v>Saturday</v>
      </c>
      <c r="AA359" s="21" t="str">
        <f>IF(X359="", "", TEXT(X359, "dddd"))</f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>IF(AB360="DOLLAR",E360*88,E360)</f>
        <v>25146</v>
      </c>
      <c r="G360" s="48">
        <f>F360*J360</f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>J360-K360</f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>IF(X360="", "", X360-N360)</f>
        <v>0</v>
      </c>
      <c r="Z360" s="21" t="str">
        <f>IF(N360="", "", TEXT(N360, "dddd"))</f>
        <v>Wednesday</v>
      </c>
      <c r="AA360" s="21" t="str">
        <f>IF(X360="", "", TEXT(X360, "dddd"))</f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>IF(AB361="DOLLAR",E361*88,E361)</f>
        <v>16508.8</v>
      </c>
      <c r="G361" s="48">
        <f>F361*J361</f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>J361-K361</f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>IF(X361="", "", X361-N361)</f>
        <v/>
      </c>
      <c r="Z361" s="21" t="str">
        <f>IF(N361="", "", TEXT(N361, "dddd"))</f>
        <v>Monday</v>
      </c>
      <c r="AA361" s="21" t="str">
        <f>IF(X361="", "", TEXT(X361, "dddd"))</f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>IF(AB362="DOLLAR",E362*88,E362)</f>
        <v>16262.400000000001</v>
      </c>
      <c r="G362" s="48">
        <f>F362*J362</f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>J362-K362</f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>IF(X362="", "", X362-N362)</f>
        <v/>
      </c>
      <c r="Z362" s="21" t="str">
        <f>IF(N362="", "", TEXT(N362, "dddd"))</f>
        <v>Saturday</v>
      </c>
      <c r="AA362" s="21" t="str">
        <f>IF(X362="", "", TEXT(X362, "dddd"))</f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>IF(AB363="DOLLAR",E363*88,E363)</f>
        <v>16324</v>
      </c>
      <c r="G363" s="48">
        <f>F363*J363</f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>J363-K363</f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>IF(X363="", "", X363-N363)</f>
        <v/>
      </c>
      <c r="Z363" s="21" t="str">
        <f>IF(N363="", "", TEXT(N363, "dddd"))</f>
        <v>Monday</v>
      </c>
      <c r="AA363" s="21" t="str">
        <f>IF(X363="", "", TEXT(X363, "dddd"))</f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>IF(AB364="DOLLAR",E364*88,E364)</f>
        <v>28710</v>
      </c>
      <c r="G364" s="48">
        <f>F364*J364</f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>J364-K364</f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>IF(X364="", "", X364-N364)</f>
        <v>0</v>
      </c>
      <c r="Z364" s="21" t="str">
        <f>IF(N364="", "", TEXT(N364, "dddd"))</f>
        <v>Wednesday</v>
      </c>
      <c r="AA364" s="21" t="str">
        <f>IF(X364="", "", TEXT(X364, "dddd"))</f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>IF(AB365="DOLLAR",E365*88,E365)</f>
        <v>22792</v>
      </c>
      <c r="G365" s="48">
        <f>F365*J365</f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>J365-K365</f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>IF(X365="", "", X365-N365)</f>
        <v>0</v>
      </c>
      <c r="Z365" s="21" t="str">
        <f>IF(N365="", "", TEXT(N365, "dddd"))</f>
        <v>Wednesday</v>
      </c>
      <c r="AA365" s="21" t="str">
        <f>IF(X365="", "", TEXT(X365, "dddd"))</f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>IF(AB366="DOLLAR",E366*88,E366)</f>
        <v>21375.200000000001</v>
      </c>
      <c r="G366" s="48">
        <f>F366*J366</f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>J366-K366</f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>IF(X366="", "", X366-N366)</f>
        <v>0</v>
      </c>
      <c r="Z366" s="21" t="str">
        <f>IF(N366="", "", TEXT(N366, "dddd"))</f>
        <v>Wednesday</v>
      </c>
      <c r="AA366" s="21" t="str">
        <f>IF(X366="", "", TEXT(X366, "dddd"))</f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>IF(AB367="DOLLAR",E367*88,E367)</f>
        <v>17248</v>
      </c>
      <c r="G367" s="48">
        <f>F367*J367</f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>J367-K367</f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>IF(OR(R367 = "PRIYANKA MADAM", R367 = "DEEPAK", R367 = "PORTER"),N367,"")</f>
        <v/>
      </c>
      <c r="Y367" s="21" t="str">
        <f>IF(X367="", "", X367-N367)</f>
        <v/>
      </c>
      <c r="Z367" s="21" t="str">
        <f>IF(N367="", "", TEXT(N367, "dddd"))</f>
        <v>Monday</v>
      </c>
      <c r="AA367" s="21" t="str">
        <f>IF(X367="", "", TEXT(X367, "dddd"))</f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>IF(AB368="DOLLAR",E368*88,E368)</f>
        <v>16447.2</v>
      </c>
      <c r="G368" s="48">
        <f>F368*J368</f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>J368-K368</f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>IF(OR(R368 = "PRIYANKA MADAM", R368 = "DEEPAK", R368 = "PORTER"),N368,"")</f>
        <v/>
      </c>
      <c r="Y368" s="21" t="str">
        <f>IF(X368="", "", X368-N368)</f>
        <v/>
      </c>
      <c r="Z368" s="21" t="str">
        <f>IF(N368="", "", TEXT(N368, "dddd"))</f>
        <v>Monday</v>
      </c>
      <c r="AA368" s="21" t="str">
        <f>IF(X368="", "", TEXT(X368, "dddd"))</f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>IF(AB369="DOLLAR",E369*88,E369)</f>
        <v>17925.599999999999</v>
      </c>
      <c r="G369" s="48">
        <f>F369*J369</f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>J369-K369</f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>IF(OR(R369 = "PRIYANKA MADAM", R369 = "DEEPAK", R369 = "PORTER"),N369,"")</f>
        <v/>
      </c>
      <c r="Y369" s="21" t="str">
        <f>IF(X369="", "", X369-N369)</f>
        <v/>
      </c>
      <c r="Z369" s="21" t="str">
        <f>IF(N369="", "", TEXT(N369, "dddd"))</f>
        <v>Monday</v>
      </c>
      <c r="AA369" s="21" t="str">
        <f>IF(X369="", "", TEXT(X369, "dddd"))</f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>IF(AB370="DOLLAR",E370*88,E370)</f>
        <v>10841.6</v>
      </c>
      <c r="G370" s="48">
        <f>F370*J370</f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>J370-K370</f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>IF(OR(R370 = "PRIYANKA MADAM", R370 = "DEEPAK", R370 = "PORTER"),N370,"")</f>
        <v>45821</v>
      </c>
      <c r="Y370" s="21">
        <f>IF(X370="", "", X370-N370)</f>
        <v>0</v>
      </c>
      <c r="Z370" s="21" t="str">
        <f>IF(N370="", "", TEXT(N370, "dddd"))</f>
        <v>Friday</v>
      </c>
      <c r="AA370" s="21" t="str">
        <f>IF(X370="", "", TEXT(X370, "dddd"))</f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>IF(AB371="DOLLAR",E371*88,E371)</f>
        <v>21375.200000000001</v>
      </c>
      <c r="G371" s="48">
        <f>F371*J371</f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>J371-K371</f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>IF(OR(R371 = "PRIYANKA MADAM", R371 = "DEEPAK", R371 = "PORTER"),N371,"")</f>
        <v/>
      </c>
      <c r="Y371" s="21" t="str">
        <f>IF(X371="", "", X371-N371)</f>
        <v/>
      </c>
      <c r="Z371" s="21" t="str">
        <f>IF(N371="", "", TEXT(N371, "dddd"))</f>
        <v>Saturday</v>
      </c>
      <c r="AA371" s="21" t="str">
        <f>IF(X371="", "", TEXT(X371, "dddd"))</f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>IF(AB372="DOLLAR",E372*88,E372)</f>
        <v>27588</v>
      </c>
      <c r="G372" s="48">
        <f>F372*J372</f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>J372-K372</f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>IF(OR(R372 = "PRIYANKA MADAM", R372 = "DEEPAK", R372 = "PORTER"),N372,"")</f>
        <v/>
      </c>
      <c r="Y372" s="21" t="str">
        <f>IF(X372="", "", X372-N372)</f>
        <v/>
      </c>
      <c r="Z372" s="21" t="str">
        <f>IF(N372="", "", TEXT(N372, "dddd"))</f>
        <v>Monday</v>
      </c>
      <c r="AA372" s="21" t="str">
        <f>IF(X372="", "", TEXT(X372, "dddd"))</f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>IF(AB373="DOLLAR",E373*88,E373)</f>
        <v>18726.400000000001</v>
      </c>
      <c r="G373" s="48">
        <f>F373*J373</f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>J373-K373</f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>IF(X373="", "", X373-N373)</f>
        <v>0</v>
      </c>
      <c r="Z373" s="21" t="str">
        <f>IF(N373="", "", TEXT(N373, "dddd"))</f>
        <v>Wednesday</v>
      </c>
      <c r="AA373" s="21" t="str">
        <f>IF(X373="", "", TEXT(X373, "dddd"))</f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>IF(AB374="DOLLAR",E374*88,E374)</f>
        <v>11616</v>
      </c>
      <c r="G374" s="48">
        <f>F374*J374</f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>J374-K374</f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>IF(X374="", "", X374-N374)</f>
        <v>0</v>
      </c>
      <c r="Z374" s="21" t="str">
        <f>IF(N374="", "", TEXT(N374, "dddd"))</f>
        <v>Friday</v>
      </c>
      <c r="AA374" s="21" t="str">
        <f>IF(X374="", "", TEXT(X374, "dddd"))</f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>IF(AB375="DOLLAR",E375*88,E375)</f>
        <v>8747.2000000000007</v>
      </c>
      <c r="G375" s="48">
        <f>F375*J375</f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>J375-K375</f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>IF(X375="", "", X375-N375)</f>
        <v>0</v>
      </c>
      <c r="Z375" s="21" t="str">
        <f>IF(N375="", "", TEXT(N375, "dddd"))</f>
        <v>Friday</v>
      </c>
      <c r="AA375" s="21" t="str">
        <f>IF(X375="", "", TEXT(X375, "dddd"))</f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>IF(AB376="DOLLAR",E376*88,E376)</f>
        <v>21375.200000000001</v>
      </c>
      <c r="G376" s="48">
        <f>F376*J376</f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>J376-K376</f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>IF(X376="", "", X376-N376)</f>
        <v/>
      </c>
      <c r="Z376" s="21" t="str">
        <f>IF(N376="", "", TEXT(N376, "dddd"))</f>
        <v>Monday</v>
      </c>
      <c r="AA376" s="21" t="str">
        <f>IF(X376="", "", TEXT(X376, "dddd"))</f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>IF(AB377="DOLLAR",E377*88,E377)</f>
        <v>23531.199999999997</v>
      </c>
      <c r="G377" s="48">
        <f>F377*J377</f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>J377-K377</f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>IF(X377="", "", X377-N377)</f>
        <v>0</v>
      </c>
      <c r="Z377" s="21" t="str">
        <f>IF(N377="", "", TEXT(N377, "dddd"))</f>
        <v>Wednesday</v>
      </c>
      <c r="AA377" s="21" t="str">
        <f>IF(X377="", "", TEXT(X377, "dddd"))</f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>IF(AB378="DOLLAR",E378*88,E378)</f>
        <v>20020</v>
      </c>
      <c r="G378" s="48">
        <f>F378*J378</f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>J378-K378</f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>IF(X378="", "", X378-N378)</f>
        <v/>
      </c>
      <c r="Z378" s="21" t="str">
        <f>IF(N378="", "", TEXT(N378, "dddd"))</f>
        <v>Monday</v>
      </c>
      <c r="AA378" s="21" t="str">
        <f>IF(X378="", "", TEXT(X378, "dddd"))</f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>IF(AB379="DOLLAR",E379*88,E379)</f>
        <v>9856</v>
      </c>
      <c r="G379" s="48">
        <f>F379*J379</f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>J379-K379</f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>IF(X379="", "", X379-N379)</f>
        <v>0</v>
      </c>
      <c r="Z379" s="21" t="str">
        <f>IF(N379="", "", TEXT(N379, "dddd"))</f>
        <v>Wednesday</v>
      </c>
      <c r="AA379" s="21" t="str">
        <f>IF(X379="", "", TEXT(X379, "dddd"))</f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>IF(AB380="DOLLAR",E380*88,E380)</f>
        <v>15276.8</v>
      </c>
      <c r="G380" s="48">
        <f>F380*J380</f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>J380-K380</f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>IF(X380="", "", X380-N380)</f>
        <v>0</v>
      </c>
      <c r="Z380" s="21" t="str">
        <f>IF(N380="", "", TEXT(N380, "dddd"))</f>
        <v>Friday</v>
      </c>
      <c r="AA380" s="21" t="str">
        <f>IF(X380="", "", TEXT(X380, "dddd"))</f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>IF(AB381="DOLLAR",E381*88,E381)</f>
        <v>8377.6</v>
      </c>
      <c r="G381" s="48">
        <f>F381*J381</f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>J381-K381</f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>IF(X381="", "", X381-N381)</f>
        <v/>
      </c>
      <c r="Z381" s="21" t="str">
        <f>IF(N381="", "", TEXT(N381, "dddd"))</f>
        <v>Saturday</v>
      </c>
      <c r="AA381" s="21" t="str">
        <f>IF(X381="", "", TEXT(X381, "dddd"))</f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>IF(AB382="DOLLAR",E382*88,E382)</f>
        <v>15523.2</v>
      </c>
      <c r="G382" s="48">
        <f>F382*J382</f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>J382-K382</f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>IF(X382="", "", X382-N382)</f>
        <v/>
      </c>
      <c r="Z382" s="21" t="str">
        <f>IF(N382="", "", TEXT(N382, "dddd"))</f>
        <v>Monday</v>
      </c>
      <c r="AA382" s="21" t="str">
        <f>IF(X382="", "", TEXT(X382, "dddd"))</f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>IF(AB383="DOLLAR",E383*88,E383)</f>
        <v>39362.400000000001</v>
      </c>
      <c r="G383" s="48">
        <f>F383*J383</f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>J383-K383</f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>IF(X383="", "", X383-N383)</f>
        <v>0</v>
      </c>
      <c r="Z383" s="21" t="str">
        <f>IF(N383="", "", TEXT(N383, "dddd"))</f>
        <v>Friday</v>
      </c>
      <c r="AA383" s="21" t="str">
        <f>IF(X383="", "", TEXT(X383, "dddd"))</f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>IF(AB384="DOLLAR",E384*88,E384)</f>
        <v>23531.199999999997</v>
      </c>
      <c r="G384" s="48">
        <f>F384*J384</f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>J384-K384</f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>IF(OR(R384 = "PRIYANKA MADAM", R384 = "DEEPAK", R384 = "PORTER"),N384,"")</f>
        <v/>
      </c>
      <c r="Y384" s="21" t="str">
        <f>IF(X384="", "", X384-N384)</f>
        <v/>
      </c>
      <c r="Z384" s="21" t="str">
        <f>IF(N384="", "", TEXT(N384, "dddd"))</f>
        <v>Saturday</v>
      </c>
      <c r="AA384" s="21" t="str">
        <f>IF(X384="", "", TEXT(X384, "dddd"))</f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>IF(AB385="DOLLAR",E385*88,E385)</f>
        <v>19342.400000000001</v>
      </c>
      <c r="G385" s="48">
        <f>F385*J385</f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>J385-K385</f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>IF(OR(R385 = "PRIYANKA MADAM", R385 = "DEEPAK", R385 = "PORTER"),N385,"")</f>
        <v/>
      </c>
      <c r="Y385" s="21" t="str">
        <f>IF(X385="", "", X385-N385)</f>
        <v/>
      </c>
      <c r="Z385" s="21" t="str">
        <f>IF(N385="", "", TEXT(N385, "dddd"))</f>
        <v>Monday</v>
      </c>
      <c r="AA385" s="21" t="str">
        <f>IF(X385="", "", TEXT(X385, "dddd"))</f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>IF(AB386="DOLLAR",E386*88,E386)</f>
        <v>8377.6</v>
      </c>
      <c r="G386" s="48">
        <f>F386*J386</f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>J386-K386</f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>IF(OR(R386 = "PRIYANKA MADAM", R386 = "DEEPAK", R386 = "PORTER"),N386,"")</f>
        <v/>
      </c>
      <c r="Y386" s="21" t="str">
        <f>IF(X386="", "", X386-N386)</f>
        <v/>
      </c>
      <c r="Z386" s="21" t="str">
        <f>IF(N386="", "", TEXT(N386, "dddd"))</f>
        <v>Saturday</v>
      </c>
      <c r="AA386" s="21" t="str">
        <f>IF(X386="", "", TEXT(X386, "dddd"))</f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>IF(AB387="DOLLAR",E387*88,E387)</f>
        <v>8377.6</v>
      </c>
      <c r="G387" s="48">
        <f>F387*J387</f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>IF(OR(R387 = "PRIYANKA MADAM", R387 = "DEEPAK", R387 = "PORTER"),N387,"")</f>
        <v/>
      </c>
      <c r="Y387" s="21" t="str">
        <f>IF(X387="", "", X387-N387)</f>
        <v/>
      </c>
      <c r="Z387" s="21" t="str">
        <f>IF(N387="", "", TEXT(N387, "dddd"))</f>
        <v>Saturday</v>
      </c>
      <c r="AA387" s="21" t="str">
        <f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>IF(AB388="DOLLAR",E388*88,E388)</f>
        <v>6591.2000000000007</v>
      </c>
      <c r="G388" s="48">
        <f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>IF(OR(R388 = "PRIYANKA MADAM", R388 = "DEEPAK", R388 = "PORTER"),N388,"")</f>
        <v/>
      </c>
      <c r="Y388" s="21" t="str">
        <f>IF(X388="", "", X388-N388)</f>
        <v/>
      </c>
      <c r="Z388" s="21" t="str">
        <f>IF(N388="", "", TEXT(N388, "dddd"))</f>
        <v>Saturday</v>
      </c>
      <c r="AA388" s="21" t="str">
        <f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>IF(AB389="DOLLAR",E389*88,E389)</f>
        <v>20636</v>
      </c>
      <c r="G389" s="48">
        <f>F389*J389</f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>J389-K389</f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>IF(OR(R389 = "PRIYANKA MADAM", R389 = "DEEPAK", R389 = "PORTER"),N389,"")</f>
        <v/>
      </c>
      <c r="Y389" s="21" t="str">
        <f>IF(X389="", "", X389-N389)</f>
        <v/>
      </c>
      <c r="Z389" s="21" t="str">
        <f>IF(N389="", "", TEXT(N389, "dddd"))</f>
        <v>Saturday</v>
      </c>
      <c r="AA389" s="21" t="str">
        <f>IF(X389="", "", TEXT(X389, "dddd"))</f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>IF(AB390="DOLLAR",E390*88,E390)</f>
        <v>9424.7999999999993</v>
      </c>
      <c r="G390" s="48">
        <f>F390*J390</f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>J390-K390</f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>IF(OR(R390 = "PRIYANKA MADAM", R390 = "DEEPAK", R390 = "PORTER"),N390,"")</f>
        <v/>
      </c>
      <c r="Y390" s="21" t="str">
        <f>IF(X390="", "", X390-N390)</f>
        <v/>
      </c>
      <c r="Z390" s="21" t="str">
        <f>IF(N390="", "", TEXT(N390, "dddd"))</f>
        <v>Saturday</v>
      </c>
      <c r="AA390" s="21" t="str">
        <f>IF(X390="", "", TEXT(X390, "dddd"))</f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>IF(AB391="DOLLAR",E391*88,E391)</f>
        <v>12689.599999999999</v>
      </c>
      <c r="G391" s="48">
        <f>F391*J391</f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>J391-K391</f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>IF(OR(R391 = "PRIYANKA MADAM", R391 = "DEEPAK", R391 = "PORTER"),N391,"")</f>
        <v/>
      </c>
      <c r="Y391" s="21" t="str">
        <f>IF(X391="", "", X391-N391)</f>
        <v/>
      </c>
      <c r="Z391" s="21" t="str">
        <f>IF(N391="", "", TEXT(N391, "dddd"))</f>
        <v>Saturday</v>
      </c>
      <c r="AA391" s="21" t="str">
        <f>IF(X391="", "", TEXT(X391, "dddd"))</f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>IF(AB392="DOLLAR",E392*88,E392)</f>
        <v>2587.1999999999998</v>
      </c>
      <c r="G392" s="48">
        <f>F392*J392</f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>J392-K392</f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>IF(OR(R392 = "PRIYANKA MADAM", R392 = "DEEPAK", R392 = "PORTER"),N392,"")</f>
        <v/>
      </c>
      <c r="Y392" s="21" t="str">
        <f>IF(X392="", "", X392-N392)</f>
        <v/>
      </c>
      <c r="Z392" s="21" t="str">
        <f>IF(N392="", "", TEXT(N392, "dddd"))</f>
        <v>Saturday</v>
      </c>
      <c r="AA392" s="21" t="str">
        <f>IF(X392="", "", TEXT(X392, "dddd"))</f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>IF(AB393="DOLLAR",E393*88,E393)</f>
        <v>14106.400000000001</v>
      </c>
      <c r="G393" s="48">
        <f>F393*J393</f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>J393-K393</f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>IF(X393="", "", X393-N393)</f>
        <v>0</v>
      </c>
      <c r="Z393" s="21" t="str">
        <f>IF(N393="", "", TEXT(N393, "dddd"))</f>
        <v>Wednesday</v>
      </c>
      <c r="AA393" s="21" t="str">
        <f>IF(X393="", "", TEXT(X393, "dddd"))</f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>IF(AB394="DOLLAR",E394*88,E394)</f>
        <v>5482.4</v>
      </c>
      <c r="G394" s="48">
        <f>F394*J394</f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>J394-K394</f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>IF(X394="", "", X394-N394)</f>
        <v>0</v>
      </c>
      <c r="Z394" s="21" t="str">
        <f>IF(N394="", "", TEXT(N394, "dddd"))</f>
        <v>Wednesday</v>
      </c>
      <c r="AA394" s="21" t="str">
        <f>IF(X394="", "", TEXT(X394, "dddd"))</f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>IF(AB395="DOLLAR",E395*88,E395)</f>
        <v>36097.599999999999</v>
      </c>
      <c r="G395" s="48">
        <f>F395*J395</f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>J395-K395</f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>IF(X395="", "", X395-N395)</f>
        <v/>
      </c>
      <c r="Z395" s="21" t="str">
        <f>IF(N395="", "", TEXT(N395, "dddd"))</f>
        <v>Saturday</v>
      </c>
      <c r="AA395" s="21" t="str">
        <f>IF(X395="", "", TEXT(X395, "dddd"))</f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>IF(AB396="DOLLAR",E396*88,E396)</f>
        <v>43560</v>
      </c>
      <c r="G396" s="48">
        <f>F396*J396</f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>J396-K396</f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>IF(X396="", "", X396-N396)</f>
        <v/>
      </c>
      <c r="Z396" s="21" t="str">
        <f>IF(N396="", "", TEXT(N396, "dddd"))</f>
        <v>Monday</v>
      </c>
      <c r="AA396" s="21" t="str">
        <f>IF(X396="", "", TEXT(X396, "dddd"))</f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>IF(AB397="DOLLAR",E397*88,E397)</f>
        <v>18018</v>
      </c>
      <c r="G397" s="48">
        <f>F397*J397</f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>J397-K397</f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>IF(X397="", "", X397-N397)</f>
        <v>0</v>
      </c>
      <c r="Z397" s="21" t="str">
        <f>IF(N397="", "", TEXT(N397, "dddd"))</f>
        <v>Tuesday</v>
      </c>
      <c r="AA397" s="21" t="str">
        <f>IF(X397="", "", TEXT(X397, "dddd"))</f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>IF(AB398="DOLLAR",E398*88,E398)</f>
        <v>17292</v>
      </c>
      <c r="G398" s="48">
        <f>F398*J398</f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>J398-K398</f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>IF(X398="", "", X398-N398)</f>
        <v>0</v>
      </c>
      <c r="Z398" s="21" t="str">
        <f>IF(N398="", "", TEXT(N398, "dddd"))</f>
        <v>Tuesday</v>
      </c>
      <c r="AA398" s="21" t="str">
        <f>IF(X398="", "", TEXT(X398, "dddd"))</f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>IF(AB399="DOLLAR",E399*88,E399)</f>
        <v>21375.200000000001</v>
      </c>
      <c r="G399" s="48">
        <f>F399*J399</f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>J399-K399</f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>IF(X399="", "", X399-N399)</f>
        <v>0</v>
      </c>
      <c r="Z399" s="21" t="str">
        <f>IF(N399="", "", TEXT(N399, "dddd"))</f>
        <v>Tuesday</v>
      </c>
      <c r="AA399" s="21" t="str">
        <f>IF(X399="", "", TEXT(X399, "dddd"))</f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>IF(AB400="DOLLAR",E400*88,E400)</f>
        <v>30738.400000000001</v>
      </c>
      <c r="G400" s="48">
        <f>F400*J400</f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>J400-K400</f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>IF(OR(R400 = "PRIYANKA MADAM", R400 = "DEEPAK", R400 = "PORTER"),N400,"")</f>
        <v/>
      </c>
      <c r="Y400" s="21" t="str">
        <f>IF(X400="", "", X400-N400)</f>
        <v/>
      </c>
      <c r="Z400" s="21" t="str">
        <f>IF(N400="", "", TEXT(N400, "dddd"))</f>
        <v>Saturday</v>
      </c>
      <c r="AA400" s="21" t="str">
        <f>IF(X400="", "", TEXT(X400, "dddd"))</f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>IF(AB401="DOLLAR",E401*88,E401)</f>
        <v>6221.6</v>
      </c>
      <c r="G401" s="48">
        <f>F401*J401</f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>J401-K401</f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>IF(OR(R401 = "PRIYANKA MADAM", R401 = "DEEPAK", R401 = "PORTER"),N401,"")</f>
        <v/>
      </c>
      <c r="Y401" s="21" t="str">
        <f>IF(X401="", "", X401-N401)</f>
        <v/>
      </c>
      <c r="Z401" s="21" t="str">
        <f>IF(N401="", "", TEXT(N401, "dddd"))</f>
        <v>Saturday</v>
      </c>
      <c r="AA401" s="21" t="str">
        <f>IF(X401="", "", TEXT(X401, "dddd"))</f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>IF(AB402="DOLLAR",E402*88,E402)</f>
        <v>14106.400000000001</v>
      </c>
      <c r="G402" s="48">
        <f>F402*J402</f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>J402-K402</f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>IF(OR(R402 = "PRIYANKA MADAM", R402 = "DEEPAK", R402 = "PORTER"),N402,"")</f>
        <v/>
      </c>
      <c r="Y402" s="21" t="str">
        <f>IF(X402="", "", X402-N402)</f>
        <v/>
      </c>
      <c r="Z402" s="21" t="str">
        <f>IF(N402="", "", TEXT(N402, "dddd"))</f>
        <v>Saturday</v>
      </c>
      <c r="AA402" s="21" t="str">
        <f>IF(X402="", "", TEXT(X402, "dddd"))</f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>IF(AB403="DOLLAR",E403*88,E403)</f>
        <v>440</v>
      </c>
      <c r="G403" s="48">
        <f>F403*J403</f>
        <v>440</v>
      </c>
      <c r="H403" s="21">
        <v>631151</v>
      </c>
      <c r="I403" s="21" t="s">
        <v>147</v>
      </c>
      <c r="J403" s="21">
        <v>1</v>
      </c>
      <c r="K403" s="21"/>
      <c r="L403" s="21">
        <f>J403-K403</f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>IF(OR(R403 = "PRIYANKA MADAM", R403 = "DEEPAK", R403 = "PORTER"),N403,"")</f>
        <v/>
      </c>
      <c r="Y403" s="21" t="str">
        <f>IF(X403="", "", X403-N403)</f>
        <v/>
      </c>
      <c r="Z403" s="21" t="str">
        <f>IF(N403="", "", TEXT(N403, "dddd"))</f>
        <v/>
      </c>
      <c r="AA403" s="21" t="str">
        <f>IF(X403="", "", TEXT(X403, "dddd"))</f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>IF(AB404="DOLLAR",E404*88,E404)</f>
        <v>440</v>
      </c>
      <c r="G404" s="48">
        <f>F404*J404</f>
        <v>440</v>
      </c>
      <c r="H404" s="21">
        <v>656801</v>
      </c>
      <c r="I404" s="21" t="s">
        <v>239</v>
      </c>
      <c r="J404" s="21">
        <v>1</v>
      </c>
      <c r="K404" s="21"/>
      <c r="L404" s="21">
        <f>J404-K404</f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>IF(OR(R404 = "PRIYANKA MADAM", R404 = "DEEPAK", R404 = "PORTER"),N404,"")</f>
        <v/>
      </c>
      <c r="Y404" s="21" t="str">
        <f>IF(X404="", "", X404-N404)</f>
        <v/>
      </c>
      <c r="Z404" s="21" t="str">
        <f>IF(N404="", "", TEXT(N404, "dddd"))</f>
        <v/>
      </c>
      <c r="AA404" s="21" t="str">
        <f>IF(X404="", "", TEXT(X404, "dddd"))</f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>IF(AB405="DOLLAR",E405*88,E405)</f>
        <v>16324</v>
      </c>
      <c r="G405" s="48">
        <f>F405*J405</f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>J405-K405</f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>IF(OR(R405 = "PRIYANKA MADAM", R405 = "DEEPAK", R405 = "PORTER"),N405,"")</f>
        <v>45831</v>
      </c>
      <c r="Y405" s="21">
        <f>IF(X405="", "", X405-N405)</f>
        <v>0</v>
      </c>
      <c r="Z405" s="21" t="str">
        <f>IF(N405="", "", TEXT(N405, "dddd"))</f>
        <v>Monday</v>
      </c>
      <c r="AA405" s="21" t="str">
        <f>IF(X405="", "", TEXT(X405, "dddd"))</f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>IF(AB406="DOLLAR",E406*88,E406)</f>
        <v>7268.7999999999993</v>
      </c>
      <c r="G406" s="48">
        <f>F406*J406</f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>J406-K406</f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>IF(X406="", "", X406-N406)</f>
        <v>1</v>
      </c>
      <c r="Z406" s="21" t="str">
        <f>IF(N406="", "", TEXT(N406, "dddd"))</f>
        <v>Tuesday</v>
      </c>
      <c r="AA406" s="21" t="str">
        <f>IF(X406="", "", TEXT(X406, "dddd"))</f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>IF(AB407="DOLLAR",E407*88,E407)</f>
        <v>7268.7999999999993</v>
      </c>
      <c r="G407" s="48">
        <f>F407*J407</f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>J407-K407</f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>IF(X407="", "", X407-N407)</f>
        <v>1</v>
      </c>
      <c r="Z407" s="21" t="str">
        <f>IF(N407="", "", TEXT(N407, "dddd"))</f>
        <v>Tuesday</v>
      </c>
      <c r="AA407" s="21" t="str">
        <f>IF(X407="", "", TEXT(X407, "dddd"))</f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>IF(AB408="DOLLAR",E408*88,E408)</f>
        <v>7268.7999999999993</v>
      </c>
      <c r="G408" s="48">
        <f>F408*J408</f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>J408-K408</f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>IF(X408="", "", X408-N408)</f>
        <v>1</v>
      </c>
      <c r="Z408" s="21" t="str">
        <f>IF(N408="", "", TEXT(N408, "dddd"))</f>
        <v>Tuesday</v>
      </c>
      <c r="AA408" s="21" t="str">
        <f>IF(X408="", "", TEXT(X408, "dddd"))</f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>IF(AB409="DOLLAR",E409*88,E409)</f>
        <v>7268.7999999999993</v>
      </c>
      <c r="G409" s="48">
        <f>F409*J409</f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>J409-K409</f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>IF(X409="", "", X409-N409)</f>
        <v>1</v>
      </c>
      <c r="Z409" s="21" t="str">
        <f>IF(N409="", "", TEXT(N409, "dddd"))</f>
        <v>Tuesday</v>
      </c>
      <c r="AA409" s="21" t="str">
        <f>IF(X409="", "", TEXT(X409, "dddd"))</f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>IF(AB410="DOLLAR",E410*88,E410)</f>
        <v>7268.7999999999993</v>
      </c>
      <c r="G410" s="48">
        <f>F410*J410</f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>J410-K410</f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>IF(X410="", "", X410-N410)</f>
        <v>1</v>
      </c>
      <c r="Z410" s="21" t="str">
        <f>IF(N410="", "", TEXT(N410, "dddd"))</f>
        <v>Tuesday</v>
      </c>
      <c r="AA410" s="21" t="str">
        <f>IF(X410="", "", TEXT(X410, "dddd"))</f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>IF(AB411="DOLLAR",E411*88,E411)</f>
        <v>431.20000000000005</v>
      </c>
      <c r="G411" s="48">
        <f>F411*J411</f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>J411-K411</f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>IF(X411="", "", X411-N411)</f>
        <v>1</v>
      </c>
      <c r="Z411" s="21" t="str">
        <f>IF(N411="", "", TEXT(N411, "dddd"))</f>
        <v>Tuesday</v>
      </c>
      <c r="AA411" s="21" t="str">
        <f>IF(X411="", "", TEXT(X411, "dddd"))</f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>IF(AB412="DOLLAR",E412*88,E412)</f>
        <v>18110.400000000001</v>
      </c>
      <c r="G412" s="48">
        <f>F412*J412</f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>J412-K412</f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>IF(X412="", "", X412-N412)</f>
        <v>1</v>
      </c>
      <c r="Z412" s="21" t="str">
        <f>IF(N412="", "", TEXT(N412, "dddd"))</f>
        <v>Tuesday</v>
      </c>
      <c r="AA412" s="21" t="str">
        <f>IF(X412="", "", TEXT(X412, "dddd"))</f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>IF(AB413="DOLLAR",E413*88,E413)</f>
        <v>3634.3999999999996</v>
      </c>
      <c r="G413" s="48">
        <f>F413*J413</f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>J413-K413</f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>IF(X413="", "", X413-N413)</f>
        <v>1</v>
      </c>
      <c r="Z413" s="21" t="str">
        <f>IF(N413="", "", TEXT(N413, "dddd"))</f>
        <v>Tuesday</v>
      </c>
      <c r="AA413" s="21" t="str">
        <f>IF(X413="", "", TEXT(X413, "dddd"))</f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>IF(AB414="DOLLAR",E414*88,E414)</f>
        <v>7268.7999999999993</v>
      </c>
      <c r="G414" s="48">
        <f>F414*J414</f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>J414-K414</f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>IF(X414="", "", X414-N414)</f>
        <v>1</v>
      </c>
      <c r="Z414" s="21" t="str">
        <f>IF(N414="", "", TEXT(N414, "dddd"))</f>
        <v>Tuesday</v>
      </c>
      <c r="AA414" s="21" t="str">
        <f>IF(X414="", "", TEXT(X414, "dddd"))</f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>IF(AB415="DOLLAR",E415*88,E415)</f>
        <v>18110.400000000001</v>
      </c>
      <c r="G415" s="48">
        <f>F415*J415</f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>J415-K415</f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>IF(X415="", "", X415-N415)</f>
        <v>1</v>
      </c>
      <c r="Z415" s="21" t="str">
        <f>IF(N415="", "", TEXT(N415, "dddd"))</f>
        <v>Tuesday</v>
      </c>
      <c r="AA415" s="21" t="str">
        <f>IF(X415="", "", TEXT(X415, "dddd"))</f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>IF(AB416="DOLLAR",E416*88,E416)</f>
        <v>3634.3999999999996</v>
      </c>
      <c r="G416" s="48">
        <f>F416*J416</f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>J416-K416</f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>IF(X416="", "", X416-N416)</f>
        <v>1</v>
      </c>
      <c r="Z416" s="21" t="str">
        <f>IF(N416="", "", TEXT(N416, "dddd"))</f>
        <v>Tuesday</v>
      </c>
      <c r="AA416" s="21" t="str">
        <f>IF(X416="", "", TEXT(X416, "dddd"))</f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>IF(AB417="DOLLAR",E417*88,E417)</f>
        <v>7268.7999999999993</v>
      </c>
      <c r="G417" s="48">
        <f>F417*J417</f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>J417-K417</f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>IF(X417="", "", X417-N417)</f>
        <v>1</v>
      </c>
      <c r="Z417" s="21" t="str">
        <f>IF(N417="", "", TEXT(N417, "dddd"))</f>
        <v>Tuesday</v>
      </c>
      <c r="AA417" s="21" t="str">
        <f>IF(X417="", "", TEXT(X417, "dddd"))</f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>IF(AB418="DOLLAR",E418*88,E418)</f>
        <v>7268.7999999999993</v>
      </c>
      <c r="G418" s="48">
        <f>F418*J418</f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>J418-K418</f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>IF(X418="", "", X418-N418)</f>
        <v>1</v>
      </c>
      <c r="Z418" s="21" t="str">
        <f>IF(N418="", "", TEXT(N418, "dddd"))</f>
        <v>Tuesday</v>
      </c>
      <c r="AA418" s="21" t="str">
        <f>IF(X418="", "", TEXT(X418, "dddd"))</f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>IF(AB419="DOLLAR",E419*88,E419)</f>
        <v>7268.7999999999993</v>
      </c>
      <c r="G419" s="48">
        <f>F419*J419</f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>J419-K419</f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>IF(X419="", "", X419-N419)</f>
        <v>1</v>
      </c>
      <c r="Z419" s="21" t="str">
        <f>IF(N419="", "", TEXT(N419, "dddd"))</f>
        <v>Tuesday</v>
      </c>
      <c r="AA419" s="21" t="str">
        <f>IF(X419="", "", TEXT(X419, "dddd"))</f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>IF(AB420="DOLLAR",E420*88,E420)</f>
        <v>67152.800000000003</v>
      </c>
      <c r="G420" s="48">
        <f>F420*J420</f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>J420-K420</f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>IF(X420="", "", X420-N420)</f>
        <v>0</v>
      </c>
      <c r="Z420" s="21" t="str">
        <f>IF(N420="", "", TEXT(N420, "dddd"))</f>
        <v>Tuesday</v>
      </c>
      <c r="AA420" s="21" t="str">
        <f>IF(X420="", "", TEXT(X420, "dddd"))</f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>IF(AB421="DOLLAR",E421*88,E421)</f>
        <v>7268.7999999999993</v>
      </c>
      <c r="G421" s="48">
        <f>F421*J421</f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>J421-K421</f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>IF(X421="", "", X421-N421)</f>
        <v>1</v>
      </c>
      <c r="Z421" s="21" t="str">
        <f>IF(N421="", "", TEXT(N421, "dddd"))</f>
        <v>Tuesday</v>
      </c>
      <c r="AA421" s="21" t="str">
        <f>IF(X421="", "", TEXT(X421, "dddd"))</f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>IF(AB422="DOLLAR",E422*88,E422)</f>
        <v>440</v>
      </c>
      <c r="G422" s="48">
        <f>F422*J422</f>
        <v>440</v>
      </c>
      <c r="H422" s="21">
        <v>805002</v>
      </c>
      <c r="I422" s="21" t="s">
        <v>1369</v>
      </c>
      <c r="J422" s="21">
        <v>1</v>
      </c>
      <c r="K422" s="21"/>
      <c r="L422" s="21">
        <f>J422-K422</f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>IF(X422="", "", X422-N422)</f>
        <v/>
      </c>
      <c r="Z422" s="21" t="str">
        <f>IF(N422="", "", TEXT(N422, "dddd"))</f>
        <v/>
      </c>
      <c r="AA422" s="21" t="str">
        <f>IF(X422="", "", TEXT(X422, "dddd"))</f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>IF(AB423="DOLLAR",E423*88,E423)</f>
        <v>26180</v>
      </c>
      <c r="G423" s="48">
        <f>F423*J423</f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>J423-K423</f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>IF(X423="", "", X423-N423)</f>
        <v/>
      </c>
      <c r="Z423" s="21" t="str">
        <f>IF(N423="", "", TEXT(N423, "dddd"))</f>
        <v>Saturday</v>
      </c>
      <c r="AA423" s="21" t="str">
        <f>IF(X423="", "", TEXT(X423, "dddd"))</f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>IF(AB424="DOLLAR",E424*88,E424)</f>
        <v>733832</v>
      </c>
      <c r="G424" s="48">
        <f>F424*J424</f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>J424-K424</f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>IF(X424="", "", X424-N424)</f>
        <v/>
      </c>
      <c r="Z424" s="21" t="str">
        <f>IF(N424="", "", TEXT(N424, "dddd"))</f>
        <v>Monday</v>
      </c>
      <c r="AA424" s="21" t="str">
        <f>IF(X424="", "", TEXT(X424, "dddd"))</f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>IF(AB425="DOLLAR",E425*88,E425)</f>
        <v>12906.08</v>
      </c>
      <c r="G425" s="48">
        <f>F425*J425</f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>J425-K425</f>
        <v>0</v>
      </c>
      <c r="M425" s="21" t="s">
        <v>2662</v>
      </c>
      <c r="N425" s="30">
        <v>45824</v>
      </c>
      <c r="O425" s="48">
        <v>13199.99</v>
      </c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>IF(X425="", "", X425-N425)</f>
        <v/>
      </c>
      <c r="Z425" s="21" t="str">
        <f>IF(N425="", "", TEXT(N425, "dddd"))</f>
        <v>Monday</v>
      </c>
      <c r="AA425" s="21" t="str">
        <f>IF(X425="", "", TEXT(X425, "dddd"))</f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>IF(AB426="DOLLAR",E426*88,E426)</f>
        <v>20000</v>
      </c>
      <c r="G426" s="48">
        <f>F426*J426</f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>J426-K426</f>
        <v>0</v>
      </c>
      <c r="M426" s="21" t="s">
        <v>2665</v>
      </c>
      <c r="N426" s="30">
        <v>45821</v>
      </c>
      <c r="O426" s="48">
        <v>37849.21</v>
      </c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>IF(X426="", "", X426-N426)</f>
        <v>0</v>
      </c>
      <c r="Z426" s="21" t="str">
        <f>IF(N426="", "", TEXT(N426, "dddd"))</f>
        <v>Friday</v>
      </c>
      <c r="AA426" s="21" t="str">
        <f>IF(X426="", "", TEXT(X426, "dddd"))</f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>IF(AB427="DOLLAR",E427*88,E427)</f>
        <v>9925.69</v>
      </c>
      <c r="G427" s="48">
        <f>F427*J427</f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>J427-K427</f>
        <v>0</v>
      </c>
      <c r="M427" s="21" t="s">
        <v>2665</v>
      </c>
      <c r="N427" s="30">
        <v>45821</v>
      </c>
      <c r="O427" s="48">
        <v>11249.11</v>
      </c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>IF(X427="", "", X427-N427)</f>
        <v>0</v>
      </c>
      <c r="Z427" s="21" t="str">
        <f>IF(N427="", "", TEXT(N427, "dddd"))</f>
        <v>Friday</v>
      </c>
      <c r="AA427" s="21" t="str">
        <f>IF(X427="", "", TEXT(X427, "dddd"))</f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>IF(AB428="DOLLAR",E428*88,E428)</f>
        <v>1900.8000000000002</v>
      </c>
      <c r="G428" s="48">
        <f>F428*J428</f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>J428-K428</f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>IF(X428="", "", X428-N428)</f>
        <v>4</v>
      </c>
      <c r="Z428" s="21" t="str">
        <f>IF(N428="", "", TEXT(N428, "dddd"))</f>
        <v>Saturday</v>
      </c>
      <c r="AA428" s="21" t="str">
        <f>IF(X428="", "", TEXT(X428, "dddd"))</f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>IF(AB429="DOLLAR",E429*88,E429)</f>
        <v>11352</v>
      </c>
      <c r="G429" s="48">
        <f>F429*J429</f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>J429-K429</f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>IF(X429="", "", X429-N429)</f>
        <v/>
      </c>
      <c r="Z429" s="21" t="str">
        <f>IF(N429="", "", TEXT(N429, "dddd"))</f>
        <v>Tuesday</v>
      </c>
      <c r="AA429" s="21" t="str">
        <f>IF(X429="", "", TEXT(X429, "dddd"))</f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>IF(AB430="DOLLAR",E430*88,E430)</f>
        <v>74342.399999999994</v>
      </c>
      <c r="G430" s="48">
        <f>F430*J430</f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>J430-K430</f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>IF(X430="", "", X430-N430)</f>
        <v>0</v>
      </c>
      <c r="Z430" s="21" t="str">
        <f>IF(N430="", "", TEXT(N430, "dddd"))</f>
        <v>Monday</v>
      </c>
      <c r="AA430" s="21" t="str">
        <f>IF(X430="", "", TEXT(X430, "dddd"))</f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>IF(AB431="DOLLAR",E431*88,E431)</f>
        <v>11352</v>
      </c>
      <c r="G431" s="48">
        <f>F431*J431</f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>J431-K431</f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>IF(X431="", "", X431-N431)</f>
        <v/>
      </c>
      <c r="Z431" s="21" t="str">
        <f>IF(N431="", "", TEXT(N431, "dddd"))</f>
        <v>Tuesday</v>
      </c>
      <c r="AA431" s="21" t="str">
        <f>IF(X431="", "", TEXT(X431, "dddd"))</f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>IF(AB432="DOLLAR",E432*88,E432)</f>
        <v>14942.400000000001</v>
      </c>
      <c r="G432" s="48">
        <f>F432*J432</f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>J432-K432</f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>IF(X432="", "", X432-N432)</f>
        <v/>
      </c>
      <c r="Z432" s="21" t="str">
        <f>IF(N432="", "", TEXT(N432, "dddd"))</f>
        <v>Tuesday</v>
      </c>
      <c r="AA432" s="21" t="str">
        <f>IF(X432="", "", TEXT(X432, "dddd"))</f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>IF(AB433="DOLLAR",E433*88,E433)</f>
        <v>5649.6</v>
      </c>
      <c r="G433" s="48">
        <f>F433*J433</f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>J433-K433</f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>IF(X433="", "", X433-N433)</f>
        <v>4</v>
      </c>
      <c r="Z433" s="21" t="str">
        <f>IF(N433="", "", TEXT(N433, "dddd"))</f>
        <v>Saturday</v>
      </c>
      <c r="AA433" s="21" t="str">
        <f>IF(X433="", "", TEXT(X433, "dddd"))</f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>IF(AB434="DOLLAR",E434*88,E434)</f>
        <v>74342.399999999994</v>
      </c>
      <c r="G434" s="48">
        <f>F434*J434</f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>J434-K434</f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>IF(X434="", "", X434-N434)</f>
        <v>0</v>
      </c>
      <c r="Z434" s="21" t="str">
        <f>IF(N434="", "", TEXT(N434, "dddd"))</f>
        <v>Monday</v>
      </c>
      <c r="AA434" s="21" t="str">
        <f>IF(X434="", "", TEXT(X434, "dddd"))</f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>IF(AB435="DOLLAR",E435*88,E435)</f>
        <v>14572.8</v>
      </c>
      <c r="G435" s="48">
        <f>F435*J435</f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>J435-K435</f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>IF(OR(R435 = "PRIYANKA MADAM", R435 = "DEEPAK", R435 = "PORTER"),N435,"")</f>
        <v/>
      </c>
      <c r="Y435" s="21" t="str">
        <f>IF(X435="", "", X435-N435)</f>
        <v/>
      </c>
      <c r="Z435" s="21" t="str">
        <f>IF(N435="", "", TEXT(N435, "dddd"))</f>
        <v>Tuesday</v>
      </c>
      <c r="AA435" s="21" t="str">
        <f>IF(X435="", "", TEXT(X435, "dddd"))</f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>IF(AB436="DOLLAR",E436*88,E436)</f>
        <v>18902.400000000001</v>
      </c>
      <c r="G436" s="48">
        <f>F436*J436</f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>J436-K436</f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>IF(OR(R436 = "PRIYANKA MADAM", R436 = "DEEPAK", R436 = "PORTER"),N436,"")</f>
        <v/>
      </c>
      <c r="Y436" s="21" t="str">
        <f>IF(X436="", "", X436-N436)</f>
        <v/>
      </c>
      <c r="Z436" s="21" t="str">
        <f>IF(N436="", "", TEXT(N436, "dddd"))</f>
        <v>Tuesday</v>
      </c>
      <c r="AA436" s="21" t="str">
        <f>IF(X436="", "", TEXT(X436, "dddd"))</f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>IF(AB437="DOLLAR",E437*88,E437)</f>
        <v>17688</v>
      </c>
      <c r="G437" s="48">
        <f>F437*J437</f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>J437-K437</f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>IF(OR(R437 = "PRIYANKA MADAM", R437 = "DEEPAK", R437 = "PORTER"),N437,"")</f>
        <v/>
      </c>
      <c r="Y437" s="21" t="str">
        <f>IF(X437="", "", X437-N437)</f>
        <v/>
      </c>
      <c r="Z437" s="21" t="str">
        <f>IF(N437="", "", TEXT(N437, "dddd"))</f>
        <v>Tuesday</v>
      </c>
      <c r="AA437" s="21" t="str">
        <f>IF(X437="", "", TEXT(X437, "dddd"))</f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>IF(AB438="DOLLAR",E438*88,E438)</f>
        <v>11140.8</v>
      </c>
      <c r="G438" s="48">
        <f>F438*J438</f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>J438-K438</f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>IF(OR(R438 = "PRIYANKA MADAM", R438 = "DEEPAK", R438 = "PORTER"),N438,"")</f>
        <v/>
      </c>
      <c r="Y438" s="21" t="str">
        <f>IF(X438="", "", X438-N438)</f>
        <v/>
      </c>
      <c r="Z438" s="21" t="str">
        <f>IF(N438="", "", TEXT(N438, "dddd"))</f>
        <v>Tuesday</v>
      </c>
      <c r="AA438" s="21" t="str">
        <f>IF(X438="", "", TEXT(X438, "dddd"))</f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>IF(AB439="DOLLAR",E439*88,E439)</f>
        <v>13794</v>
      </c>
      <c r="G439" s="48">
        <f>F439*J439</f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>J439-K439</f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>IF(OR(R439 = "PRIYANKA MADAM", R439 = "DEEPAK", R439 = "PORTER"),N439,"")</f>
        <v/>
      </c>
      <c r="Y439" s="21" t="str">
        <f>IF(X439="", "", X439-N439)</f>
        <v/>
      </c>
      <c r="Z439" s="21" t="str">
        <f>IF(N439="", "", TEXT(N439, "dddd"))</f>
        <v>Tuesday</v>
      </c>
      <c r="AA439" s="21" t="str">
        <f>IF(X439="", "", TEXT(X439, "dddd"))</f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>IF(AB440="DOLLAR",E440*88,E440)</f>
        <v>11352</v>
      </c>
      <c r="G440" s="48">
        <f>F440*J440</f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>J440-K440</f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>IF(OR(R440 = "PRIYANKA MADAM", R440 = "DEEPAK", R440 = "PORTER"),N440,"")</f>
        <v/>
      </c>
      <c r="Y440" s="21" t="str">
        <f>IF(X440="", "", X440-N440)</f>
        <v/>
      </c>
      <c r="Z440" s="21" t="str">
        <f>IF(N440="", "", TEXT(N440, "dddd"))</f>
        <v>Tuesday</v>
      </c>
      <c r="AA440" s="21" t="str">
        <f>IF(X440="", "", TEXT(X440, "dddd"))</f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>IF(AB441="DOLLAR",E441*88,E441)</f>
        <v>74342.399999999994</v>
      </c>
      <c r="G441" s="48">
        <f>F441*J441</f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>J441-K441</f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>IF(X441="", "", X441-N441)</f>
        <v>0</v>
      </c>
      <c r="Z441" s="21" t="str">
        <f>IF(N441="", "", TEXT(N441, "dddd"))</f>
        <v>Monday</v>
      </c>
      <c r="AA441" s="21" t="str">
        <f>IF(X441="", "", TEXT(X441, "dddd"))</f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>IF(AB442="DOLLAR",E442*88,E442)</f>
        <v>11352</v>
      </c>
      <c r="G442" s="48">
        <f>F442*J442</f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>J442-K442</f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>IF(OR(R442 = "PRIYANKA MADAM", R442 = "DEEPAK", R442 = "PORTER"),N442,"")</f>
        <v/>
      </c>
      <c r="Y442" s="21" t="str">
        <f>IF(X442="", "", X442-N442)</f>
        <v/>
      </c>
      <c r="Z442" s="21" t="str">
        <f>IF(N442="", "", TEXT(N442, "dddd"))</f>
        <v>Tuesday</v>
      </c>
      <c r="AA442" s="21" t="str">
        <f>IF(X442="", "", TEXT(X442, "dddd"))</f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>IF(AB443="DOLLAR",E443*88,E443)</f>
        <v>18638.400000000001</v>
      </c>
      <c r="G443" s="48">
        <f>F443*J443</f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>J443-K443</f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>IF(OR(R443 = "PRIYANKA MADAM", R443 = "DEEPAK", R443 = "PORTER"),N443,"")</f>
        <v/>
      </c>
      <c r="Y443" s="21" t="str">
        <f>IF(X443="", "", X443-N443)</f>
        <v/>
      </c>
      <c r="Z443" s="21" t="str">
        <f>IF(N443="", "", TEXT(N443, "dddd"))</f>
        <v>Tuesday</v>
      </c>
      <c r="AA443" s="21" t="str">
        <f>IF(X443="", "", TEXT(X443, "dddd"))</f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>IF(AB444="DOLLAR",E444*88,E444)</f>
        <v>16051.2</v>
      </c>
      <c r="G444" s="48">
        <f>F444*J444</f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>J444-K444</f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>IF(OR(R444 = "PRIYANKA MADAM", R444 = "DEEPAK", R444 = "PORTER"),N444,"")</f>
        <v/>
      </c>
      <c r="Y444" s="21" t="str">
        <f>IF(X444="", "", X444-N444)</f>
        <v/>
      </c>
      <c r="Z444" s="21" t="str">
        <f>IF(N444="", "", TEXT(N444, "dddd"))</f>
        <v>Tuesday</v>
      </c>
      <c r="AA444" s="21" t="str">
        <f>IF(X444="", "", TEXT(X444, "dddd"))</f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>IF(AB445="DOLLAR",E445*88,E445)</f>
        <v>7761.6</v>
      </c>
      <c r="G445" s="48">
        <f>F445*J445</f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>J445-K445</f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>IF(OR(R445 = "PRIYANKA MADAM", R445 = "DEEPAK", R445 = "PORTER"),N445,"")</f>
        <v>45825</v>
      </c>
      <c r="Y445" s="21">
        <f>IF(X445="", "", X445-N445)</f>
        <v>0</v>
      </c>
      <c r="Z445" s="21" t="str">
        <f>IF(N445="", "", TEXT(N445, "dddd"))</f>
        <v>Tuesday</v>
      </c>
      <c r="AA445" s="21" t="str">
        <f>IF(X445="", "", TEXT(X445, "dddd"))</f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>IF(AB446="DOLLAR",E446*88,E446)</f>
        <v>6547.2000000000007</v>
      </c>
      <c r="G446" s="48">
        <f>F446*J446</f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>J446-K446</f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>IF(OR(R446 = "PRIYANKA MADAM", R446 = "DEEPAK", R446 = "PORTER"),N446,"")</f>
        <v/>
      </c>
      <c r="Y446" s="21" t="str">
        <f>IF(X446="", "", X446-N446)</f>
        <v/>
      </c>
      <c r="Z446" s="21" t="str">
        <f>IF(N446="", "", TEXT(N446, "dddd"))</f>
        <v>Tuesday</v>
      </c>
      <c r="AA446" s="21" t="str">
        <f>IF(X446="", "", TEXT(X446, "dddd"))</f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>IF(AB447="DOLLAR",E447*88,E447)</f>
        <v>11352</v>
      </c>
      <c r="G447" s="48">
        <f>F447*J447</f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>J447-K447</f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>IF(OR(R447 = "PRIYANKA MADAM", R447 = "DEEPAK", R447 = "PORTER"),N447,"")</f>
        <v/>
      </c>
      <c r="Y447" s="21" t="str">
        <f>IF(X447="", "", X447-N447)</f>
        <v/>
      </c>
      <c r="Z447" s="21" t="str">
        <f>IF(N447="", "", TEXT(N447, "dddd"))</f>
        <v>Tuesday</v>
      </c>
      <c r="AA447" s="21" t="str">
        <f>IF(X447="", "", TEXT(X447, "dddd"))</f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>IF(AB448="DOLLAR",E448*88,E448)</f>
        <v>11352</v>
      </c>
      <c r="G448" s="48">
        <f>F448*J448</f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>J448-K448</f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>IF(OR(R448 = "PRIYANKA MADAM", R448 = "DEEPAK", R448 = "PORTER"),N448,"")</f>
        <v/>
      </c>
      <c r="Y448" s="21" t="str">
        <f>IF(X448="", "", X448-N448)</f>
        <v/>
      </c>
      <c r="Z448" s="21" t="str">
        <f>IF(N448="", "", TEXT(N448, "dddd"))</f>
        <v>Tuesday</v>
      </c>
      <c r="AA448" s="21" t="str">
        <f>IF(X448="", "", TEXT(X448, "dddd"))</f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>IF(AB449="DOLLAR",E449*88,E449)</f>
        <v>16579.2</v>
      </c>
      <c r="G449" s="48">
        <f>F449*J449</f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>J449-K449</f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>IF(OR(R449 = "PRIYANKA MADAM", R449 = "DEEPAK", R449 = "PORTER"),N449,"")</f>
        <v/>
      </c>
      <c r="Y449" s="21" t="str">
        <f>IF(X449="", "", X449-N449)</f>
        <v/>
      </c>
      <c r="Z449" s="21" t="str">
        <f>IF(N449="", "", TEXT(N449, "dddd"))</f>
        <v>Tuesday</v>
      </c>
      <c r="AA449" s="21" t="str">
        <f>IF(X449="", "", TEXT(X449, "dddd"))</f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>IF(AB450="DOLLAR",E450*88,E450)</f>
        <v>74342.399999999994</v>
      </c>
      <c r="G450" s="48">
        <f>F450*J450</f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>J450-K450</f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>IF(X450="", "", X450-N450)</f>
        <v>0</v>
      </c>
      <c r="Z450" s="21" t="str">
        <f>IF(N450="", "", TEXT(N450, "dddd"))</f>
        <v>Monday</v>
      </c>
      <c r="AA450" s="21" t="str">
        <f>IF(X450="", "", TEXT(X450, "dddd"))</f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>IF(AB451="DOLLAR",E451*88,E451)</f>
        <v>16816.8</v>
      </c>
      <c r="G451" s="48">
        <f>F451*J451</f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>J451-K451</f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>IF(X451="", "", X451-N451)</f>
        <v/>
      </c>
      <c r="Z451" s="21" t="str">
        <f>IF(N451="", "", TEXT(N451, "dddd"))</f>
        <v>Tuesday</v>
      </c>
      <c r="AA451" s="21" t="str">
        <f>IF(X451="", "", TEXT(X451, "dddd"))</f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>IF(AB452="DOLLAR",E452*88,E452)</f>
        <v>20169.599999999999</v>
      </c>
      <c r="G452" s="48">
        <f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>IF(X452="", "", X452-N452)</f>
        <v/>
      </c>
      <c r="Z452" s="21" t="str">
        <f>IF(N452="", "", TEXT(N452, "dddd"))</f>
        <v>Tuesday</v>
      </c>
      <c r="AA452" s="21" t="str">
        <f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>IF(AB453="DOLLAR",E453*88,E453)</f>
        <v>10243.200000000001</v>
      </c>
      <c r="G453" s="48">
        <f>F453*J453</f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>J453-K453</f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>IF(X453="", "", X453-N453)</f>
        <v/>
      </c>
      <c r="Z453" s="21" t="str">
        <f>IF(N453="", "", TEXT(N453, "dddd"))</f>
        <v>Tuesday</v>
      </c>
      <c r="AA453" s="21" t="str">
        <f>IF(X453="", "", TEXT(X453, "dddd"))</f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>IF(AB454="DOLLAR",E454*88,E454)</f>
        <v>12012</v>
      </c>
      <c r="G454" s="48">
        <f>F454*J454</f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>J454-K454</f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>IF(X454="", "", X454-N454)</f>
        <v>0</v>
      </c>
      <c r="Z454" s="21" t="str">
        <f>IF(N454="", "", TEXT(N454, "dddd"))</f>
        <v>Tuesday</v>
      </c>
      <c r="AA454" s="21" t="str">
        <f>IF(X454="", "", TEXT(X454, "dddd"))</f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>IF(AB455="DOLLAR",E455*88,E455)</f>
        <v>8131.2000000000007</v>
      </c>
      <c r="G455" s="48">
        <f>F455*J455</f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>J455-K455</f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>IF(X455="", "", X455-N455)</f>
        <v>2</v>
      </c>
      <c r="Z455" s="21" t="str">
        <f>IF(N455="", "", TEXT(N455, "dddd"))</f>
        <v>Tuesday</v>
      </c>
      <c r="AA455" s="21" t="str">
        <f>IF(X455="", "", TEXT(X455, "dddd"))</f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>IF(AB456="DOLLAR",E456*88,E456)</f>
        <v>10890</v>
      </c>
      <c r="G456" s="48">
        <f>F456*J456</f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>J456-K456</f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>IF(X456="", "", X456-N456)</f>
        <v>0</v>
      </c>
      <c r="Z456" s="21" t="str">
        <f>IF(N456="", "", TEXT(N456, "dddd"))</f>
        <v>Monday</v>
      </c>
      <c r="AA456" s="21" t="str">
        <f>IF(X456="", "", TEXT(X456, "dddd"))</f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>IF(AB457="DOLLAR",E457*88,E457)</f>
        <v>7075.2000000000007</v>
      </c>
      <c r="G457" s="48">
        <f>F457*J457</f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>J457-K457</f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>IF(X457="", "", X457-N457)</f>
        <v>0</v>
      </c>
      <c r="Z457" s="21" t="str">
        <f>IF(N457="", "", TEXT(N457, "dddd"))</f>
        <v>Monday</v>
      </c>
      <c r="AA457" s="21" t="str">
        <f>IF(X457="", "", TEXT(X457, "dddd"))</f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>IF(AB458="DOLLAR",E458*88,E458)</f>
        <v>5966.4</v>
      </c>
      <c r="G458" s="48">
        <f>F458*J458</f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>J458-K458</f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>IF(X458="", "", X458-N458)</f>
        <v>0</v>
      </c>
      <c r="Z458" s="21" t="str">
        <f>IF(N458="", "", TEXT(N458, "dddd"))</f>
        <v>Monday</v>
      </c>
      <c r="AA458" s="21" t="str">
        <f>IF(X458="", "", TEXT(X458, "dddd"))</f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>IF(AB459="DOLLAR",E459*88,E459)</f>
        <v>12540</v>
      </c>
      <c r="G459" s="48">
        <f>F459*J459</f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>J459-K459</f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>IF(X459="", "", X459-N459)</f>
        <v>0</v>
      </c>
      <c r="Z459" s="21" t="str">
        <f>IF(N459="", "", TEXT(N459, "dddd"))</f>
        <v>Tuesday</v>
      </c>
      <c r="AA459" s="21" t="str">
        <f>IF(X459="", "", TEXT(X459, "dddd"))</f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>IF(AB460="DOLLAR",E460*88,E460)</f>
        <v>17846.400000000001</v>
      </c>
      <c r="G460" s="48">
        <f>F460*J460</f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>J460-K460</f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>IF(X460="", "", X460-N460)</f>
        <v>1</v>
      </c>
      <c r="Z460" s="21" t="str">
        <f>IF(N460="", "", TEXT(N460, "dddd"))</f>
        <v>Tuesday</v>
      </c>
      <c r="AA460" s="21" t="str">
        <f>IF(X460="", "", TEXT(X460, "dddd"))</f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>IF(AB461="DOLLAR",E461*88,E461)</f>
        <v>13794</v>
      </c>
      <c r="G461" s="48">
        <f>F461*J461</f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>J461-K461</f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>IF(X461="", "", X461-N461)</f>
        <v/>
      </c>
      <c r="Z461" s="21" t="str">
        <f>IF(N461="", "", TEXT(N461, "dddd"))</f>
        <v>Tuesday</v>
      </c>
      <c r="AA461" s="21" t="str">
        <f>IF(X461="", "", TEXT(X461, "dddd"))</f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>IF(AB462="DOLLAR",E462*88,E462)</f>
        <v>12012</v>
      </c>
      <c r="G462" s="48">
        <f>F462*J462</f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>J462-K462</f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>IF(X462="", "", X462-N462)</f>
        <v/>
      </c>
      <c r="Z462" s="21" t="str">
        <f>IF(N462="", "", TEXT(N462, "dddd"))</f>
        <v>Tuesday</v>
      </c>
      <c r="AA462" s="21" t="str">
        <f>IF(X462="", "", TEXT(X462, "dddd"))</f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>IF(AB463="DOLLAR",E463*88,E463)</f>
        <v>15642</v>
      </c>
      <c r="G463" s="48">
        <f>F463*J463</f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>J463-K463</f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>IF(X463="", "", X463-N463)</f>
        <v/>
      </c>
      <c r="Z463" s="21" t="str">
        <f>IF(N463="", "", TEXT(N463, "dddd"))</f>
        <v>Tuesday</v>
      </c>
      <c r="AA463" s="21" t="str">
        <f>IF(X463="", "", TEXT(X463, "dddd"))</f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>IF(AB464="DOLLAR",E464*88,E464)</f>
        <v>15840</v>
      </c>
      <c r="G464" s="48">
        <f>F464*J464</f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>J464-K464</f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>IF(X464="", "", X464-N464)</f>
        <v/>
      </c>
      <c r="Z464" s="21" t="str">
        <f>IF(N464="", "", TEXT(N464, "dddd"))</f>
        <v>Tuesday</v>
      </c>
      <c r="AA464" s="21" t="str">
        <f>IF(X464="", "", TEXT(X464, "dddd"))</f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>IF(AB465="DOLLAR",E465*88,E465)</f>
        <v>7550.4</v>
      </c>
      <c r="G465" s="48">
        <f>F465*J465</f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>J465-K465</f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>IF(X465="", "", X465-N465)</f>
        <v/>
      </c>
      <c r="Z465" s="21" t="str">
        <f>IF(N465="", "", TEXT(N465, "dddd"))</f>
        <v>Tuesday</v>
      </c>
      <c r="AA465" s="21" t="str">
        <f>IF(X465="", "", TEXT(X465, "dddd"))</f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>IF(AB466="DOLLAR",E466*88,E466)</f>
        <v>21067.200000000001</v>
      </c>
      <c r="G466" s="48">
        <f>F466*J466</f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>J466-K466</f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>IF(X466="", "", X466-N466)</f>
        <v>3</v>
      </c>
      <c r="Z466" s="21" t="str">
        <f>IF(N466="", "", TEXT(N466, "dddd"))</f>
        <v>Tuesday</v>
      </c>
      <c r="AA466" s="21" t="str">
        <f>IF(X466="", "", TEXT(X466, "dddd"))</f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>IF(AB467="DOLLAR",E467*88,E467)</f>
        <v>6600</v>
      </c>
      <c r="G467" s="48">
        <f>F467*J467</f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>J467-K467</f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>IF(X467="", "", X467-N467)</f>
        <v>0</v>
      </c>
      <c r="Z467" s="21" t="str">
        <f>IF(N467="", "", TEXT(N467, "dddd"))</f>
        <v>Monday</v>
      </c>
      <c r="AA467" s="21" t="str">
        <f>IF(X467="", "", TEXT(X467, "dddd"))</f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>IF(AB468="DOLLAR",E468*88,E468)</f>
        <v>1584</v>
      </c>
      <c r="G468" s="48">
        <f>F468*J468</f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>J468-K468</f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>IF(X468="", "", X468-N468)</f>
        <v>4</v>
      </c>
      <c r="Z468" s="21" t="str">
        <f>IF(N468="", "", TEXT(N468, "dddd"))</f>
        <v>Saturday</v>
      </c>
      <c r="AA468" s="21" t="str">
        <f>IF(X468="", "", TEXT(X468, "dddd"))</f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>IF(AB469="DOLLAR",E469*88,E469)</f>
        <v>74342.399999999994</v>
      </c>
      <c r="G469" s="48">
        <f>F469*J469</f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>J469-K469</f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>IF(X469="", "", X469-N469)</f>
        <v>0</v>
      </c>
      <c r="Z469" s="21" t="str">
        <f>IF(N469="", "", TEXT(N469, "dddd"))</f>
        <v>Monday</v>
      </c>
      <c r="AA469" s="21" t="str">
        <f>IF(X469="", "", TEXT(X469, "dddd"))</f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>IF(AB470="DOLLAR",E470*88,E470)</f>
        <v>30492</v>
      </c>
      <c r="G470" s="48">
        <f>F470*J470</f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>J470-K470</f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>IF(OR(R470 = "PRIYANKA MADAM", R470 = "DEEPAK", R470 = "PORTER"),N470,"")</f>
        <v/>
      </c>
      <c r="Y470" s="21" t="str">
        <f>IF(X470="", "", X470-N470)</f>
        <v/>
      </c>
      <c r="Z470" s="21" t="str">
        <f>IF(N470="", "", TEXT(N470, "dddd"))</f>
        <v>Tuesday</v>
      </c>
      <c r="AA470" s="21" t="str">
        <f>IF(X470="", "", TEXT(X470, "dddd"))</f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>IF(AB471="DOLLAR",E471*88,E471)</f>
        <v>10876.8</v>
      </c>
      <c r="G471" s="48">
        <f>F471*J471</f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>J471-K471</f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>IF(OR(R471 = "PRIYANKA MADAM", R471 = "DEEPAK", R471 = "PORTER"),N471,"")</f>
        <v/>
      </c>
      <c r="Y471" s="21" t="str">
        <f>IF(X471="", "", X471-N471)</f>
        <v/>
      </c>
      <c r="Z471" s="21" t="str">
        <f>IF(N471="", "", TEXT(N471, "dddd"))</f>
        <v>Tuesday</v>
      </c>
      <c r="AA471" s="21" t="str">
        <f>IF(X471="", "", TEXT(X471, "dddd"))</f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>IF(AB472="DOLLAR",E472*88,E472)</f>
        <v>10876.8</v>
      </c>
      <c r="G472" s="48">
        <f>F472*J472</f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>J472-K472</f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>IF(OR(R472 = "PRIYANKA MADAM", R472 = "DEEPAK", R472 = "PORTER"),N472,"")</f>
        <v/>
      </c>
      <c r="Y472" s="21" t="str">
        <f>IF(X472="", "", X472-N472)</f>
        <v/>
      </c>
      <c r="Z472" s="21" t="str">
        <f>IF(N472="", "", TEXT(N472, "dddd"))</f>
        <v>Tuesday</v>
      </c>
      <c r="AA472" s="21" t="str">
        <f>IF(X472="", "", TEXT(X472, "dddd"))</f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>IF(AB473="DOLLAR",E473*88,E473)</f>
        <v>18321.599999999999</v>
      </c>
      <c r="G473" s="48">
        <f>F473*J473</f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>J473-K473</f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>IF(OR(R473 = "PRIYANKA MADAM", R473 = "DEEPAK", R473 = "PORTER"),N473,"")</f>
        <v/>
      </c>
      <c r="Y473" s="21" t="str">
        <f>IF(X473="", "", X473-N473)</f>
        <v/>
      </c>
      <c r="Z473" s="21" t="str">
        <f>IF(N473="", "", TEXT(N473, "dddd"))</f>
        <v>Tuesday</v>
      </c>
      <c r="AA473" s="21" t="str">
        <f>IF(X473="", "", TEXT(X473, "dddd"))</f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>IF(AB474="DOLLAR",E474*88,E474)</f>
        <v>17952</v>
      </c>
      <c r="G474" s="48">
        <f>F474*J474</f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>J474-K474</f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>IF(OR(R474 = "PRIYANKA MADAM", R474 = "DEEPAK", R474 = "PORTER"),N474,"")</f>
        <v/>
      </c>
      <c r="Y474" s="21" t="str">
        <f>IF(X474="", "", X474-N474)</f>
        <v/>
      </c>
      <c r="Z474" s="21" t="str">
        <f>IF(N474="", "", TEXT(N474, "dddd"))</f>
        <v>Tuesday</v>
      </c>
      <c r="AA474" s="21" t="str">
        <f>IF(X474="", "", TEXT(X474, "dddd"))</f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>IF(AB475="DOLLAR",E475*88,E475)</f>
        <v>3115.2</v>
      </c>
      <c r="G475" s="48">
        <f>F475*J475</f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>J475-K475</f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>IF(OR(R475 = "PRIYANKA MADAM", R475 = "DEEPAK", R475 = "PORTER"),N475,"")</f>
        <v/>
      </c>
      <c r="Y475" s="21" t="str">
        <f>IF(X475="", "", X475-N475)</f>
        <v/>
      </c>
      <c r="Z475" s="21" t="str">
        <f>IF(N475="", "", TEXT(N475, "dddd"))</f>
        <v>Tuesday</v>
      </c>
      <c r="AA475" s="21" t="str">
        <f>IF(X475="", "", TEXT(X475, "dddd"))</f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>IF(AB476="DOLLAR",E476*88,E476)</f>
        <v>14106.400000000001</v>
      </c>
      <c r="G476" s="48">
        <f>F476*J476</f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>J476-K476</f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>IF(X476="", "", X476-N476)</f>
        <v>1</v>
      </c>
      <c r="Z476" s="21" t="str">
        <f>IF(N476="", "", TEXT(N476, "dddd"))</f>
        <v>Tuesday</v>
      </c>
      <c r="AA476" s="21" t="str">
        <f>IF(X476="", "", TEXT(X476, "dddd"))</f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>IF(AB477="DOLLAR",E477*88,E477)</f>
        <v>13992</v>
      </c>
      <c r="G477" s="48">
        <f>F477*J477</f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>J477-K477</f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>IF(X477="", "", X477-N477)</f>
        <v>1</v>
      </c>
      <c r="Z477" s="21" t="str">
        <f>IF(N477="", "", TEXT(N477, "dddd"))</f>
        <v>Tuesday</v>
      </c>
      <c r="AA477" s="21" t="str">
        <f>IF(X477="", "", TEXT(X477, "dddd"))</f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>IF(AB478="DOLLAR",E478*88,E478)</f>
        <v>17054.400000000001</v>
      </c>
      <c r="G478" s="48">
        <f>F478*J478</f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>J478-K478</f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>IF(X478="", "", X478-N478)</f>
        <v>4</v>
      </c>
      <c r="Z478" s="21" t="str">
        <f>IF(N478="", "", TEXT(N478, "dddd"))</f>
        <v>Saturday</v>
      </c>
      <c r="AA478" s="21" t="str">
        <f>IF(X478="", "", TEXT(X478, "dddd"))</f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>IF(AB479="DOLLAR",E479*88,E479)</f>
        <v>12091.2</v>
      </c>
      <c r="G479" s="48">
        <f>F479*J479</f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>J479-K479</f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>IF(X479="", "", X479-N479)</f>
        <v>0</v>
      </c>
      <c r="Z479" s="21" t="str">
        <f>IF(N479="", "", TEXT(N479, "dddd"))</f>
        <v>Monday</v>
      </c>
      <c r="AA479" s="21" t="str">
        <f>IF(X479="", "", TEXT(X479, "dddd"))</f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>IF(AB480="DOLLAR",E480*88,E480)</f>
        <v>45742.399999999994</v>
      </c>
      <c r="G480" s="48">
        <f>F480*J480</f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>J480-K480</f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>IF(X480="", "", X480-N480)</f>
        <v>2</v>
      </c>
      <c r="Z480" s="21" t="str">
        <f>IF(N480="", "", TEXT(N480, "dddd"))</f>
        <v>Tuesday</v>
      </c>
      <c r="AA480" s="21" t="str">
        <f>IF(X480="", "", TEXT(X480, "dddd"))</f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>IF(AB481="DOLLAR",E481*88,E481)</f>
        <v>16544</v>
      </c>
      <c r="G481" s="48">
        <f>F481*J481</f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>J481-K481</f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>IF(X481="", "", X481-N481)</f>
        <v>0</v>
      </c>
      <c r="Z481" s="21" t="str">
        <f>IF(N481="", "", TEXT(N481, "dddd"))</f>
        <v>Tuesday</v>
      </c>
      <c r="AA481" s="21" t="str">
        <f>IF(X481="", "", TEXT(X481, "dddd"))</f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>IF(AB482="DOLLAR",E482*88,E482)</f>
        <v>32912</v>
      </c>
      <c r="G482" s="48">
        <f>F482*J482</f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>J482-K482</f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>IF(X482="", "", X482-N482)</f>
        <v>0</v>
      </c>
      <c r="Z482" s="21" t="str">
        <f>IF(N482="", "", TEXT(N482, "dddd"))</f>
        <v>Tuesday</v>
      </c>
      <c r="AA482" s="21" t="str">
        <f>IF(X482="", "", TEXT(X482, "dddd"))</f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>IF(AB483="DOLLAR",E483*88,E483)</f>
        <v>64416</v>
      </c>
      <c r="G483" s="48">
        <f>F483*J483</f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>J483-K483</f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>IF(X483="", "", X483-N483)</f>
        <v>0</v>
      </c>
      <c r="Z483" s="21" t="str">
        <f>IF(N483="", "", TEXT(N483, "dddd"))</f>
        <v>Friday</v>
      </c>
      <c r="AA483" s="21" t="str">
        <f>IF(X483="", "", TEXT(X483, "dddd"))</f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>IF(AB484="DOLLAR",E484*88,E484)</f>
        <v>11165.439999999999</v>
      </c>
      <c r="G484" s="48">
        <f>F484*J484</f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>J484-K484</f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>IF(X484="", "", X484-N484)</f>
        <v>2</v>
      </c>
      <c r="Z484" s="21" t="str">
        <f>IF(N484="", "", TEXT(N484, "dddd"))</f>
        <v>Saturday</v>
      </c>
      <c r="AA484" s="21" t="str">
        <f>IF(X484="", "", TEXT(X484, "dddd"))</f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>IF(AB485="DOLLAR",E485*88,E485)</f>
        <v>9280.48</v>
      </c>
      <c r="G485" s="48">
        <f>F485*J485</f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>J485-K485</f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>IF(X485="", "", X485-N485)</f>
        <v>2</v>
      </c>
      <c r="Z485" s="21" t="str">
        <f>IF(N485="", "", TEXT(N485, "dddd"))</f>
        <v>Saturday</v>
      </c>
      <c r="AA485" s="21" t="str">
        <f>IF(X485="", "", TEXT(X485, "dddd"))</f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>IF(AB486="DOLLAR",E486*88,E486)</f>
        <v>16896</v>
      </c>
      <c r="G486" s="48">
        <f>F486*J486</f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>J486-K486</f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>IF(X486="", "", X486-N486)</f>
        <v>3</v>
      </c>
      <c r="Z486" s="21" t="str">
        <f>IF(N486="", "", TEXT(N486, "dddd"))</f>
        <v>Saturday</v>
      </c>
      <c r="AA486" s="21" t="str">
        <f>IF(X486="", "", TEXT(X486, "dddd"))</f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>IF(AB487="DOLLAR",E487*88,E487)</f>
        <v>15664</v>
      </c>
      <c r="G487" s="48">
        <f>F487*J487</f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>J487-K487</f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>IF(X487="", "", X487-N487)</f>
        <v>2</v>
      </c>
      <c r="Z487" s="21" t="str">
        <f>IF(N487="", "", TEXT(N487, "dddd"))</f>
        <v>Saturday</v>
      </c>
      <c r="AA487" s="21" t="str">
        <f>IF(X487="", "", TEXT(X487, "dddd"))</f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>IF(AB488="DOLLAR",E488*88,E488)</f>
        <v>16858.16</v>
      </c>
      <c r="G488" s="48">
        <f>F488*J488</f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>J488-K488</f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>IF(X488="", "", X488-N488)</f>
        <v>3</v>
      </c>
      <c r="Z488" s="21" t="str">
        <f>IF(N488="", "", TEXT(N488, "dddd"))</f>
        <v>Tuesday</v>
      </c>
      <c r="AA488" s="21" t="str">
        <f>IF(X488="", "", TEXT(X488, "dddd"))</f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>IF(AB489="DOLLAR",E489*88,E489)</f>
        <v>32912</v>
      </c>
      <c r="G489" s="48">
        <f>F489*J489</f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>J489-K489</f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>IF(X489="", "", X489-N489)</f>
        <v>2</v>
      </c>
      <c r="Z489" s="21" t="str">
        <f>IF(N489="", "", TEXT(N489, "dddd"))</f>
        <v>Saturday</v>
      </c>
      <c r="AA489" s="21" t="str">
        <f>IF(X489="", "", TEXT(X489, "dddd"))</f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>IF(AB490="DOLLAR",E490*88,E490)</f>
        <v>27456</v>
      </c>
      <c r="G490" s="48">
        <f>F490*J490</f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>J490-K490</f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>IF(X490="", "", X490-N490)</f>
        <v>2</v>
      </c>
      <c r="Z490" s="21" t="str">
        <f>IF(N490="", "", TEXT(N490, "dddd"))</f>
        <v>Saturday</v>
      </c>
      <c r="AA490" s="21" t="str">
        <f>IF(X490="", "", TEXT(X490, "dddd"))</f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>IF(AB491="DOLLAR",E491*88,E491)</f>
        <v>16544</v>
      </c>
      <c r="G491" s="48">
        <f>F491*J491</f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>J491-K491</f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>IF(X491="", "", X491-N491)</f>
        <v>2</v>
      </c>
      <c r="Z491" s="21" t="str">
        <f>IF(N491="", "", TEXT(N491, "dddd"))</f>
        <v>Saturday</v>
      </c>
      <c r="AA491" s="21" t="str">
        <f>IF(X491="", "", TEXT(X491, "dddd"))</f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>IF(AB492="DOLLAR",E492*88,E492)</f>
        <v>57904</v>
      </c>
      <c r="G492" s="48">
        <f>F492*J492</f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>J492-K492</f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>IF(X492="", "", X492-N492)</f>
        <v>0</v>
      </c>
      <c r="Z492" s="21" t="str">
        <f>IF(N492="", "", TEXT(N492, "dddd"))</f>
        <v>Monday</v>
      </c>
      <c r="AA492" s="21" t="str">
        <f>IF(X492="", "", TEXT(X492, "dddd"))</f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>IF(AB493="DOLLAR",E493*88,E493)</f>
        <v>1232</v>
      </c>
      <c r="G493" s="48">
        <f>F493*J493</f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>J493-K493</f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>IF(X493="", "", X493-N493)</f>
        <v>3</v>
      </c>
      <c r="Z493" s="21" t="str">
        <f>IF(N493="", "", TEXT(N493, "dddd"))</f>
        <v>Saturday</v>
      </c>
      <c r="AA493" s="21" t="str">
        <f>IF(X493="", "", TEXT(X493, "dddd"))</f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>IF(AB494="DOLLAR",E494*88,E494)</f>
        <v>22123.200000000001</v>
      </c>
      <c r="G494" s="48">
        <f>F494*J494</f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>J494-K494</f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>IF(X494="", "", X494-N494)</f>
        <v>3</v>
      </c>
      <c r="Z494" s="21" t="str">
        <f>IF(N494="", "", TEXT(N494, "dddd"))</f>
        <v>Saturday</v>
      </c>
      <c r="AA494" s="21" t="str">
        <f>IF(X494="", "", TEXT(X494, "dddd"))</f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>IF(AB495="DOLLAR",E495*88,E495)</f>
        <v>7180.7999999999993</v>
      </c>
      <c r="G495" s="48">
        <f>F495*J495</f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>J495-K495</f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>IF(X495="", "", X495-N495)</f>
        <v>2</v>
      </c>
      <c r="Z495" s="21" t="str">
        <f>IF(N495="", "", TEXT(N495, "dddd"))</f>
        <v>Saturday</v>
      </c>
      <c r="AA495" s="21" t="str">
        <f>IF(X495="", "", TEXT(X495, "dddd"))</f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>IF(AB496="DOLLAR",E496*88,E496)</f>
        <v>2640</v>
      </c>
      <c r="G496" s="48">
        <f>F496*J496</f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>J496-K496</f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>IF(X496="", "", X496-N496)</f>
        <v>0</v>
      </c>
      <c r="Z496" s="21" t="str">
        <f>IF(N496="", "", TEXT(N496, "dddd"))</f>
        <v>Tuesday</v>
      </c>
      <c r="AA496" s="21" t="str">
        <f>IF(X496="", "", TEXT(X496, "dddd"))</f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>IF(AB497="DOLLAR",E497*88,E497)</f>
        <v>2851.2</v>
      </c>
      <c r="G497" s="48">
        <f>F497*J497</f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>J497-K497</f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>IF(X497="", "", X497-N497)</f>
        <v>0</v>
      </c>
      <c r="Z497" s="21" t="str">
        <f>IF(N497="", "", TEXT(N497, "dddd"))</f>
        <v>Tuesday</v>
      </c>
      <c r="AA497" s="21" t="str">
        <f>IF(X497="", "", TEXT(X497, "dddd"))</f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>IF(AB498="DOLLAR",E498*88,E498)</f>
        <v>2428.8000000000002</v>
      </c>
      <c r="G498" s="48">
        <f>F498*J498</f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>J498-K498</f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>IF(X498="", "", X498-N498)</f>
        <v>0</v>
      </c>
      <c r="Z498" s="21" t="str">
        <f>IF(N498="", "", TEXT(N498, "dddd"))</f>
        <v>Tuesday</v>
      </c>
      <c r="AA498" s="21" t="str">
        <f>IF(X498="", "", TEXT(X498, "dddd"))</f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>IF(AB499="DOLLAR",E499*88,E499)</f>
        <v>3801.6000000000004</v>
      </c>
      <c r="G499" s="48">
        <f>F499*J499</f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>J499-K499</f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>IF(X499="", "", X499-N499)</f>
        <v>0</v>
      </c>
      <c r="Z499" s="21" t="str">
        <f>IF(N499="", "", TEXT(N499, "dddd"))</f>
        <v>Tuesday</v>
      </c>
      <c r="AA499" s="21" t="str">
        <f>IF(X499="", "", TEXT(X499, "dddd"))</f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>IF(AB500="DOLLAR",E500*88,E500)</f>
        <v>1584</v>
      </c>
      <c r="G500" s="48">
        <f>F500*J500</f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>J500-K500</f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>IF(X500="", "", X500-N500)</f>
        <v>0</v>
      </c>
      <c r="Z500" s="21" t="str">
        <f>IF(N500="", "", TEXT(N500, "dddd"))</f>
        <v>Monday</v>
      </c>
      <c r="AA500" s="21" t="str">
        <f>IF(X500="", "", TEXT(X500, "dddd"))</f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>IF(AB501="DOLLAR",E501*88,E501)</f>
        <v>6283.2000000000007</v>
      </c>
      <c r="G501" s="48">
        <f>F501*J501</f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>J501-K501</f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>IF(X501="", "", X501-N501)</f>
        <v>0</v>
      </c>
      <c r="Z501" s="21" t="str">
        <f>IF(N501="", "", TEXT(N501, "dddd"))</f>
        <v>Monday</v>
      </c>
      <c r="AA501" s="21" t="str">
        <f>IF(X501="", "", TEXT(X501, "dddd"))</f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>IF(AB502="DOLLAR",E502*88,E502)</f>
        <v>6441.6</v>
      </c>
      <c r="G502" s="48">
        <f>F502*J502</f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>J502-K502</f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>IF(X502="", "", X502-N502)</f>
        <v>0</v>
      </c>
      <c r="Z502" s="21" t="str">
        <f>IF(N502="", "", TEXT(N502, "dddd"))</f>
        <v>Monday</v>
      </c>
      <c r="AA502" s="21" t="str">
        <f>IF(X502="", "", TEXT(X502, "dddd"))</f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>IF(AB503="DOLLAR",E503*88,E503)</f>
        <v>25977.599999999999</v>
      </c>
      <c r="G503" s="48">
        <f>F503*J503</f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>J503-K503</f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>IF(X503="", "", X503-N503)</f>
        <v>3</v>
      </c>
      <c r="Z503" s="21" t="str">
        <f>IF(N503="", "", TEXT(N503, "dddd"))</f>
        <v>Saturday</v>
      </c>
      <c r="AA503" s="21" t="str">
        <f>IF(X503="", "", TEXT(X503, "dddd"))</f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>IF(AB504="DOLLAR",E504*88,E504)</f>
        <v>6864</v>
      </c>
      <c r="G504" s="48">
        <f>F504*J504</f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>J504-K504</f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>IF(X504="", "", X504-N504)</f>
        <v>3</v>
      </c>
      <c r="Z504" s="21" t="str">
        <f>IF(N504="", "", TEXT(N504, "dddd"))</f>
        <v>Saturday</v>
      </c>
      <c r="AA504" s="21" t="str">
        <f>IF(X504="", "", TEXT(X504, "dddd"))</f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>IF(AB505="DOLLAR",E505*88,E505)</f>
        <v>35654.080000000002</v>
      </c>
      <c r="G505" s="48">
        <f>F505*J505</f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>J505-K505</f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>IF(X505="", "", X505-N505)</f>
        <v>2</v>
      </c>
      <c r="Z505" s="21" t="str">
        <f>IF(N505="", "", TEXT(N505, "dddd"))</f>
        <v>Saturday</v>
      </c>
      <c r="AA505" s="21" t="str">
        <f>IF(X505="", "", TEXT(X505, "dddd"))</f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>IF(AB506="DOLLAR",E506*88,E506)</f>
        <v>14502.400000000001</v>
      </c>
      <c r="G506" s="48">
        <f>F506*J506</f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>J506-K506</f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>IF(X506="", "", X506-N506)</f>
        <v>2</v>
      </c>
      <c r="Z506" s="21" t="str">
        <f>IF(N506="", "", TEXT(N506, "dddd"))</f>
        <v>Saturday</v>
      </c>
      <c r="AA506" s="21" t="str">
        <f>IF(X506="", "", TEXT(X506, "dddd"))</f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>IF(AB507="DOLLAR",E507*88,E507)</f>
        <v>0</v>
      </c>
      <c r="G507" s="48">
        <f>F507*J507</f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>J507-K507</f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>IF(X507="", "", X507-N507)</f>
        <v>0</v>
      </c>
      <c r="Z507" s="21" t="str">
        <f>IF(N507="", "", TEXT(N507, "dddd"))</f>
        <v>Thursday</v>
      </c>
      <c r="AA507" s="21" t="str">
        <f>IF(X507="", "", TEXT(X507, "dddd"))</f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>IF(AB508="DOLLAR",E508*88,E508)</f>
        <v>8000</v>
      </c>
      <c r="G508" s="48">
        <f>F508*J508</f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>J508-K508</f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>IF(X508="", "", X508-N508)</f>
        <v/>
      </c>
      <c r="Z508" s="21" t="str">
        <f>IF(N508="", "", TEXT(N508, "dddd"))</f>
        <v>Monday</v>
      </c>
      <c r="AA508" s="21" t="str">
        <f>IF(X508="", "", TEXT(X508, "dddd"))</f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>IF(AB509="DOLLAR",E509*88,E509)</f>
        <v>8000</v>
      </c>
      <c r="G509" s="48">
        <f>F509*J509</f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>J509-K509</f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>IF(X509="", "", X509-N509)</f>
        <v/>
      </c>
      <c r="Z509" s="21" t="str">
        <f>IF(N509="", "", TEXT(N509, "dddd"))</f>
        <v>Monday</v>
      </c>
      <c r="AA509" s="21" t="str">
        <f>IF(X509="", "", TEXT(X509, "dddd"))</f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>IF(AB510="DOLLAR",E510*88,E510)</f>
        <v>2688.75</v>
      </c>
      <c r="G510" s="48">
        <f>F510*J510</f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>J510-K510</f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>IF(X510="", "", X510-N510)</f>
        <v>0</v>
      </c>
      <c r="Z510" s="21" t="str">
        <f>IF(N510="", "", TEXT(N510, "dddd"))</f>
        <v>Thursday</v>
      </c>
      <c r="AA510" s="21" t="str">
        <f>IF(X510="", "", TEXT(X510, "dddd"))</f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>IF(AB511="DOLLAR",E511*88,E511)</f>
        <v>9097.7999999999993</v>
      </c>
      <c r="G511" s="48">
        <f>F511*J511</f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>J511-K511</f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>IF(X511="", "", X511-N511)</f>
        <v>0</v>
      </c>
      <c r="Z511" s="21" t="str">
        <f>IF(N511="", "", TEXT(N511, "dddd"))</f>
        <v>Thursday</v>
      </c>
      <c r="AA511" s="21" t="str">
        <f>IF(X511="", "", TEXT(X511, "dddd"))</f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>IF(AB512="DOLLAR",E512*88,E512)</f>
        <v>5200.26</v>
      </c>
      <c r="G512" s="48">
        <f>F512*J512</f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>J512-K512</f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>IF(X512="", "", X512-N512)</f>
        <v>0</v>
      </c>
      <c r="Z512" s="21" t="str">
        <f>IF(N512="", "", TEXT(N512, "dddd"))</f>
        <v>Thursday</v>
      </c>
      <c r="AA512" s="21" t="str">
        <f>IF(X512="", "", TEXT(X512, "dddd"))</f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>IF(AB513="DOLLAR",E513*88,E513)</f>
        <v>64702</v>
      </c>
      <c r="G513" s="48">
        <f>F513*J513</f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>J513-K513</f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>IF(X513="", "", X513-N513)</f>
        <v>2</v>
      </c>
      <c r="Z513" s="21" t="str">
        <f>IF(N513="", "", TEXT(N513, "dddd"))</f>
        <v>Saturday</v>
      </c>
      <c r="AA513" s="21" t="str">
        <f>IF(X513="", "", TEXT(X513, "dddd"))</f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>IF(AB514="DOLLAR",E514*88,E514)</f>
        <v>19448</v>
      </c>
      <c r="G514" s="48">
        <f>F514*J514</f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>J514-K514</f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>IF(X514="", "", X514-N514)</f>
        <v>0</v>
      </c>
      <c r="Z514" s="21" t="str">
        <f>IF(N514="", "", TEXT(N514, "dddd"))</f>
        <v>Friday</v>
      </c>
      <c r="AA514" s="21" t="str">
        <f>IF(X514="", "", TEXT(X514, "dddd"))</f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>IF(AB515="DOLLAR",E515*88,E515)</f>
        <v>9024</v>
      </c>
      <c r="G515" s="48">
        <f>F515*J515</f>
        <v>9024</v>
      </c>
      <c r="H515" s="21" t="s">
        <v>595</v>
      </c>
      <c r="I515" s="21"/>
      <c r="J515" s="21">
        <v>1</v>
      </c>
      <c r="K515" s="21">
        <v>1</v>
      </c>
      <c r="L515" s="21">
        <f>J515-K515</f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>IF(X515="", "", X515-N515)</f>
        <v>0</v>
      </c>
      <c r="Z515" s="21" t="str">
        <f>IF(N515="", "", TEXT(N515, "dddd"))</f>
        <v>Monday</v>
      </c>
      <c r="AA515" s="21" t="str">
        <f>IF(X515="", "", TEXT(X515, "dddd"))</f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>IF(AB516="DOLLAR",E516*88,E516)</f>
        <v>8008.8</v>
      </c>
      <c r="G516" s="48">
        <f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>IF(X516="", "", X516-N516)</f>
        <v>0</v>
      </c>
      <c r="Z516" s="21" t="str">
        <f>IF(N516="", "", TEXT(N516, "dddd"))</f>
        <v>Monday</v>
      </c>
      <c r="AA516" s="21" t="str">
        <f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>IF(AB517="DOLLAR",E517*88,E517)</f>
        <v>8911.2000000000007</v>
      </c>
      <c r="G517" s="48">
        <f>F517*J517</f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>J517-K517</f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>IF(X517="", "", X517-N517)</f>
        <v>0</v>
      </c>
      <c r="Z517" s="21" t="str">
        <f>IF(N517="", "", TEXT(N517, "dddd"))</f>
        <v>Monday</v>
      </c>
      <c r="AA517" s="21" t="str">
        <f>IF(X517="", "", TEXT(X517, "dddd"))</f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>IF(AB518="DOLLAR",E518*88,E518)</f>
        <v>7783.2</v>
      </c>
      <c r="G518" s="48">
        <f>F518*J518</f>
        <v>7783.2</v>
      </c>
      <c r="H518" s="21" t="s">
        <v>599</v>
      </c>
      <c r="I518" s="21"/>
      <c r="J518" s="21">
        <v>1</v>
      </c>
      <c r="K518" s="21">
        <v>1</v>
      </c>
      <c r="L518" s="21">
        <f>J518-K518</f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>IF(X518="", "", X518-N518)</f>
        <v>0</v>
      </c>
      <c r="Z518" s="21" t="str">
        <f>IF(N518="", "", TEXT(N518, "dddd"))</f>
        <v>Monday</v>
      </c>
      <c r="AA518" s="21" t="str">
        <f>IF(X518="", "", TEXT(X518, "dddd"))</f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>IF(AB519="DOLLAR",E519*88,E519)</f>
        <v>7783.2</v>
      </c>
      <c r="G519" s="48">
        <f>F519*J519</f>
        <v>7783.2</v>
      </c>
      <c r="H519" s="21" t="s">
        <v>600</v>
      </c>
      <c r="I519" s="21"/>
      <c r="J519" s="21">
        <v>1</v>
      </c>
      <c r="K519" s="21">
        <v>1</v>
      </c>
      <c r="L519" s="21">
        <f>J519-K519</f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>IF(X519="", "", X519-N519)</f>
        <v>0</v>
      </c>
      <c r="Z519" s="21" t="str">
        <f>IF(N519="", "", TEXT(N519, "dddd"))</f>
        <v>Monday</v>
      </c>
      <c r="AA519" s="21" t="str">
        <f>IF(X519="", "", TEXT(X519, "dddd"))</f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>IF(AB520="DOLLAR",E520*88,E520)</f>
        <v>28582.400000000001</v>
      </c>
      <c r="G520" s="48">
        <f>F520*J520</f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>J520-K520</f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>IF(X520="", "", X520-N520)</f>
        <v>2</v>
      </c>
      <c r="Z520" s="21" t="str">
        <f>IF(N520="", "", TEXT(N520, "dddd"))</f>
        <v>Saturday</v>
      </c>
      <c r="AA520" s="21" t="str">
        <f>IF(X520="", "", TEXT(X520, "dddd"))</f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>IF(AB521="DOLLAR",E521*88,E521)</f>
        <v>4963.2</v>
      </c>
      <c r="G521" s="48">
        <f>F521*J521</f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>J521-K521</f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>IF(X521="", "", X521-N521)</f>
        <v>0</v>
      </c>
      <c r="Z521" s="21" t="str">
        <f>IF(N521="", "", TEXT(N521, "dddd"))</f>
        <v>Friday</v>
      </c>
      <c r="AA521" s="21" t="str">
        <f>IF(X521="", "", TEXT(X521, "dddd"))</f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>IF(AB522="DOLLAR",E522*88,E522)</f>
        <v>5544</v>
      </c>
      <c r="G522" s="48">
        <f>F522*J522</f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>J522-K522</f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>IF(X522="", "", X522-N522)</f>
        <v>1</v>
      </c>
      <c r="Z522" s="21" t="str">
        <f>IF(N522="", "", TEXT(N522, "dddd"))</f>
        <v>Tuesday</v>
      </c>
      <c r="AA522" s="21" t="str">
        <f>IF(X522="", "", TEXT(X522, "dddd"))</f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>IF(AB523="DOLLAR",E523*88,E523)</f>
        <v>18084</v>
      </c>
      <c r="G523" s="48">
        <f>F523*J523</f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>J523-K523</f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>IF(X523="", "", X523-N523)</f>
        <v>0</v>
      </c>
      <c r="Z523" s="21" t="str">
        <f>IF(N523="", "", TEXT(N523, "dddd"))</f>
        <v>Monday</v>
      </c>
      <c r="AA523" s="21" t="str">
        <f>IF(X523="", "", TEXT(X523, "dddd"))</f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>IF(AB524="DOLLAR",E524*88,E524)</f>
        <v>5227.2</v>
      </c>
      <c r="G524" s="48">
        <f>F524*J524</f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>J524-K524</f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>IF(X524="", "", X524-N524)</f>
        <v>0</v>
      </c>
      <c r="Z524" s="21" t="str">
        <f>IF(N524="", "", TEXT(N524, "dddd"))</f>
        <v>Wednesday</v>
      </c>
      <c r="AA524" s="21" t="str">
        <f>IF(X524="", "", TEXT(X524, "dddd"))</f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>IF(AB525="DOLLAR",E525*88,E525)</f>
        <v>4329.6000000000004</v>
      </c>
      <c r="G525" s="48">
        <f>F525*J525</f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>J525-K525</f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>IF(X525="", "", X525-N525)</f>
        <v>1</v>
      </c>
      <c r="Z525" s="21" t="str">
        <f>IF(N525="", "", TEXT(N525, "dddd"))</f>
        <v>Tuesday</v>
      </c>
      <c r="AA525" s="21" t="str">
        <f>IF(X525="", "", TEXT(X525, "dddd"))</f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>IF(AB526="DOLLAR",E526*88,E526)</f>
        <v>5332.8</v>
      </c>
      <c r="G526" s="48">
        <f>F526*J526</f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>J526-K526</f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>IF(X526="", "", X526-N526)</f>
        <v>1</v>
      </c>
      <c r="Z526" s="21" t="str">
        <f>IF(N526="", "", TEXT(N526, "dddd"))</f>
        <v>Tuesday</v>
      </c>
      <c r="AA526" s="21" t="str">
        <f>IF(X526="", "", TEXT(X526, "dddd"))</f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>IF(AB527="DOLLAR",E527*88,E527)</f>
        <v>15206.400000000001</v>
      </c>
      <c r="G527" s="48">
        <f>F527*J527</f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>J527-K527</f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>IF(X527="", "", X527-N527)</f>
        <v>0</v>
      </c>
      <c r="Z527" s="21" t="str">
        <f>IF(N527="", "", TEXT(N527, "dddd"))</f>
        <v>Monday</v>
      </c>
      <c r="AA527" s="21" t="str">
        <f>IF(X527="", "", TEXT(X527, "dddd"))</f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>IF(AB528="DOLLAR",E528*88,E528)</f>
        <v>5662.7999999999993</v>
      </c>
      <c r="G528" s="48">
        <f>F528*J528</f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>J528-K528</f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>IF(X528="", "", X528-N528)</f>
        <v>0</v>
      </c>
      <c r="Z528" s="21" t="str">
        <f>IF(N528="", "", TEXT(N528, "dddd"))</f>
        <v>Saturday</v>
      </c>
      <c r="AA528" s="21" t="str">
        <f>IF(X528="", "", TEXT(X528, "dddd"))</f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>IF(AB529="DOLLAR",E529*88,E529)</f>
        <v>4752</v>
      </c>
      <c r="G529" s="48">
        <f>F529*J529</f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>J529-K529</f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>IF(X529="", "", X529-N529)</f>
        <v>1</v>
      </c>
      <c r="Z529" s="21" t="str">
        <f>IF(N529="", "", TEXT(N529, "dddd"))</f>
        <v>Tuesday</v>
      </c>
      <c r="AA529" s="21" t="str">
        <f>IF(X529="", "", TEXT(X529, "dddd"))</f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>IF(AB530="DOLLAR",E530*88,E530)</f>
        <v>5544</v>
      </c>
      <c r="G530" s="48">
        <f>F530*J530</f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>J530-K530</f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>IF(X530="", "", X530-N530)</f>
        <v>0</v>
      </c>
      <c r="Z530" s="21" t="str">
        <f>IF(N530="", "", TEXT(N530, "dddd"))</f>
        <v>Friday</v>
      </c>
      <c r="AA530" s="21" t="str">
        <f>IF(X530="", "", TEXT(X530, "dddd"))</f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>IF(AB531="DOLLAR",E531*88,E531)</f>
        <v>12302.400000000001</v>
      </c>
      <c r="G531" s="48">
        <f>F531*J531</f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>J531-K531</f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>IF(X531="", "", X531-N531)</f>
        <v>0</v>
      </c>
      <c r="Z531" s="21" t="str">
        <f>IF(N531="", "", TEXT(N531, "dddd"))</f>
        <v>Wednesday</v>
      </c>
      <c r="AA531" s="21" t="str">
        <f>IF(X531="", "", TEXT(X531, "dddd"))</f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>IF(AB532="DOLLAR",E532*88,E532)</f>
        <v>1584</v>
      </c>
      <c r="G532" s="48">
        <f>F532*J532</f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>J532-K532</f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>IF(X532="", "", X532-N532)</f>
        <v>0</v>
      </c>
      <c r="Z532" s="21" t="str">
        <f>IF(N532="", "", TEXT(N532, "dddd"))</f>
        <v>Friday</v>
      </c>
      <c r="AA532" s="21" t="str">
        <f>IF(X532="", "", TEXT(X532, "dddd"))</f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>IF(AB533="DOLLAR",E533*88,E533)</f>
        <v>5649.6</v>
      </c>
      <c r="G533" s="48">
        <f>F533*J533</f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>J533-K533</f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>IF(X533="", "", X533-N533)</f>
        <v>1</v>
      </c>
      <c r="Z533" s="21" t="str">
        <f>IF(N533="", "", TEXT(N533, "dddd"))</f>
        <v>Tuesday</v>
      </c>
      <c r="AA533" s="21" t="str">
        <f>IF(X533="", "", TEXT(X533, "dddd"))</f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>IF(AB534="DOLLAR",E534*88,E534)</f>
        <v>3801.6000000000004</v>
      </c>
      <c r="G534" s="48">
        <f>F534*J534</f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>J534-K534</f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>IF(X534="", "", X534-N534)</f>
        <v>0</v>
      </c>
      <c r="Z534" s="21" t="str">
        <f>IF(N534="", "", TEXT(N534, "dddd"))</f>
        <v>Wednesday</v>
      </c>
      <c r="AA534" s="21" t="str">
        <f>IF(X534="", "", TEXT(X534, "dddd"))</f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>IF(AB535="DOLLAR",E535*88,E535)</f>
        <v>18018</v>
      </c>
      <c r="G535" s="48">
        <f>F535*J535</f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>J535-K535</f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>IF(X535="", "", X535-N535)</f>
        <v>0</v>
      </c>
      <c r="Z535" s="21" t="str">
        <f>IF(N535="", "", TEXT(N535, "dddd"))</f>
        <v>Saturday</v>
      </c>
      <c r="AA535" s="21" t="str">
        <f>IF(X535="", "", TEXT(X535, "dddd"))</f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>IF(AB536="DOLLAR",E536*88,E536)</f>
        <v>16632</v>
      </c>
      <c r="G536" s="48">
        <f>F536*J536</f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>J536-K536</f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>IF(X536="", "", X536-N536)</f>
        <v>0</v>
      </c>
      <c r="Z536" s="21" t="str">
        <f>IF(N536="", "", TEXT(N536, "dddd"))</f>
        <v>Monday</v>
      </c>
      <c r="AA536" s="21" t="str">
        <f>IF(X536="", "", TEXT(X536, "dddd"))</f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>IF(AB537="DOLLAR",E537*88,E537)</f>
        <v>1742.4</v>
      </c>
      <c r="G537" s="48">
        <f>F537*J537</f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>J537-K537</f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>IF(X537="", "", X537-N537)</f>
        <v>0</v>
      </c>
      <c r="Z537" s="21" t="str">
        <f>IF(N537="", "", TEXT(N537, "dddd"))</f>
        <v>Friday</v>
      </c>
      <c r="AA537" s="21" t="str">
        <f>IF(X537="", "", TEXT(X537, "dddd"))</f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>IF(AB538="DOLLAR",E538*88,E538)</f>
        <v>15206.400000000001</v>
      </c>
      <c r="G538" s="48">
        <f>F538*J538</f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>J538-K538</f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>IF(X538="", "", X538-N538)</f>
        <v>1</v>
      </c>
      <c r="Z538" s="21" t="str">
        <f>IF(N538="", "", TEXT(N538, "dddd"))</f>
        <v>Tuesday</v>
      </c>
      <c r="AA538" s="21" t="str">
        <f>IF(X538="", "", TEXT(X538, "dddd"))</f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>IF(AB539="DOLLAR",E539*88,E539)</f>
        <v>16051.2</v>
      </c>
      <c r="G539" s="48">
        <f>F539*J539</f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>J539-K539</f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>IF(X539="", "", X539-N539)</f>
        <v>0</v>
      </c>
      <c r="Z539" s="21" t="str">
        <f>IF(N539="", "", TEXT(N539, "dddd"))</f>
        <v>Monday</v>
      </c>
      <c r="AA539" s="21" t="str">
        <f>IF(X539="", "", TEXT(X539, "dddd"))</f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>IF(AB540="DOLLAR",E540*88,E540)</f>
        <v>3748.8</v>
      </c>
      <c r="G540" s="48">
        <f>F540*J540</f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>J540-K540</f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>IF(X540="", "", X540-N540)</f>
        <v>1</v>
      </c>
      <c r="Z540" s="21" t="str">
        <f>IF(N540="", "", TEXT(N540, "dddd"))</f>
        <v>Tuesday</v>
      </c>
      <c r="AA540" s="21" t="str">
        <f>IF(X540="", "", TEXT(X540, "dddd"))</f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>IF(AB541="DOLLAR",E541*88,E541)</f>
        <v>4593.6000000000004</v>
      </c>
      <c r="G541" s="48">
        <f>F541*J541</f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>J541-K541</f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>IF(X541="", "", X541-N541)</f>
        <v>1</v>
      </c>
      <c r="Z541" s="21" t="str">
        <f>IF(N541="", "", TEXT(N541, "dddd"))</f>
        <v>Tuesday</v>
      </c>
      <c r="AA541" s="21" t="str">
        <f>IF(X541="", "", TEXT(X541, "dddd"))</f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>IF(AB542="DOLLAR",E542*88,E542)</f>
        <v>5332.8</v>
      </c>
      <c r="G542" s="48">
        <f>F542*J542</f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>J542-K542</f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>IF(X542="", "", X542-N542)</f>
        <v>3</v>
      </c>
      <c r="Z542" s="21" t="str">
        <f>IF(N542="", "", TEXT(N542, "dddd"))</f>
        <v>Wednesday</v>
      </c>
      <c r="AA542" s="21" t="str">
        <f>IF(X542="", "", TEXT(X542, "dddd"))</f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>IF(AB543="DOLLAR",E543*88,E543)</f>
        <v>2956.8</v>
      </c>
      <c r="G543" s="48">
        <f>F543*J543</f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>J543-K543</f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>IF(X543="", "", X543-N543)</f>
        <v>0</v>
      </c>
      <c r="Z543" s="21" t="str">
        <f>IF(N543="", "", TEXT(N543, "dddd"))</f>
        <v>Friday</v>
      </c>
      <c r="AA543" s="21" t="str">
        <f>IF(X543="", "", TEXT(X543, "dddd"))</f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>IF(AB544="DOLLAR",E544*88,E544)</f>
        <v>5332.8</v>
      </c>
      <c r="G544" s="48">
        <f>F544*J544</f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>J544-K544</f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>IF(X544="", "", X544-N544)</f>
        <v>1</v>
      </c>
      <c r="Z544" s="21" t="str">
        <f>IF(N544="", "", TEXT(N544, "dddd"))</f>
        <v>Tuesday</v>
      </c>
      <c r="AA544" s="21" t="str">
        <f>IF(X544="", "", TEXT(X544, "dddd"))</f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>IF(AB545="DOLLAR",E545*88,E545)</f>
        <v>2323.1999999999998</v>
      </c>
      <c r="G545" s="48">
        <f>F545*J545</f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>J545-K545</f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>IF(X545="", "", X545-N545)</f>
        <v>1</v>
      </c>
      <c r="Z545" s="21" t="str">
        <f>IF(N545="", "", TEXT(N545, "dddd"))</f>
        <v>Tuesday</v>
      </c>
      <c r="AA545" s="21" t="str">
        <f>IF(X545="", "", TEXT(X545, "dddd"))</f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>IF(AB546="DOLLAR",E546*88,E546)</f>
        <v>13992</v>
      </c>
      <c r="G546" s="48">
        <f>F546*J546</f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>J546-K546</f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>IF(X546="", "", X546-N546)</f>
        <v>0</v>
      </c>
      <c r="Z546" s="21" t="str">
        <f>IF(N546="", "", TEXT(N546, "dddd"))</f>
        <v>Saturday</v>
      </c>
      <c r="AA546" s="21" t="str">
        <f>IF(X546="", "", TEXT(X546, "dddd"))</f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>IF(AB547="DOLLAR",E547*88,E547)</f>
        <v>18018</v>
      </c>
      <c r="G547" s="48">
        <f>F547*J547</f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>J547-K547</f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>IF(X547="", "", X547-N547)</f>
        <v>0</v>
      </c>
      <c r="Z547" s="21" t="str">
        <f>IF(N547="", "", TEXT(N547, "dddd"))</f>
        <v>Monday</v>
      </c>
      <c r="AA547" s="21" t="str">
        <f>IF(X547="", "", TEXT(X547, "dddd"))</f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>IF(AB548="DOLLAR",E548*88,E548)</f>
        <v>12012</v>
      </c>
      <c r="G548" s="48">
        <f>F548*J548</f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>J548-K548</f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>IF(X548="", "", X548-N548)</f>
        <v>3</v>
      </c>
      <c r="Z548" s="21" t="str">
        <f>IF(N548="", "", TEXT(N548, "dddd"))</f>
        <v>Wednesday</v>
      </c>
      <c r="AA548" s="21" t="str">
        <f>IF(X548="", "", TEXT(X548, "dddd"))</f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>IF(AB549="DOLLAR",E549*88,E549)</f>
        <v>17292</v>
      </c>
      <c r="G549" s="48">
        <f>F549*J549</f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>J549-K549</f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>IF(X549="", "", X549-N549)</f>
        <v>0</v>
      </c>
      <c r="Z549" s="21" t="str">
        <f>IF(N549="", "", TEXT(N549, "dddd"))</f>
        <v>Friday</v>
      </c>
      <c r="AA549" s="21" t="str">
        <f>IF(X549="", "", TEXT(X549, "dddd"))</f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>IF(AB550="DOLLAR",E550*88,E550)</f>
        <v>11888.8</v>
      </c>
      <c r="G550" s="48">
        <f>F550*J550</f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>J550-K550</f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>IF(X550="", "", X550-N550)</f>
        <v>0</v>
      </c>
      <c r="Z550" s="21" t="str">
        <f>IF(N550="", "", TEXT(N550, "dddd"))</f>
        <v>Monday</v>
      </c>
      <c r="AA550" s="21" t="str">
        <f>IF(X550="", "", TEXT(X550, "dddd"))</f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>IF(AB551="DOLLAR",E551*88,E551)</f>
        <v>11888.8</v>
      </c>
      <c r="G551" s="48">
        <f>F551*J551</f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>J551-K551</f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>IF(X551="", "", X551-N551)</f>
        <v>0</v>
      </c>
      <c r="Z551" s="21" t="str">
        <f>IF(N551="", "", TEXT(N551, "dddd"))</f>
        <v>Saturday</v>
      </c>
      <c r="AA551" s="21" t="str">
        <f>IF(X551="", "", TEXT(X551, "dddd"))</f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>IF(AB552="DOLLAR",E552*88,E552)</f>
        <v>4382.3999999999996</v>
      </c>
      <c r="G552" s="48">
        <f>F552*J552</f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>J552-K552</f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>IF(X552="", "", X552-N552)</f>
        <v>0</v>
      </c>
      <c r="Z552" s="21" t="str">
        <f>IF(N552="", "", TEXT(N552, "dddd"))</f>
        <v>Monday</v>
      </c>
      <c r="AA552" s="21" t="str">
        <f>IF(X552="", "", TEXT(X552, "dddd"))</f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>IF(AB553="DOLLAR",E553*88,E553)</f>
        <v>15470.400000000001</v>
      </c>
      <c r="G553" s="48">
        <f>F553*J553</f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>J553-K553</f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>IF(X553="", "", X553-N553)</f>
        <v>0</v>
      </c>
      <c r="Z553" s="21" t="str">
        <f>IF(N553="", "", TEXT(N553, "dddd"))</f>
        <v>Saturday</v>
      </c>
      <c r="AA553" s="21" t="str">
        <f>IF(X553="", "", TEXT(X553, "dddd"))</f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>IF(AB554="DOLLAR",E554*88,E554)</f>
        <v>4382.3999999999996</v>
      </c>
      <c r="G554" s="48">
        <f>F554*J554</f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>J554-K554</f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>IF(X554="", "", X554-N554)</f>
        <v>1</v>
      </c>
      <c r="Z554" s="21" t="str">
        <f>IF(N554="", "", TEXT(N554, "dddd"))</f>
        <v>Tuesday</v>
      </c>
      <c r="AA554" s="21" t="str">
        <f>IF(X554="", "", TEXT(X554, "dddd"))</f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>IF(AB555="DOLLAR",E555*88,E555)</f>
        <v>12091.2</v>
      </c>
      <c r="G555" s="48">
        <f>F555*J555</f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>J555-K555</f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>IF(X555="", "", X555-N555)</f>
        <v>0</v>
      </c>
      <c r="Z555" s="21" t="str">
        <f>IF(N555="", "", TEXT(N555, "dddd"))</f>
        <v>Monday</v>
      </c>
      <c r="AA555" s="21" t="str">
        <f>IF(X555="", "", TEXT(X555, "dddd"))</f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>IF(AB556="DOLLAR",E556*88,E556)</f>
        <v>5491.2</v>
      </c>
      <c r="G556" s="48">
        <f>F556*J556</f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>J556-K556</f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>IF(X556="", "", X556-N556)</f>
        <v>1</v>
      </c>
      <c r="Z556" s="21" t="str">
        <f>IF(N556="", "", TEXT(N556, "dddd"))</f>
        <v>Tuesday</v>
      </c>
      <c r="AA556" s="21" t="str">
        <f>IF(X556="", "", TEXT(X556, "dddd"))</f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>IF(AB557="DOLLAR",E557*88,E557)</f>
        <v>11035.2</v>
      </c>
      <c r="G557" s="48">
        <f>F557*J557</f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>J557-K557</f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>IF(X557="", "", X557-N557)</f>
        <v>1</v>
      </c>
      <c r="Z557" s="21" t="str">
        <f>IF(N557="", "", TEXT(N557, "dddd"))</f>
        <v>Tuesday</v>
      </c>
      <c r="AA557" s="21" t="str">
        <f>IF(X557="", "", TEXT(X557, "dddd"))</f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>IF(AB558="DOLLAR",E558*88,E558)</f>
        <v>14520</v>
      </c>
      <c r="G558" s="48">
        <f>F558*J558</f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>J558-K558</f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>IF(X558="", "", X558-N558)</f>
        <v>3</v>
      </c>
      <c r="Z558" s="21" t="str">
        <f>IF(N558="", "", TEXT(N558, "dddd"))</f>
        <v>Wednesday</v>
      </c>
      <c r="AA558" s="21" t="str">
        <f>IF(X558="", "", TEXT(X558, "dddd"))</f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>IF(AB559="DOLLAR",E559*88,E559)</f>
        <v>9662.4</v>
      </c>
      <c r="G559" s="48">
        <f>F559*J559</f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>J559-K559</f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>IF(X559="", "", X559-N559)</f>
        <v>1</v>
      </c>
      <c r="Z559" s="21" t="str">
        <f>IF(N559="", "", TEXT(N559, "dddd"))</f>
        <v>Tuesday</v>
      </c>
      <c r="AA559" s="21" t="str">
        <f>IF(X559="", "", TEXT(X559, "dddd"))</f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>IF(AB560="DOLLAR",E560*88,E560)</f>
        <v>11616</v>
      </c>
      <c r="G560" s="48">
        <f>F560*J560</f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>J560-K560</f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>IF(X560="", "", X560-N560)</f>
        <v>1</v>
      </c>
      <c r="Z560" s="21" t="str">
        <f>IF(N560="", "", TEXT(N560, "dddd"))</f>
        <v>Tuesday</v>
      </c>
      <c r="AA560" s="21" t="str">
        <f>IF(X560="", "", TEXT(X560, "dddd"))</f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>IF(AB561="DOLLAR",E561*88,E561)</f>
        <v>20856</v>
      </c>
      <c r="G561" s="48">
        <f>F561*J561</f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>J561-K561</f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>IF(X561="", "", X561-N561)</f>
        <v>0</v>
      </c>
      <c r="Z561" s="21" t="str">
        <f>IF(N561="", "", TEXT(N561, "dddd"))</f>
        <v>Monday</v>
      </c>
      <c r="AA561" s="21" t="str">
        <f>IF(X561="", "", TEXT(X561, "dddd"))</f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>IF(AB562="DOLLAR",E562*88,E562)</f>
        <v>4593.6000000000004</v>
      </c>
      <c r="G562" s="48">
        <f>F562*J562</f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>J562-K562</f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>IF(X562="", "", X562-N562)</f>
        <v>0</v>
      </c>
      <c r="Z562" s="21" t="str">
        <f>IF(N562="", "", TEXT(N562, "dddd"))</f>
        <v>Monday</v>
      </c>
      <c r="AA562" s="21" t="str">
        <f>IF(X562="", "", TEXT(X562, "dddd"))</f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>IF(AB563="DOLLAR",E563*88,E563)</f>
        <v>11035.2</v>
      </c>
      <c r="G563" s="48">
        <f>F563*J563</f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>J563-K563</f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>IF(X563="", "", X563-N563)</f>
        <v>1</v>
      </c>
      <c r="Z563" s="21" t="str">
        <f>IF(N563="", "", TEXT(N563, "dddd"))</f>
        <v>Tuesday</v>
      </c>
      <c r="AA563" s="21" t="str">
        <f>IF(X563="", "", TEXT(X563, "dddd"))</f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>IF(AB564="DOLLAR",E564*88,E564)</f>
        <v>6441.6</v>
      </c>
      <c r="G564" s="48">
        <f>F564*J564</f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>J564-K564</f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>IF(X564="", "", X564-N564)</f>
        <v>0</v>
      </c>
      <c r="Z564" s="21" t="str">
        <f>IF(N564="", "", TEXT(N564, "dddd"))</f>
        <v>Monday</v>
      </c>
      <c r="AA564" s="21" t="str">
        <f>IF(X564="", "", TEXT(X564, "dddd"))</f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>IF(AB565="DOLLAR",E565*88,E565)</f>
        <v>6124.8000000000011</v>
      </c>
      <c r="G565" s="48">
        <f>F565*J565</f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>J565-K565</f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>IF(X565="", "", X565-N565)</f>
        <v>1</v>
      </c>
      <c r="Z565" s="21" t="str">
        <f>IF(N565="", "", TEXT(N565, "dddd"))</f>
        <v>Tuesday</v>
      </c>
      <c r="AA565" s="21" t="str">
        <f>IF(X565="", "", TEXT(X565, "dddd"))</f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>IF(AB566="DOLLAR",E566*88,E566)</f>
        <v>17688</v>
      </c>
      <c r="G566" s="48">
        <f>F566*J566</f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>J566-K566</f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>IF(X566="", "", X566-N566)</f>
        <v>0</v>
      </c>
      <c r="Z566" s="21" t="str">
        <f>IF(N566="", "", TEXT(N566, "dddd"))</f>
        <v>Saturday</v>
      </c>
      <c r="AA566" s="21" t="str">
        <f>IF(X566="", "", TEXT(X566, "dddd"))</f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>IF(AB567="DOLLAR",E567*88,E567)</f>
        <v>7761.6</v>
      </c>
      <c r="G567" s="48">
        <f>F567*J567</f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>J567-K567</f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>IF(X567="", "", X567-N567)</f>
        <v>3</v>
      </c>
      <c r="Z567" s="21" t="str">
        <f>IF(N567="", "", TEXT(N567, "dddd"))</f>
        <v>Wednesday</v>
      </c>
      <c r="AA567" s="21" t="str">
        <f>IF(X567="", "", TEXT(X567, "dddd"))</f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>IF(AB568="DOLLAR",E568*88,E568)</f>
        <v>18876</v>
      </c>
      <c r="G568" s="48">
        <f>F568*J568</f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>J568-K568</f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>IF(X568="", "", X568-N568)</f>
        <v>0</v>
      </c>
      <c r="Z568" s="21" t="str">
        <f>IF(N568="", "", TEXT(N568, "dddd"))</f>
        <v>Saturday</v>
      </c>
      <c r="AA568" s="21" t="str">
        <f>IF(X568="", "", TEXT(X568, "dddd"))</f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>IF(AB569="DOLLAR",E569*88,E569)</f>
        <v>7444.7999999999993</v>
      </c>
      <c r="G569" s="48">
        <f>F569*J569</f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>J569-K569</f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>IF(X569="", "", X569-N569)</f>
        <v>0</v>
      </c>
      <c r="Z569" s="21" t="str">
        <f>IF(N569="", "", TEXT(N569, "dddd"))</f>
        <v>Friday</v>
      </c>
      <c r="AA569" s="21" t="str">
        <f>IF(X569="", "", TEXT(X569, "dddd"))</f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>IF(AB570="DOLLAR",E570*88,E570)</f>
        <v>15470.400000000001</v>
      </c>
      <c r="G570" s="48">
        <f>F570*J570</f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>J570-K570</f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>IF(X570="", "", X570-N570)</f>
        <v>0</v>
      </c>
      <c r="Z570" s="21" t="str">
        <f>IF(N570="", "", TEXT(N570, "dddd"))</f>
        <v>Monday</v>
      </c>
      <c r="AA570" s="21" t="str">
        <f>IF(X570="", "", TEXT(X570, "dddd"))</f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>IF(AB571="DOLLAR",E571*88,E571)</f>
        <v>7550.4</v>
      </c>
      <c r="G571" s="48">
        <f>F571*J571</f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>J571-K571</f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>IF(X571="", "", X571-N571)</f>
        <v>0</v>
      </c>
      <c r="Z571" s="21" t="str">
        <f>IF(N571="", "", TEXT(N571, "dddd"))</f>
        <v>Wednesday</v>
      </c>
      <c r="AA571" s="21" t="str">
        <f>IF(X571="", "", TEXT(X571, "dddd"))</f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>IF(AB572="DOLLAR",E572*88,E572)</f>
        <v>9926.4</v>
      </c>
      <c r="G572" s="48">
        <f>F572*J572</f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>J572-K572</f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>IF(X572="", "", X572-N572)</f>
        <v>1</v>
      </c>
      <c r="Z572" s="21" t="str">
        <f>IF(N572="", "", TEXT(N572, "dddd"))</f>
        <v>Tuesday</v>
      </c>
      <c r="AA572" s="21" t="str">
        <f>IF(X572="", "", TEXT(X572, "dddd"))</f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>IF(AB573="DOLLAR",E573*88,E573)</f>
        <v>19536</v>
      </c>
      <c r="G573" s="48">
        <f>F573*J573</f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>J573-K573</f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>IF(X573="", "", X573-N573)</f>
        <v>0</v>
      </c>
      <c r="Z573" s="21" t="str">
        <f>IF(N573="", "", TEXT(N573, "dddd"))</f>
        <v>Monday</v>
      </c>
      <c r="AA573" s="21" t="str">
        <f>IF(X573="", "", TEXT(X573, "dddd"))</f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>IF(AB574="DOLLAR",E574*88,E574)</f>
        <v>13094.400000000001</v>
      </c>
      <c r="G574" s="48">
        <f>F574*J574</f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>J574-K574</f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>IF(X574="", "", X574-N574)</f>
        <v>0</v>
      </c>
      <c r="Z574" s="21" t="str">
        <f>IF(N574="", "", TEXT(N574, "dddd"))</f>
        <v>Wednesday</v>
      </c>
      <c r="AA574" s="21" t="str">
        <f>IF(X574="", "", TEXT(X574, "dddd"))</f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>IF(AB575="DOLLAR",E575*88,E575)</f>
        <v>8408.4</v>
      </c>
      <c r="G575" s="48">
        <f>F575*J575</f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>J575-K575</f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>IF(X575="", "", X575-N575)</f>
        <v>1</v>
      </c>
      <c r="Z575" s="21" t="str">
        <f>IF(N575="", "", TEXT(N575, "dddd"))</f>
        <v>Tuesday</v>
      </c>
      <c r="AA575" s="21" t="str">
        <f>IF(X575="", "", TEXT(X575, "dddd"))</f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>IF(AB576="DOLLAR",E576*88,E576)</f>
        <v>18321.599999999999</v>
      </c>
      <c r="G576" s="48">
        <f>F576*J576</f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>J576-K576</f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>IF(X576="", "", X576-N576)</f>
        <v>0</v>
      </c>
      <c r="Z576" s="21" t="str">
        <f>IF(N576="", "", TEXT(N576, "dddd"))</f>
        <v>Wednesday</v>
      </c>
      <c r="AA576" s="21" t="str">
        <f>IF(X576="", "", TEXT(X576, "dddd"))</f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>IF(AB577="DOLLAR",E577*88,E577)</f>
        <v>6547.2000000000007</v>
      </c>
      <c r="G577" s="48">
        <f>F577*J577</f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>J577-K577</f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>IF(X577="", "", X577-N577)</f>
        <v>1</v>
      </c>
      <c r="Z577" s="21" t="str">
        <f>IF(N577="", "", TEXT(N577, "dddd"))</f>
        <v>Tuesday</v>
      </c>
      <c r="AA577" s="21" t="str">
        <f>IF(X577="", "", TEXT(X577, "dddd"))</f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>IF(AB578="DOLLAR",E578*88,E578)</f>
        <v>13992</v>
      </c>
      <c r="G578" s="48">
        <f>F578*J578</f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>J578-K578</f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>IF(X578="", "", X578-N578)</f>
        <v>1</v>
      </c>
      <c r="Z578" s="21" t="str">
        <f>IF(N578="", "", TEXT(N578, "dddd"))</f>
        <v>Tuesday</v>
      </c>
      <c r="AA578" s="21" t="str">
        <f>IF(X578="", "", TEXT(X578, "dddd"))</f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>IF(AB579="DOLLAR",E579*88,E579)</f>
        <v>19998</v>
      </c>
      <c r="G579" s="48">
        <f>F579*J579</f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>J579-K579</f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>IF(X579="", "", X579-N579)</f>
        <v>0</v>
      </c>
      <c r="Z579" s="21" t="str">
        <f>IF(N579="", "", TEXT(N579, "dddd"))</f>
        <v>Monday</v>
      </c>
      <c r="AA579" s="21" t="str">
        <f>IF(X579="", "", TEXT(X579, "dddd"))</f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>IF(AB580="DOLLAR",E580*88,E580)</f>
        <v>5174.3999999999996</v>
      </c>
      <c r="G580" s="48">
        <f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>IF(X580="", "", X580-N580)</f>
        <v>3</v>
      </c>
      <c r="Z580" s="21" t="str">
        <f>IF(N580="", "", TEXT(N580, "dddd"))</f>
        <v>Wednesday</v>
      </c>
      <c r="AA580" s="21" t="str">
        <f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>IF(AB581="DOLLAR",E581*88,E581)</f>
        <v>22651.199999999997</v>
      </c>
      <c r="G581" s="48">
        <f>F581*J581</f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>J581-K581</f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>IF(X581="", "", X581-N581)</f>
        <v>1</v>
      </c>
      <c r="Z581" s="21" t="str">
        <f>IF(N581="", "", TEXT(N581, "dddd"))</f>
        <v>Tuesday</v>
      </c>
      <c r="AA581" s="21" t="str">
        <f>IF(X581="", "", TEXT(X581, "dddd"))</f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>IF(AB582="DOLLAR",E582*88,E582)</f>
        <v>19800</v>
      </c>
      <c r="G582" s="48">
        <f>F582*J582</f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>J582-K582</f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>IF(X582="", "", X582-N582)</f>
        <v>0</v>
      </c>
      <c r="Z582" s="21" t="str">
        <f>IF(N582="", "", TEXT(N582, "dddd"))</f>
        <v>Friday</v>
      </c>
      <c r="AA582" s="21" t="str">
        <f>IF(X582="", "", TEXT(X582, "dddd"))</f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>IF(AB583="DOLLAR",E583*88,E583)</f>
        <v>16262.400000000001</v>
      </c>
      <c r="G583" s="48">
        <f>F583*J583</f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>J583-K583</f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>IF(X583="", "", X583-N583)</f>
        <v>1</v>
      </c>
      <c r="Z583" s="21" t="str">
        <f>IF(N583="", "", TEXT(N583, "dddd"))</f>
        <v>Tuesday</v>
      </c>
      <c r="AA583" s="21" t="str">
        <f>IF(X583="", "", TEXT(X583, "dddd"))</f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>IF(AB584="DOLLAR",E584*88,E584)</f>
        <v>5280</v>
      </c>
      <c r="G584" s="48">
        <f>F584*J584</f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>J584-K584</f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>IF(X584="", "", X584-N584)</f>
        <v>3</v>
      </c>
      <c r="Z584" s="21" t="str">
        <f>IF(N584="", "", TEXT(N584, "dddd"))</f>
        <v>Wednesday</v>
      </c>
      <c r="AA584" s="21" t="str">
        <f>IF(X584="", "", TEXT(X584, "dddd"))</f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>IF(AB585="DOLLAR",E585*88,E585)</f>
        <v>3220.8</v>
      </c>
      <c r="G585" s="48">
        <f>F585*J585</f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>J585-K585</f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>IF(X585="", "", X585-N585)</f>
        <v>2</v>
      </c>
      <c r="Z585" s="21" t="str">
        <f>IF(N585="", "", TEXT(N585, "dddd"))</f>
        <v>Tuesday</v>
      </c>
      <c r="AA585" s="21" t="str">
        <f>IF(X585="", "", TEXT(X585, "dddd"))</f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>IF(AB586="DOLLAR",E586*88,E586)</f>
        <v>440</v>
      </c>
      <c r="G586" s="48">
        <f>F586*J586</f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>J586-K586</f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>IF(X586="", "", X586-N586)</f>
        <v>1</v>
      </c>
      <c r="Z586" s="21" t="str">
        <f>IF(N586="", "", TEXT(N586, "dddd"))</f>
        <v>Tuesday</v>
      </c>
      <c r="AA586" s="21" t="str">
        <f>IF(X586="", "", TEXT(X586, "dddd"))</f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>IF(AB587="DOLLAR",E587*88,E587)</f>
        <v>25146</v>
      </c>
      <c r="G587" s="48">
        <f>F587*J587</f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>J587-K587</f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>IF(X587="", "", X587-N587)</f>
        <v>0</v>
      </c>
      <c r="Z587" s="21" t="str">
        <f>IF(N587="", "", TEXT(N587, "dddd"))</f>
        <v>Tuesday</v>
      </c>
      <c r="AA587" s="21" t="str">
        <f>IF(X587="", "", TEXT(X587, "dddd"))</f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>IF(AB588="DOLLAR",E588*88,E588)</f>
        <v>13833.599999999999</v>
      </c>
      <c r="G588" s="48">
        <f>F588*J588</f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>J588-K588</f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>IF(X588="", "", X588-N588)</f>
        <v>2</v>
      </c>
      <c r="Z588" s="21" t="str">
        <f>IF(N588="", "", TEXT(N588, "dddd"))</f>
        <v>Tuesday</v>
      </c>
      <c r="AA588" s="21" t="str">
        <f>IF(X588="", "", TEXT(X588, "dddd"))</f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>IF(AB589="DOLLAR",E589*88,E589)</f>
        <v>18216</v>
      </c>
      <c r="G589" s="48">
        <f>F589*J589</f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>J589-K589</f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>IF(X589="", "", X589-N589)</f>
        <v>1</v>
      </c>
      <c r="Z589" s="21" t="str">
        <f>IF(N589="", "", TEXT(N589, "dddd"))</f>
        <v>Tuesday</v>
      </c>
      <c r="AA589" s="21" t="str">
        <f>IF(X589="", "", TEXT(X589, "dddd"))</f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>IF(AB590="DOLLAR",E590*88,E590)</f>
        <v>7550.4</v>
      </c>
      <c r="G590" s="48">
        <f>F590*J590</f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>J590-K590</f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>IF(X590="", "", X590-N590)</f>
        <v>2</v>
      </c>
      <c r="Z590" s="21" t="str">
        <f>IF(N590="", "", TEXT(N590, "dddd"))</f>
        <v>Tuesday</v>
      </c>
      <c r="AA590" s="21" t="str">
        <f>IF(X590="", "", TEXT(X590, "dddd"))</f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>IF(AB591="DOLLAR",E591*88,E591)</f>
        <v>16420.8</v>
      </c>
      <c r="G591" s="48">
        <f>F591*J591</f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>J591-K591</f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>IF(X591="", "", X591-N591)</f>
        <v>2</v>
      </c>
      <c r="Z591" s="21" t="str">
        <f>IF(N591="", "", TEXT(N591, "dddd"))</f>
        <v>Tuesday</v>
      </c>
      <c r="AA591" s="21" t="str">
        <f>IF(X591="", "", TEXT(X591, "dddd"))</f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>IF(AB592="DOLLAR",E592*88,E592)</f>
        <v>27984</v>
      </c>
      <c r="G592" s="48">
        <f>F592*J592</f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>J592-K592</f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>IF(X592="", "", X592-N592)</f>
        <v>2</v>
      </c>
      <c r="Z592" s="21" t="str">
        <f>IF(N592="", "", TEXT(N592, "dddd"))</f>
        <v>Saturday</v>
      </c>
      <c r="AA592" s="21" t="str">
        <f>IF(X592="", "", TEXT(X592, "dddd"))</f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>IF(AB593="DOLLAR",E593*88,E593)</f>
        <v>440</v>
      </c>
      <c r="G593" s="48">
        <f>F593*J593</f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>J593-K593</f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>IF(X593="", "", X593-N593)</f>
        <v>1</v>
      </c>
      <c r="Z593" s="21" t="str">
        <f>IF(N593="", "", TEXT(N593, "dddd"))</f>
        <v>Tuesday</v>
      </c>
      <c r="AA593" s="21" t="str">
        <f>IF(X593="", "", TEXT(X593, "dddd"))</f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>IF(AB594="DOLLAR",E594*88,E594)</f>
        <v>13992</v>
      </c>
      <c r="G594" s="48">
        <f>F594*J594</f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>J594-K594</f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>IF(X594="", "", X594-N594)</f>
        <v>0</v>
      </c>
      <c r="Z594" s="21" t="str">
        <f>IF(N594="", "", TEXT(N594, "dddd"))</f>
        <v>Tuesday</v>
      </c>
      <c r="AA594" s="21" t="str">
        <f>IF(X594="", "", TEXT(X594, "dddd"))</f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>IF(AB595="DOLLAR",E595*88,E595)</f>
        <v>17160</v>
      </c>
      <c r="G595" s="48">
        <f>F595*J595</f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>J595-K595</f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>IF(X595="", "", X595-N595)</f>
        <v>2</v>
      </c>
      <c r="Z595" s="21" t="str">
        <f>IF(N595="", "", TEXT(N595, "dddd"))</f>
        <v>Tuesday</v>
      </c>
      <c r="AA595" s="21" t="str">
        <f>IF(X595="", "", TEXT(X595, "dddd"))</f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>IF(AB596="DOLLAR",E596*88,E596)</f>
        <v>28314</v>
      </c>
      <c r="G596" s="48">
        <f>F596*J596</f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>J596-K596</f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>IF(X596="", "", X596-N596)</f>
        <v>1</v>
      </c>
      <c r="Z596" s="21" t="str">
        <f>IF(N596="", "", TEXT(N596, "dddd"))</f>
        <v>Tuesday</v>
      </c>
      <c r="AA596" s="21" t="str">
        <f>IF(X596="", "", TEXT(X596, "dddd"))</f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>IF(AB597="DOLLAR",E597*88,E597)</f>
        <v>13992</v>
      </c>
      <c r="G597" s="48">
        <f>F597*J597</f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>J597-K597</f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>IF(X597="", "", X597-N597)</f>
        <v>2</v>
      </c>
      <c r="Z597" s="21" t="str">
        <f>IF(N597="", "", TEXT(N597, "dddd"))</f>
        <v>Tuesday</v>
      </c>
      <c r="AA597" s="21" t="str">
        <f>IF(X597="", "", TEXT(X597, "dddd"))</f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>IF(AB598="DOLLAR",E598*88,E598)</f>
        <v>5385.6</v>
      </c>
      <c r="G598" s="48">
        <f>F598*J598</f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>J598-K598</f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>IF(X598="", "", X598-N598)</f>
        <v>0</v>
      </c>
      <c r="Z598" s="21" t="str">
        <f>IF(N598="", "", TEXT(N598, "dddd"))</f>
        <v>Tuesday</v>
      </c>
      <c r="AA598" s="21" t="str">
        <f>IF(X598="", "", TEXT(X598, "dddd"))</f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>IF(AB599="DOLLAR",E599*88,E599)</f>
        <v>29040</v>
      </c>
      <c r="G599" s="48">
        <f>F599*J599</f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>J599-K599</f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>IF(X599="", "", X599-N599)</f>
        <v>1</v>
      </c>
      <c r="Z599" s="21" t="str">
        <f>IF(N599="", "", TEXT(N599, "dddd"))</f>
        <v>Tuesday</v>
      </c>
      <c r="AA599" s="21" t="str">
        <f>IF(X599="", "", TEXT(X599, "dddd"))</f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>IF(AB600="DOLLAR",E600*88,E600)</f>
        <v>14256</v>
      </c>
      <c r="G600" s="48">
        <f>F600*J600</f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>J600-K600</f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>IF(X600="", "", X600-N600)</f>
        <v>0</v>
      </c>
      <c r="Z600" s="21" t="str">
        <f>IF(N600="", "", TEXT(N600, "dddd"))</f>
        <v>Tuesday</v>
      </c>
      <c r="AA600" s="21" t="str">
        <f>IF(X600="", "", TEXT(X600, "dddd"))</f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>IF(AB601="DOLLAR",E601*88,E601)</f>
        <v>25146</v>
      </c>
      <c r="G601" s="48">
        <f>F601*J601</f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>J601-K601</f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>IF(X601="", "", X601-N601)</f>
        <v>0</v>
      </c>
      <c r="Z601" s="21" t="str">
        <f>IF(N601="", "", TEXT(N601, "dddd"))</f>
        <v>Tuesday</v>
      </c>
      <c r="AA601" s="21" t="str">
        <f>IF(X601="", "", TEXT(X601, "dddd"))</f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>IF(AB602="DOLLAR",E602*88,E602)</f>
        <v>28710</v>
      </c>
      <c r="G602" s="48">
        <f>F602*J602</f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>J602-K602</f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>IF(X602="", "", X602-N602)</f>
        <v>1</v>
      </c>
      <c r="Z602" s="21" t="str">
        <f>IF(N602="", "", TEXT(N602, "dddd"))</f>
        <v>Tuesday</v>
      </c>
      <c r="AA602" s="21" t="str">
        <f>IF(X602="", "", TEXT(X602, "dddd"))</f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>IF(AB603="DOLLAR",E603*88,E603)</f>
        <v>24090</v>
      </c>
      <c r="G603" s="48">
        <f>F603*J603</f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>J603-K603</f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>IF(X603="", "", X603-N603)</f>
        <v>1</v>
      </c>
      <c r="Z603" s="21" t="str">
        <f>IF(N603="", "", TEXT(N603, "dddd"))</f>
        <v>Tuesday</v>
      </c>
      <c r="AA603" s="21" t="str">
        <f>IF(X603="", "", TEXT(X603, "dddd"))</f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>IF(AB604="DOLLAR",E604*88,E604)</f>
        <v>17688</v>
      </c>
      <c r="G604" s="48">
        <f>F604*J604</f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>J604-K604</f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>IF(X604="", "", X604-N604)</f>
        <v>2</v>
      </c>
      <c r="Z604" s="21" t="str">
        <f>IF(N604="", "", TEXT(N604, "dddd"))</f>
        <v>Tuesday</v>
      </c>
      <c r="AA604" s="21" t="str">
        <f>IF(X604="", "", TEXT(X604, "dddd"))</f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>IF(AB605="DOLLAR",E605*88,E605)</f>
        <v>27588</v>
      </c>
      <c r="G605" s="48">
        <f>F605*J605</f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>J605-K605</f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>IF(X605="", "", X605-N605)</f>
        <v>1</v>
      </c>
      <c r="Z605" s="21" t="str">
        <f>IF(N605="", "", TEXT(N605, "dddd"))</f>
        <v>Tuesday</v>
      </c>
      <c r="AA605" s="21" t="str">
        <f>IF(X605="", "", TEXT(X605, "dddd"))</f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>IF(AB606="DOLLAR",E606*88,E606)</f>
        <v>20169.599999999999</v>
      </c>
      <c r="G606" s="48">
        <f>F606*J606</f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>J606-K606</f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>IF(X606="", "", X606-N606)</f>
        <v>1</v>
      </c>
      <c r="Z606" s="21" t="str">
        <f>IF(N606="", "", TEXT(N606, "dddd"))</f>
        <v>Tuesday</v>
      </c>
      <c r="AA606" s="21" t="str">
        <f>IF(X606="", "", TEXT(X606, "dddd"))</f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>IF(AB607="DOLLAR",E607*88,E607)</f>
        <v>440</v>
      </c>
      <c r="G607" s="48">
        <f>F607*J607</f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>J607-K607</f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>IF(X607="", "", X607-N607)</f>
        <v>1</v>
      </c>
      <c r="Z607" s="21" t="str">
        <f>IF(N607="", "", TEXT(N607, "dddd"))</f>
        <v>Tuesday</v>
      </c>
      <c r="AA607" s="21" t="str">
        <f>IF(X607="", "", TEXT(X607, "dddd"))</f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>IF(AB608="DOLLAR",E608*88,E608)</f>
        <v>13305.599999999999</v>
      </c>
      <c r="G608" s="48">
        <f>F608*J608</f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>J608-K608</f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>IF(X608="", "", X608-N608)</f>
        <v>1</v>
      </c>
      <c r="Z608" s="21" t="str">
        <f>IF(N608="", "", TEXT(N608, "dddd"))</f>
        <v>Tuesday</v>
      </c>
      <c r="AA608" s="21" t="str">
        <f>IF(X608="", "", TEXT(X608, "dddd"))</f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>IF(AB609="DOLLAR",E609*88,E609)</f>
        <v>19219.2</v>
      </c>
      <c r="G609" s="48">
        <f>F609*J609</f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>J609-K609</f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>IF(X609="", "", X609-N609)</f>
        <v>1</v>
      </c>
      <c r="Z609" s="21" t="str">
        <f>IF(N609="", "", TEXT(N609, "dddd"))</f>
        <v>Tuesday</v>
      </c>
      <c r="AA609" s="21" t="str">
        <f>IF(X609="", "", TEXT(X609, "dddd"))</f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>IF(AB610="DOLLAR",E610*88,E610)</f>
        <v>7075.2000000000007</v>
      </c>
      <c r="G610" s="48">
        <f>F610*J610</f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>J610-K610</f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>IF(X610="", "", X610-N610)</f>
        <v>1</v>
      </c>
      <c r="Z610" s="21" t="str">
        <f>IF(N610="", "", TEXT(N610, "dddd"))</f>
        <v>Tuesday</v>
      </c>
      <c r="AA610" s="21" t="str">
        <f>IF(X610="", "", TEXT(X610, "dddd"))</f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>IF(AB611="DOLLAR",E611*88,E611)</f>
        <v>6036.7999999999993</v>
      </c>
      <c r="G611" s="48">
        <f>F611*J611</f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>J611-K611</f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>IF(X611="", "", X611-N611)</f>
        <v>1</v>
      </c>
      <c r="Z611" s="21" t="str">
        <f>IF(N611="", "", TEXT(N611, "dddd"))</f>
        <v>Tuesday</v>
      </c>
      <c r="AA611" s="21" t="str">
        <f>IF(X611="", "", TEXT(X611, "dddd"))</f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>IF(AB612="DOLLAR",E612*88,E612)</f>
        <v>13780.8</v>
      </c>
      <c r="G612" s="48">
        <f>F612*J612</f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>J612-K612</f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>IF(X612="", "", X612-N612)</f>
        <v>0</v>
      </c>
      <c r="Z612" s="21" t="str">
        <f>IF(N612="", "", TEXT(N612, "dddd"))</f>
        <v>Tuesday</v>
      </c>
      <c r="AA612" s="21" t="str">
        <f>IF(X612="", "", TEXT(X612, "dddd"))</f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>IF(AB613="DOLLAR",E613*88,E613)</f>
        <v>15100.8</v>
      </c>
      <c r="G613" s="48">
        <f>F613*J613</f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>J613-K613</f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>IF(X613="", "", X613-N613)</f>
        <v>2</v>
      </c>
      <c r="Z613" s="21" t="str">
        <f>IF(N613="", "", TEXT(N613, "dddd"))</f>
        <v>Tuesday</v>
      </c>
      <c r="AA613" s="21" t="str">
        <f>IF(X613="", "", TEXT(X613, "dddd"))</f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>IF(AB614="DOLLAR",E614*88,E614)</f>
        <v>14995.2</v>
      </c>
      <c r="G614" s="48">
        <f>F614*J614</f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>J614-K614</f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>IF(X614="", "", X614-N614)</f>
        <v>0</v>
      </c>
      <c r="Z614" s="21" t="str">
        <f>IF(N614="", "", TEXT(N614, "dddd"))</f>
        <v>Friday</v>
      </c>
      <c r="AA614" s="21" t="str">
        <f>IF(X614="", "", TEXT(X614, "dddd"))</f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>IF(AB615="DOLLAR",E615*88,E615)</f>
        <v>11404.8</v>
      </c>
      <c r="G615" s="48">
        <f>F615*J615</f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>J615-K615</f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>IF(X615="", "", X615-N615)</f>
        <v>1</v>
      </c>
      <c r="Z615" s="21" t="str">
        <f>IF(N615="", "", TEXT(N615, "dddd"))</f>
        <v>Tuesday</v>
      </c>
      <c r="AA615" s="21" t="str">
        <f>IF(X615="", "", TEXT(X615, "dddd"))</f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>IF(AB616="DOLLAR",E616*88,E616)</f>
        <v>29436</v>
      </c>
      <c r="G616" s="48">
        <f>F616*J616</f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>J616-K616</f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>IF(X616="", "", X616-N616)</f>
        <v>0</v>
      </c>
      <c r="Z616" s="21" t="str">
        <f>IF(N616="", "", TEXT(N616, "dddd"))</f>
        <v>Tuesday</v>
      </c>
      <c r="AA616" s="21" t="str">
        <f>IF(X616="", "", TEXT(X616, "dddd"))</f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>IF(AB617="DOLLAR",E617*88,E617)</f>
        <v>13464</v>
      </c>
      <c r="G617" s="48">
        <f>F617*J617</f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>J617-K617</f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>IF(X617="", "", X617-N617)</f>
        <v>1</v>
      </c>
      <c r="Z617" s="21" t="str">
        <f>IF(N617="", "", TEXT(N617, "dddd"))</f>
        <v>Tuesday</v>
      </c>
      <c r="AA617" s="21" t="str">
        <f>IF(X617="", "", TEXT(X617, "dddd"))</f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>IF(AB618="DOLLAR",E618*88,E618)</f>
        <v>440</v>
      </c>
      <c r="G618" s="48">
        <f>F618*J618</f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>J618-K618</f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>IF(X618="", "", X618-N618)</f>
        <v>1</v>
      </c>
      <c r="Z618" s="21" t="str">
        <f>IF(N618="", "", TEXT(N618, "dddd"))</f>
        <v>Tuesday</v>
      </c>
      <c r="AA618" s="21" t="str">
        <f>IF(X618="", "", TEXT(X618, "dddd"))</f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>IF(AB619="DOLLAR",E619*88,E619)</f>
        <v>15840</v>
      </c>
      <c r="G619" s="48">
        <f>F619*J619</f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>J619-K619</f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>IF(X619="", "", X619-N619)</f>
        <v>2</v>
      </c>
      <c r="Z619" s="21" t="str">
        <f>IF(N619="", "", TEXT(N619, "dddd"))</f>
        <v>Tuesday</v>
      </c>
      <c r="AA619" s="21" t="str">
        <f>IF(X619="", "", TEXT(X619, "dddd"))</f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>IF(AB620="DOLLAR",E620*88,E620)</f>
        <v>16420.8</v>
      </c>
      <c r="G620" s="48">
        <f>F620*J620</f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>J620-K620</f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>IF(X620="", "", X620-N620)</f>
        <v>1</v>
      </c>
      <c r="Z620" s="21" t="str">
        <f>IF(N620="", "", TEXT(N620, "dddd"))</f>
        <v>Tuesday</v>
      </c>
      <c r="AA620" s="21" t="str">
        <f>IF(X620="", "", TEXT(X620, "dddd"))</f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>IF(AB621="DOLLAR",E621*88,E621)</f>
        <v>18744</v>
      </c>
      <c r="G621" s="48">
        <f>F621*J621</f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>J621-K621</f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>IF(X621="", "", X621-N621)</f>
        <v>0</v>
      </c>
      <c r="Z621" s="21" t="str">
        <f>IF(N621="", "", TEXT(N621, "dddd"))</f>
        <v>Tuesday</v>
      </c>
      <c r="AA621" s="21" t="str">
        <f>IF(X621="", "", TEXT(X621, "dddd"))</f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>IF(AB622="DOLLAR",E622*88,E622)</f>
        <v>27258</v>
      </c>
      <c r="G622" s="48">
        <f>F622*J622</f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>J622-K622</f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>IF(X622="", "", X622-N622)</f>
        <v>0</v>
      </c>
      <c r="Z622" s="21" t="str">
        <f>IF(N622="", "", TEXT(N622, "dddd"))</f>
        <v>Tuesday</v>
      </c>
      <c r="AA622" s="21" t="str">
        <f>IF(X622="", "", TEXT(X622, "dddd"))</f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>IF(AB623="DOLLAR",E623*88,E623)</f>
        <v>13041.599999999999</v>
      </c>
      <c r="G623" s="48">
        <f>F623*J623</f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>J623-K623</f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>IF(X623="", "", X623-N623)</f>
        <v>0</v>
      </c>
      <c r="Z623" s="21" t="str">
        <f>IF(N623="", "", TEXT(N623, "dddd"))</f>
        <v>Tuesday</v>
      </c>
      <c r="AA623" s="21" t="str">
        <f>IF(X623="", "", TEXT(X623, "dddd"))</f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>IF(AB624="DOLLAR",E624*88,E624)</f>
        <v>12091.2</v>
      </c>
      <c r="G624" s="48">
        <f>F624*J624</f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>J624-K624</f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>IF(X624="", "", X624-N624)</f>
        <v>1</v>
      </c>
      <c r="Z624" s="21" t="str">
        <f>IF(N624="", "", TEXT(N624, "dddd"))</f>
        <v>Tuesday</v>
      </c>
      <c r="AA624" s="21" t="str">
        <f>IF(X624="", "", TEXT(X624, "dddd"))</f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>IF(AB625="DOLLAR",E625*88,E625)</f>
        <v>2587.1999999999998</v>
      </c>
      <c r="G625" s="48">
        <f>F625*J625</f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>J625-K625</f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>IF(X625="", "", X625-N625)</f>
        <v>0</v>
      </c>
      <c r="Z625" s="21" t="str">
        <f>IF(N625="", "", TEXT(N625, "dddd"))</f>
        <v>Saturday</v>
      </c>
      <c r="AA625" s="21" t="str">
        <f>IF(X625="", "", TEXT(X625, "dddd"))</f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>IF(AB626="DOLLAR",E626*88,E626)</f>
        <v>6283.2000000000007</v>
      </c>
      <c r="G626" s="48">
        <f>F626*J626</f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>J626-K626</f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>IF(X626="", "", X626-N626)</f>
        <v>3</v>
      </c>
      <c r="Z626" s="21" t="str">
        <f>IF(N626="", "", TEXT(N626, "dddd"))</f>
        <v>Tuesday</v>
      </c>
      <c r="AA626" s="21" t="str">
        <f>IF(X626="", "", TEXT(X626, "dddd"))</f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>IF(AB627="DOLLAR",E627*88,E627)</f>
        <v>3115.2</v>
      </c>
      <c r="G627" s="48">
        <f>F627*J627</f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>J627-K627</f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>IF(X627="", "", X627-N627)</f>
        <v>0</v>
      </c>
      <c r="Z627" s="21" t="str">
        <f>IF(N627="", "", TEXT(N627, "dddd"))</f>
        <v>Tuesday</v>
      </c>
      <c r="AA627" s="21" t="str">
        <f>IF(X627="", "", TEXT(X627, "dddd"))</f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>IF(AB628="DOLLAR",E628*88,E628)</f>
        <v>3115.2</v>
      </c>
      <c r="G628" s="48">
        <f>F628*J628</f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>J628-K628</f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>IF(X628="", "", X628-N628)</f>
        <v>3</v>
      </c>
      <c r="Z628" s="21" t="str">
        <f>IF(N628="", "", TEXT(N628, "dddd"))</f>
        <v>Tuesday</v>
      </c>
      <c r="AA628" s="21" t="str">
        <f>IF(X628="", "", TEXT(X628, "dddd"))</f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>IF(AB629="DOLLAR",E629*88,E629)</f>
        <v>2217.6</v>
      </c>
      <c r="G629" s="48">
        <f>F629*J629</f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>J629-K629</f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>IF(X629="", "", X629-N629)</f>
        <v>3</v>
      </c>
      <c r="Z629" s="21" t="str">
        <f>IF(N629="", "", TEXT(N629, "dddd"))</f>
        <v>Wednesday</v>
      </c>
      <c r="AA629" s="21" t="str">
        <f>IF(X629="", "", TEXT(X629, "dddd"))</f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>IF(AB630="DOLLAR",E630*88,E630)</f>
        <v>6221.6</v>
      </c>
      <c r="G630" s="48">
        <f>F630*J630</f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>J630-K630</f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>IF(X630="", "", X630-N630)</f>
        <v>1</v>
      </c>
      <c r="Z630" s="21" t="str">
        <f>IF(N630="", "", TEXT(N630, "dddd"))</f>
        <v>Tuesday</v>
      </c>
      <c r="AA630" s="21" t="str">
        <f>IF(X630="", "", TEXT(X630, "dddd"))</f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>IF(AB631="DOLLAR",E631*88,E631)</f>
        <v>6221.6</v>
      </c>
      <c r="G631" s="48">
        <f>F631*J631</f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>J631-K631</f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>IF(X631="", "", X631-N631)</f>
        <v>3</v>
      </c>
      <c r="Z631" s="21" t="str">
        <f>IF(N631="", "", TEXT(N631, "dddd"))</f>
        <v>Tuesday</v>
      </c>
      <c r="AA631" s="21" t="str">
        <f>IF(X631="", "", TEXT(X631, "dddd"))</f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>IF(AB632="DOLLAR",E632*88,E632)</f>
        <v>14106.400000000001</v>
      </c>
      <c r="G632" s="48">
        <f>F632*J632</f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>J632-K632</f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>IF(X632="", "", X632-N632)</f>
        <v>3</v>
      </c>
      <c r="Z632" s="21" t="str">
        <f>IF(N632="", "", TEXT(N632, "dddd"))</f>
        <v>Tuesday</v>
      </c>
      <c r="AA632" s="21" t="str">
        <f>IF(X632="", "", TEXT(X632, "dddd"))</f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>IF(AB633="DOLLAR",E633*88,E633)</f>
        <v>20856</v>
      </c>
      <c r="G633" s="48">
        <f>F633*J633</f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>J633-K633</f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>IF(X633="", "", X633-N633)</f>
        <v>1</v>
      </c>
      <c r="Z633" s="21" t="str">
        <f>IF(N633="", "", TEXT(N633, "dddd"))</f>
        <v>Tuesday</v>
      </c>
      <c r="AA633" s="21" t="str">
        <f>IF(X633="", "", TEXT(X633, "dddd"))</f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>IF(AB634="DOLLAR",E634*88,E634)</f>
        <v>4382.3999999999996</v>
      </c>
      <c r="G634" s="48">
        <f>F634*J634</f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>J634-K634</f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>IF(X634="", "", X634-N634)</f>
        <v>1</v>
      </c>
      <c r="Z634" s="21" t="str">
        <f>IF(N634="", "", TEXT(N634, "dddd"))</f>
        <v>Tuesday</v>
      </c>
      <c r="AA634" s="21" t="str">
        <f>IF(X634="", "", TEXT(X634, "dddd"))</f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>IF(AB635="DOLLAR",E635*88,E635)</f>
        <v>4065.6000000000004</v>
      </c>
      <c r="G635" s="48">
        <f>F635*J635</f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>J635-K635</f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>IF(X635="", "", X635-N635)</f>
        <v>1</v>
      </c>
      <c r="Z635" s="21" t="str">
        <f>IF(N635="", "", TEXT(N635, "dddd"))</f>
        <v>Tuesday</v>
      </c>
      <c r="AA635" s="21" t="str">
        <f>IF(X635="", "", TEXT(X635, "dddd"))</f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>IF(AB636="DOLLAR",E636*88,E636)</f>
        <v>40348</v>
      </c>
      <c r="G636" s="48">
        <f>F636*J636</f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>J636-K636</f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>IF(X636="", "", X636-N636)</f>
        <v>1</v>
      </c>
      <c r="Z636" s="21" t="str">
        <f>IF(N636="", "", TEXT(N636, "dddd"))</f>
        <v>Tuesday</v>
      </c>
      <c r="AA636" s="21" t="str">
        <f>IF(X636="", "", TEXT(X636, "dddd"))</f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>IF(AB637="DOLLAR",E637*88,E637)</f>
        <v>43164</v>
      </c>
      <c r="G637" s="48">
        <f>F637*J637</f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>J637-K637</f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>IF(X637="", "", X637-N637)</f>
        <v>3</v>
      </c>
      <c r="Z637" s="21" t="str">
        <f>IF(N637="", "", TEXT(N637, "dddd"))</f>
        <v>Tuesday</v>
      </c>
      <c r="AA637" s="21" t="str">
        <f>IF(X637="", "", TEXT(X637, "dddd"))</f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>IF(AB638="DOLLAR",E638*88,E638)</f>
        <v>18321.599999999999</v>
      </c>
      <c r="G638" s="48">
        <f>F638*J638</f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>J638-K638</f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>IF(X638="", "", X638-N638)</f>
        <v>0</v>
      </c>
      <c r="Z638" s="21" t="str">
        <f>IF(N638="", "", TEXT(N638, "dddd"))</f>
        <v>Wednesday</v>
      </c>
      <c r="AA638" s="21" t="str">
        <f>IF(X638="", "", TEXT(X638, "dddd"))</f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>IF(AB639="DOLLAR",E639*88,E639)</f>
        <v>8712</v>
      </c>
      <c r="G639" s="48">
        <f>F639*J639</f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>J639-K639</f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>IF(X639="", "", X639-N639)</f>
        <v>0</v>
      </c>
      <c r="Z639" s="21" t="str">
        <f>IF(N639="", "", TEXT(N639, "dddd"))</f>
        <v>Tuesday</v>
      </c>
      <c r="AA639" s="21" t="str">
        <f>IF(X639="", "", TEXT(X639, "dddd"))</f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>IF(AB640="DOLLAR",E640*88,E640)</f>
        <v>14731.2</v>
      </c>
      <c r="G640" s="48">
        <f>F640*J640</f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>J640-K640</f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>IF(X640="", "", X640-N640)</f>
        <v>0</v>
      </c>
      <c r="Z640" s="21" t="str">
        <f>IF(N640="", "", TEXT(N640, "dddd"))</f>
        <v>Wednesday</v>
      </c>
      <c r="AA640" s="21" t="str">
        <f>IF(X640="", "", TEXT(X640, "dddd"))</f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>IF(AB641="DOLLAR",E641*88,E641)</f>
        <v>15681.599999999999</v>
      </c>
      <c r="G641" s="48">
        <f>F641*J641</f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>J641-K641</f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>IF(X641="", "", X641-N641)</f>
        <v>0</v>
      </c>
      <c r="Z641" s="21" t="str">
        <f>IF(N641="", "", TEXT(N641, "dddd"))</f>
        <v>Tuesday</v>
      </c>
      <c r="AA641" s="21" t="str">
        <f>IF(X641="", "", TEXT(X641, "dddd"))</f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>IF(AB642="DOLLAR",E642*88,E642)</f>
        <v>18876</v>
      </c>
      <c r="G642" s="48">
        <f>F642*J642</f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>J642-K642</f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>IF(X642="", "", X642-N642)</f>
        <v>0</v>
      </c>
      <c r="Z642" s="21" t="str">
        <f>IF(N642="", "", TEXT(N642, "dddd"))</f>
        <v>Monday</v>
      </c>
      <c r="AA642" s="21" t="str">
        <f>IF(X642="", "", TEXT(X642, "dddd"))</f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>IF(AB643="DOLLAR",E643*88,E643)</f>
        <v>4646.3999999999996</v>
      </c>
      <c r="G643" s="48">
        <f>F643*J643</f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>J643-K643</f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>IF(X643="", "", X643-N643)</f>
        <v>0</v>
      </c>
      <c r="Z643" s="21" t="str">
        <f>IF(N643="", "", TEXT(N643, "dddd"))</f>
        <v>Monday</v>
      </c>
      <c r="AA643" s="21" t="str">
        <f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>IF(AB644="DOLLAR",E644*88,E644)</f>
        <v>18018</v>
      </c>
      <c r="G644" s="48">
        <f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>IF(X644="", "", X644-N644)</f>
        <v>0</v>
      </c>
      <c r="Z644" s="21" t="str">
        <f>IF(N644="", "", TEXT(N644, "dddd"))</f>
        <v>Saturday</v>
      </c>
      <c r="AA644" s="21" t="str">
        <f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>IF(AB645="DOLLAR",E645*88,E645)</f>
        <v>28459.199999999997</v>
      </c>
      <c r="G645" s="48">
        <f>F645*J645</f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>J645-K645</f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>IF(X645="", "", X645-N645)</f>
        <v>1</v>
      </c>
      <c r="Z645" s="21" t="str">
        <f>IF(N645="", "", TEXT(N645, "dddd"))</f>
        <v>Tuesday</v>
      </c>
      <c r="AA645" s="21" t="str">
        <f>IF(X645="", "", TEXT(X645, "dddd"))</f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>IF(AB646="DOLLAR",E646*88,E646)</f>
        <v>11932.8</v>
      </c>
      <c r="G646" s="48">
        <f>F646*J646</f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>J646-K646</f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>IF(X646="", "", X646-N646)</f>
        <v>0</v>
      </c>
      <c r="Z646" s="21" t="str">
        <f>IF(N646="", "", TEXT(N646, "dddd"))</f>
        <v>Monday</v>
      </c>
      <c r="AA646" s="21" t="str">
        <f>IF(X646="", "", TEXT(X646, "dddd"))</f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>IF(AB647="DOLLAR",E647*88,E647)</f>
        <v>28459.199999999997</v>
      </c>
      <c r="G647" s="48">
        <f>F647*J647</f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>J647-K647</f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>IF(X647="", "", X647-N647)</f>
        <v>1</v>
      </c>
      <c r="Z647" s="21" t="str">
        <f>IF(N647="", "", TEXT(N647, "dddd"))</f>
        <v>Tuesday</v>
      </c>
      <c r="AA647" s="21" t="str">
        <f>IF(X647="", "", TEXT(X647, "dddd"))</f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>IF(AB648="DOLLAR",E648*88,E648)</f>
        <v>15972</v>
      </c>
      <c r="G648" s="48">
        <f>F648*J648</f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>J648-K648</f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>IF(X648="", "", X648-N648)</f>
        <v>0</v>
      </c>
      <c r="Z648" s="21" t="str">
        <f>IF(N648="", "", TEXT(N648, "dddd"))</f>
        <v>Friday</v>
      </c>
      <c r="AA648" s="21" t="str">
        <f>IF(X648="", "", TEXT(X648, "dddd"))</f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>IF(AB649="DOLLAR",E649*88,E649)</f>
        <v>15642</v>
      </c>
      <c r="G649" s="48">
        <f>F649*J649</f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>J649-K649</f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>IF(X649="", "", X649-N649)</f>
        <v>1</v>
      </c>
      <c r="Z649" s="21" t="str">
        <f>IF(N649="", "", TEXT(N649, "dddd"))</f>
        <v>Tuesday</v>
      </c>
      <c r="AA649" s="21" t="str">
        <f>IF(X649="", "", TEXT(X649, "dddd"))</f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>IF(AB650="DOLLAR",E650*88,E650)</f>
        <v>18018</v>
      </c>
      <c r="G650" s="48">
        <f>F650*J650</f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>J650-K650</f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>IF(X650="", "", X650-N650)</f>
        <v>0</v>
      </c>
      <c r="Z650" s="21" t="str">
        <f>IF(N650="", "", TEXT(N650, "dddd"))</f>
        <v>Friday</v>
      </c>
      <c r="AA650" s="21" t="str">
        <f>IF(X650="", "", TEXT(X650, "dddd"))</f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>IF(AB651="DOLLAR",E651*88,E651)</f>
        <v>18876</v>
      </c>
      <c r="G651" s="48">
        <f>F651*J651</f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>J651-K651</f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>IF(X651="", "", X651-N651)</f>
        <v>0</v>
      </c>
      <c r="Z651" s="21" t="str">
        <f>IF(N651="", "", TEXT(N651, "dddd"))</f>
        <v>Monday</v>
      </c>
      <c r="AA651" s="21" t="str">
        <f>IF(X651="", "", TEXT(X651, "dddd"))</f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>IF(AB652="DOLLAR",E652*88,E652)</f>
        <v>5808</v>
      </c>
      <c r="G652" s="48">
        <f>F652*J652</f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>J652-K652</f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>IF(X652="", "", X652-N652)</f>
        <v>1</v>
      </c>
      <c r="Z652" s="21" t="str">
        <f>IF(N652="", "", TEXT(N652, "dddd"))</f>
        <v>Tuesday</v>
      </c>
      <c r="AA652" s="21" t="str">
        <f>IF(X652="", "", TEXT(X652, "dddd"))</f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>IF(AB653="DOLLAR",E653*88,E653)</f>
        <v>13992</v>
      </c>
      <c r="G653" s="48">
        <f>F653*J653</f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>J653-K653</f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>IF(X653="", "", X653-N653)</f>
        <v>0</v>
      </c>
      <c r="Z653" s="21" t="str">
        <f>IF(N653="", "", TEXT(N653, "dddd"))</f>
        <v>Monday</v>
      </c>
      <c r="AA653" s="21" t="str">
        <f>IF(X653="", "", TEXT(X653, "dddd"))</f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>IF(AB654="DOLLAR",E654*88,E654)</f>
        <v>18321.599999999999</v>
      </c>
      <c r="G654" s="48">
        <f>F654*J654</f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>J654-K654</f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>IF(X654="", "", X654-N654)</f>
        <v>0</v>
      </c>
      <c r="Z654" s="21" t="str">
        <f>IF(N654="", "", TEXT(N654, "dddd"))</f>
        <v>Saturday</v>
      </c>
      <c r="AA654" s="21" t="str">
        <f>IF(X654="", "", TEXT(X654, "dddd"))</f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>IF(AB655="DOLLAR",E655*88,E655)</f>
        <v>18876</v>
      </c>
      <c r="G655" s="48">
        <f>F655*J655</f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>J655-K655</f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>IF(X655="", "", X655-N655)</f>
        <v>0</v>
      </c>
      <c r="Z655" s="21" t="str">
        <f>IF(N655="", "", TEXT(N655, "dddd"))</f>
        <v>Friday</v>
      </c>
      <c r="AA655" s="21" t="str">
        <f>IF(X655="", "", TEXT(X655, "dddd"))</f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>IF(AB656="DOLLAR",E656*88,E656)</f>
        <v>6230.4</v>
      </c>
      <c r="G656" s="48">
        <f>F656*J656</f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>J656-K656</f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>IF(X656="", "", X656-N656)</f>
        <v>3</v>
      </c>
      <c r="Z656" s="21" t="str">
        <f>IF(N656="", "", TEXT(N656, "dddd"))</f>
        <v>Wednesday</v>
      </c>
      <c r="AA656" s="21" t="str">
        <f>IF(X656="", "", TEXT(X656, "dddd"))</f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>IF(AB657="DOLLAR",E657*88,E657)</f>
        <v>20169.599999999999</v>
      </c>
      <c r="G657" s="48">
        <f>F657*J657</f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>J657-K657</f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>IF(X657="", "", X657-N657)</f>
        <v>0</v>
      </c>
      <c r="Z657" s="21" t="str">
        <f>IF(N657="", "", TEXT(N657, "dddd"))</f>
        <v>Saturday</v>
      </c>
      <c r="AA657" s="21" t="str">
        <f>IF(X657="", "", TEXT(X657, "dddd"))</f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>IF(AB658="DOLLAR",E658*88,E658)</f>
        <v>8395.2000000000007</v>
      </c>
      <c r="G658" s="48">
        <f>F658*J658</f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>J658-K658</f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>IF(X658="", "", X658-N658)</f>
        <v>0</v>
      </c>
      <c r="Z658" s="21" t="str">
        <f>IF(N658="", "", TEXT(N658, "dddd"))</f>
        <v>Wednesday</v>
      </c>
      <c r="AA658" s="21" t="str">
        <f>IF(X658="", "", TEXT(X658, "dddd"))</f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>IF(AB659="DOLLAR",E659*88,E659)</f>
        <v>7268.7999999999993</v>
      </c>
      <c r="G659" s="48">
        <f>F659*J659</f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>J659-K659</f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>IF(X659="", "", X659-N659)</f>
        <v>1</v>
      </c>
      <c r="Z659" s="21" t="str">
        <f>IF(N659="", "", TEXT(N659, "dddd"))</f>
        <v>Tuesday</v>
      </c>
      <c r="AA659" s="21" t="str">
        <f>IF(X659="", "", TEXT(X659, "dddd"))</f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>IF(AB660="DOLLAR",E660*88,E660)</f>
        <v>17688</v>
      </c>
      <c r="G660" s="48">
        <f>F660*J660</f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>J660-K660</f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>IF(X660="", "", X660-N660)</f>
        <v>3</v>
      </c>
      <c r="Z660" s="21" t="str">
        <f>IF(N660="", "", TEXT(N660, "dddd"))</f>
        <v>Tuesday</v>
      </c>
      <c r="AA660" s="21" t="str">
        <f>IF(X660="", "", TEXT(X660, "dddd"))</f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>IF(AB661="DOLLAR",E661*88,E661)</f>
        <v>16038</v>
      </c>
      <c r="G661" s="48">
        <f>F661*J661</f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>J661-K661</f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>IF(X661="", "", X661-N661)</f>
        <v>2</v>
      </c>
      <c r="Z661" s="21" t="str">
        <f>IF(N661="", "", TEXT(N661, "dddd"))</f>
        <v>Saturday</v>
      </c>
      <c r="AA661" s="21" t="str">
        <f>IF(X661="", "", TEXT(X661, "dddd"))</f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>IF(AB662="DOLLAR",E662*88,E662)</f>
        <v>11668.8</v>
      </c>
      <c r="G662" s="48">
        <f>F662*J662</f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>J662-K662</f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>IF(X662="", "", X662-N662)</f>
        <v>3</v>
      </c>
      <c r="Z662" s="21" t="str">
        <f>IF(N662="", "", TEXT(N662, "dddd"))</f>
        <v>Saturday</v>
      </c>
      <c r="AA662" s="21" t="str">
        <f>IF(X662="", "", TEXT(X662, "dddd"))</f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>IF(AB663="DOLLAR",E663*88,E663)</f>
        <v>12091.2</v>
      </c>
      <c r="G663" s="48">
        <f>F663*J663</f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>J663-K663</f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>IF(X663="", "", X663-N663)</f>
        <v>1</v>
      </c>
      <c r="Z663" s="21" t="str">
        <f>IF(N663="", "", TEXT(N663, "dddd"))</f>
        <v>Monday</v>
      </c>
      <c r="AA663" s="21" t="str">
        <f>IF(X663="", "", TEXT(X663, "dddd"))</f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>IF(AB664="DOLLAR",E664*88,E664)</f>
        <v>14520</v>
      </c>
      <c r="G664" s="48">
        <f>F664*J664</f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>J664-K664</f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>IF(X664="", "", X664-N664)</f>
        <v>3</v>
      </c>
      <c r="Z664" s="21" t="str">
        <f>IF(N664="", "", TEXT(N664, "dddd"))</f>
        <v>Saturday</v>
      </c>
      <c r="AA664" s="21" t="str">
        <f>IF(X664="", "", TEXT(X664, "dddd"))</f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>IF(AB665="DOLLAR",E665*88,E665)</f>
        <v>10454.4</v>
      </c>
      <c r="G665" s="48">
        <f>F665*J665</f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>J665-K665</f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>IF(X665="", "", X665-N665)</f>
        <v>1</v>
      </c>
      <c r="Z665" s="21" t="str">
        <f>IF(N665="", "", TEXT(N665, "dddd"))</f>
        <v>Saturday</v>
      </c>
      <c r="AA665" s="21" t="str">
        <f>IF(X665="", "", TEXT(X665, "dddd"))</f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>IF(AB666="DOLLAR",E666*88,E666)</f>
        <v>8659.2000000000007</v>
      </c>
      <c r="G666" s="48">
        <f>F666*J666</f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>J666-K666</f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>IF(X666="", "", X666-N666)</f>
        <v>3</v>
      </c>
      <c r="Z666" s="21" t="str">
        <f>IF(N666="", "", TEXT(N666, "dddd"))</f>
        <v>Saturday</v>
      </c>
      <c r="AA666" s="21" t="str">
        <f>IF(X666="", "", TEXT(X666, "dddd"))</f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>IF(AB667="DOLLAR",E667*88,E667)</f>
        <v>15206.400000000001</v>
      </c>
      <c r="G667" s="48">
        <f>F667*J667</f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>J667-K667</f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>IF(X667="", "", X667-N667)</f>
        <v>1</v>
      </c>
      <c r="Z667" s="21" t="str">
        <f>IF(N667="", "", TEXT(N667, "dddd"))</f>
        <v>Monday</v>
      </c>
      <c r="AA667" s="21" t="str">
        <f>IF(X667="", "", TEXT(X667, "dddd"))</f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>IF(AB668="DOLLAR",E668*88,E668)</f>
        <v>37171.199999999997</v>
      </c>
      <c r="G668" s="48">
        <f>F668*J668</f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>J668-K668</f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>IF(X668="", "", X668-N668)</f>
        <v>2</v>
      </c>
      <c r="Z668" s="21" t="str">
        <f>IF(N668="", "", TEXT(N668, "dddd"))</f>
        <v>Saturday</v>
      </c>
      <c r="AA668" s="21" t="str">
        <f>IF(X668="", "", TEXT(X668, "dddd"))</f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>IF(AB669="DOLLAR",E669*88,E669)</f>
        <v>4540.8</v>
      </c>
      <c r="G669" s="48">
        <f>F669*J669</f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>J669-K669</f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>IF(X669="", "", X669-N669)</f>
        <v>1</v>
      </c>
      <c r="Z669" s="21" t="str">
        <f>IF(N669="", "", TEXT(N669, "dddd"))</f>
        <v>Monday</v>
      </c>
      <c r="AA669" s="21" t="str">
        <f>IF(X669="", "", TEXT(X669, "dddd"))</f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>IF(AB670="DOLLAR",E670*88,E670)</f>
        <v>7339.2000000000007</v>
      </c>
      <c r="G670" s="48">
        <f>F670*J670</f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>J670-K670</f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>IF(X670="", "", X670-N670)</f>
        <v>3</v>
      </c>
      <c r="Z670" s="21" t="str">
        <f>IF(N670="", "", TEXT(N670, "dddd"))</f>
        <v>Saturday</v>
      </c>
      <c r="AA670" s="21" t="str">
        <f>IF(X670="", "", TEXT(X670, "dddd"))</f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>IF(AB671="DOLLAR",E671*88,E671)</f>
        <v>5544</v>
      </c>
      <c r="G671" s="48">
        <f>F671*J671</f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>J671-K671</f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>IF(X671="", "", X671-N671)</f>
        <v>0</v>
      </c>
      <c r="Z671" s="21" t="str">
        <f>IF(N671="", "", TEXT(N671, "dddd"))</f>
        <v>Friday</v>
      </c>
      <c r="AA671" s="21" t="str">
        <f>IF(X671="", "", TEXT(X671, "dddd"))</f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>IF(AB672="DOLLAR",E672*88,E672)</f>
        <v>21780</v>
      </c>
      <c r="G672" s="48">
        <f>F672*J672</f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>J672-K672</f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>IF(X672="", "", X672-N672)</f>
        <v>2</v>
      </c>
      <c r="Z672" s="21" t="str">
        <f>IF(N672="", "", TEXT(N672, "dddd"))</f>
        <v>Saturday</v>
      </c>
      <c r="AA672" s="21" t="str">
        <f>IF(X672="", "", TEXT(X672, "dddd"))</f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>IF(AB673="DOLLAR",E673*88,E673)</f>
        <v>6652.7999999999993</v>
      </c>
      <c r="G673" s="48">
        <f>F673*J673</f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>J673-K673</f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>IF(X673="", "", X673-N673)</f>
        <v>2</v>
      </c>
      <c r="Z673" s="21" t="str">
        <f>IF(N673="", "", TEXT(N673, "dddd"))</f>
        <v>Saturday</v>
      </c>
      <c r="AA673" s="21" t="str">
        <f>IF(X673="", "", TEXT(X673, "dddd"))</f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>IF(AB674="DOLLAR",E674*88,E674)</f>
        <v>12249.599999999999</v>
      </c>
      <c r="G674" s="48">
        <f>F674*J674</f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>J674-K674</f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>IF(X674="", "", X674-N674)</f>
        <v>1</v>
      </c>
      <c r="Z674" s="21" t="str">
        <f>IF(N674="", "", TEXT(N674, "dddd"))</f>
        <v>Monday</v>
      </c>
      <c r="AA674" s="21" t="str">
        <f>IF(X674="", "", TEXT(X674, "dddd"))</f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>IF(AB675="DOLLAR",E675*88,E675)</f>
        <v>5913.6</v>
      </c>
      <c r="G675" s="48">
        <f>F675*J675</f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>J675-K675</f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>IF(X675="", "", X675-N675)</f>
        <v>2</v>
      </c>
      <c r="Z675" s="21" t="str">
        <f>IF(N675="", "", TEXT(N675, "dddd"))</f>
        <v>Saturday</v>
      </c>
      <c r="AA675" s="21" t="str">
        <f>IF(X675="", "", TEXT(X675, "dddd"))</f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>IF(AB676="DOLLAR",E676*88,E676)</f>
        <v>4699.2</v>
      </c>
      <c r="G676" s="48">
        <f>F676*J676</f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>J676-K676</f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>IF(X676="", "", X676-N676)</f>
        <v>2</v>
      </c>
      <c r="Z676" s="21" t="str">
        <f>IF(N676="", "", TEXT(N676, "dddd"))</f>
        <v>Saturday</v>
      </c>
      <c r="AA676" s="21" t="str">
        <f>IF(X676="", "", TEXT(X676, "dddd"))</f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>IF(AB677="DOLLAR",E677*88,E677)</f>
        <v>4699.2</v>
      </c>
      <c r="G677" s="48">
        <f>F677*J677</f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>J677-K677</f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>IF(X677="", "", X677-N677)</f>
        <v>3</v>
      </c>
      <c r="Z677" s="21" t="str">
        <f>IF(N677="", "", TEXT(N677, "dddd"))</f>
        <v>Saturday</v>
      </c>
      <c r="AA677" s="21" t="str">
        <f>IF(X677="", "", TEXT(X677, "dddd"))</f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>IF(AB678="DOLLAR",E678*88,E678)</f>
        <v>2481.6</v>
      </c>
      <c r="G678" s="48">
        <f>F678*J678</f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>J678-K678</f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>IF(X678="", "", X678-N678)</f>
        <v>3</v>
      </c>
      <c r="Z678" s="21" t="str">
        <f>IF(N678="", "", TEXT(N678, "dddd"))</f>
        <v>Saturday</v>
      </c>
      <c r="AA678" s="21" t="str">
        <f>IF(X678="", "", TEXT(X678, "dddd"))</f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>IF(AB679="DOLLAR",E679*88,E679)</f>
        <v>1900.8000000000002</v>
      </c>
      <c r="G679" s="48">
        <f>F679*J679</f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>J679-K679</f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>IF(X679="", "", X679-N679)</f>
        <v>2</v>
      </c>
      <c r="Z679" s="21" t="str">
        <f>IF(N679="", "", TEXT(N679, "dddd"))</f>
        <v>Saturday</v>
      </c>
      <c r="AA679" s="21" t="str">
        <f>IF(X679="", "", TEXT(X679, "dddd"))</f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>IF(AB680="DOLLAR",E680*88,E680)</f>
        <v>4382.3999999999996</v>
      </c>
      <c r="G680" s="48">
        <f>F680*J680</f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>J680-K680</f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>IF(X680="", "", X680-N680)</f>
        <v>2</v>
      </c>
      <c r="Z680" s="21" t="str">
        <f>IF(N680="", "", TEXT(N680, "dddd"))</f>
        <v>Saturday</v>
      </c>
      <c r="AA680" s="21" t="str">
        <f>IF(X680="", "", TEXT(X680, "dddd"))</f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>IF(AB681="DOLLAR",E681*88,E681)</f>
        <v>18018</v>
      </c>
      <c r="G681" s="48">
        <f>F681*J681</f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>J681-K681</f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>IF(X681="", "", X681-N681)</f>
        <v>3</v>
      </c>
      <c r="Z681" s="21" t="str">
        <f>IF(N681="", "", TEXT(N681, "dddd"))</f>
        <v>Saturday</v>
      </c>
      <c r="AA681" s="21" t="str">
        <f>IF(X681="", "", TEXT(X681, "dddd"))</f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>IF(AB682="DOLLAR",E682*88,E682)</f>
        <v>3748.8</v>
      </c>
      <c r="G682" s="48">
        <f>F682*J682</f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>J682-K682</f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>IF(X682="", "", X682-N682)</f>
        <v>0</v>
      </c>
      <c r="Z682" s="21" t="str">
        <f>IF(N682="", "", TEXT(N682, "dddd"))</f>
        <v>Friday</v>
      </c>
      <c r="AA682" s="21" t="str">
        <f>IF(X682="", "", TEXT(X682, "dddd"))</f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>IF(AB683="DOLLAR",E683*88,E683)</f>
        <v>5068.8</v>
      </c>
      <c r="G683" s="48">
        <f>F683*J683</f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>J683-K683</f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>IF(X683="", "", X683-N683)</f>
        <v>0</v>
      </c>
      <c r="Z683" s="21" t="str">
        <f>IF(N683="", "", TEXT(N683, "dddd"))</f>
        <v>Friday</v>
      </c>
      <c r="AA683" s="21" t="str">
        <f>IF(X683="", "", TEXT(X683, "dddd"))</f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>IF(AB684="DOLLAR",E684*88,E684)</f>
        <v>5808</v>
      </c>
      <c r="G684" s="48">
        <f>F684*J684</f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>J684-K684</f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>IF(X684="", "", X684-N684)</f>
        <v>3</v>
      </c>
      <c r="Z684" s="21" t="str">
        <f>IF(N684="", "", TEXT(N684, "dddd"))</f>
        <v>Saturday</v>
      </c>
      <c r="AA684" s="21" t="str">
        <f>IF(X684="", "", TEXT(X684, "dddd"))</f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>IF(AB685="DOLLAR",E685*88,E685)</f>
        <v>15417.599999999999</v>
      </c>
      <c r="G685" s="48">
        <f>F685*J685</f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>J685-K685</f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>IF(X685="", "", X685-N685)</f>
        <v>2</v>
      </c>
      <c r="Z685" s="21" t="str">
        <f>IF(N685="", "", TEXT(N685, "dddd"))</f>
        <v>Saturday</v>
      </c>
      <c r="AA685" s="21" t="str">
        <f>IF(X685="", "", TEXT(X685, "dddd"))</f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>IF(AB686="DOLLAR",E686*88,E686)</f>
        <v>4382.3999999999996</v>
      </c>
      <c r="G686" s="48">
        <f>F686*J686</f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>J686-K686</f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>IF(X686="", "", X686-N686)</f>
        <v>2</v>
      </c>
      <c r="Z686" s="21" t="str">
        <f>IF(N686="", "", TEXT(N686, "dddd"))</f>
        <v>Saturday</v>
      </c>
      <c r="AA686" s="21" t="str">
        <f>IF(X686="", "", TEXT(X686, "dddd"))</f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>IF(AB687="DOLLAR",E687*88,E687)</f>
        <v>4699.2</v>
      </c>
      <c r="G687" s="48">
        <f>F687*J687</f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>J687-K687</f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>IF(X687="", "", X687-N687)</f>
        <v>1</v>
      </c>
      <c r="Z687" s="21" t="str">
        <f>IF(N687="", "", TEXT(N687, "dddd"))</f>
        <v>Monday</v>
      </c>
      <c r="AA687" s="21" t="str">
        <f>IF(X687="", "", TEXT(X687, "dddd"))</f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>IF(AB688="DOLLAR",E688*88,E688)</f>
        <v>19272</v>
      </c>
      <c r="G688" s="48">
        <f>F688*J688</f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>J688-K688</f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>IF(X688="", "", X688-N688)</f>
        <v>3</v>
      </c>
      <c r="Z688" s="21" t="str">
        <f>IF(N688="", "", TEXT(N688, "dddd"))</f>
        <v>Saturday</v>
      </c>
      <c r="AA688" s="21" t="str">
        <f>IF(X688="", "", TEXT(X688, "dddd"))</f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>IF(AB689="DOLLAR",E689*88,E689)</f>
        <v>5016</v>
      </c>
      <c r="G689" s="48">
        <f>F689*J689</f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>J689-K689</f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>IF(X689="", "", X689-N689)</f>
        <v>2</v>
      </c>
      <c r="Z689" s="21" t="str">
        <f>IF(N689="", "", TEXT(N689, "dddd"))</f>
        <v>Saturday</v>
      </c>
      <c r="AA689" s="21" t="str">
        <f>IF(X689="", "", TEXT(X689, "dddd"))</f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>IF(AB690="DOLLAR",E690*88,E690)</f>
        <v>6547.2000000000007</v>
      </c>
      <c r="G690" s="48">
        <f>F690*J690</f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>J690-K690</f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>IF(X690="", "", X690-N690)</f>
        <v>3</v>
      </c>
      <c r="Z690" s="21" t="str">
        <f>IF(N690="", "", TEXT(N690, "dddd"))</f>
        <v>Saturday</v>
      </c>
      <c r="AA690" s="21" t="str">
        <f>IF(X690="", "", TEXT(X690, "dddd"))</f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>IF(AB691="DOLLAR",E691*88,E691)</f>
        <v>2270.4</v>
      </c>
      <c r="G691" s="48">
        <f>F691*J691</f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>J691-K691</f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>IF(X691="", "", X691-N691)</f>
        <v>3</v>
      </c>
      <c r="Z691" s="21" t="str">
        <f>IF(N691="", "", TEXT(N691, "dddd"))</f>
        <v>Saturday</v>
      </c>
      <c r="AA691" s="21" t="str">
        <f>IF(X691="", "", TEXT(X691, "dddd"))</f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>IF(AB692="DOLLAR",E692*88,E692)</f>
        <v>7761.6</v>
      </c>
      <c r="G692" s="48">
        <f>F692*J692</f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>J692-K692</f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>IF(X692="", "", X692-N692)</f>
        <v>3</v>
      </c>
      <c r="Z692" s="21" t="str">
        <f>IF(N692="", "", TEXT(N692, "dddd"))</f>
        <v>Saturday</v>
      </c>
      <c r="AA692" s="21" t="str">
        <f>IF(X692="", "", TEXT(X692, "dddd"))</f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>IF(AB693="DOLLAR",E693*88,E693)</f>
        <v>5227.2</v>
      </c>
      <c r="G693" s="48">
        <f>F693*J693</f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>J693-K693</f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>IF(X693="", "", X693-N693)</f>
        <v>3</v>
      </c>
      <c r="Z693" s="21" t="str">
        <f>IF(N693="", "", TEXT(N693, "dddd"))</f>
        <v>Saturday</v>
      </c>
      <c r="AA693" s="21" t="str">
        <f>IF(X693="", "", TEXT(X693, "dddd"))</f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>IF(AB694="DOLLAR",E694*88,E694)</f>
        <v>15998.400000000001</v>
      </c>
      <c r="G694" s="48">
        <f>F694*J694</f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>J694-K694</f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>IF(X694="", "", X694-N694)</f>
        <v>2</v>
      </c>
      <c r="Z694" s="21" t="str">
        <f>IF(N694="", "", TEXT(N694, "dddd"))</f>
        <v>Saturday</v>
      </c>
      <c r="AA694" s="21" t="str">
        <f>IF(X694="", "", TEXT(X694, "dddd"))</f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>IF(AB695="DOLLAR",E695*88,E695)</f>
        <v>7444.7999999999993</v>
      </c>
      <c r="G695" s="48">
        <f>F695*J695</f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>J695-K695</f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>IF(X695="", "", X695-N695)</f>
        <v>2</v>
      </c>
      <c r="Z695" s="21" t="str">
        <f>IF(N695="", "", TEXT(N695, "dddd"))</f>
        <v>Saturday</v>
      </c>
      <c r="AA695" s="21" t="str">
        <f>IF(X695="", "", TEXT(X695, "dddd"))</f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>IF(AB696="DOLLAR",E696*88,E696)</f>
        <v>6811.2000000000007</v>
      </c>
      <c r="G696" s="48">
        <f>F696*J696</f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>J696-K696</f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>IF(X696="", "", X696-N696)</f>
        <v>3</v>
      </c>
      <c r="Z696" s="21" t="str">
        <f>IF(N696="", "", TEXT(N696, "dddd"))</f>
        <v>Saturday</v>
      </c>
      <c r="AA696" s="21" t="str">
        <f>IF(X696="", "", TEXT(X696, "dddd"))</f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>IF(AB697="DOLLAR",E697*88,E697)</f>
        <v>26136</v>
      </c>
      <c r="G697" s="48">
        <f>F697*J697</f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>J697-K697</f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>IF(X697="", "", X697-N697)</f>
        <v>2</v>
      </c>
      <c r="Z697" s="21" t="str">
        <f>IF(N697="", "", TEXT(N697, "dddd"))</f>
        <v>Saturday</v>
      </c>
      <c r="AA697" s="21" t="str">
        <f>IF(X697="", "", TEXT(X697, "dddd"))</f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>IF(AB698="DOLLAR",E698*88,E698)</f>
        <v>6177.6</v>
      </c>
      <c r="G698" s="48">
        <f>F698*J698</f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>J698-K698</f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>IF(X698="", "", X698-N698)</f>
        <v>2</v>
      </c>
      <c r="Z698" s="21" t="str">
        <f>IF(N698="", "", TEXT(N698, "dddd"))</f>
        <v>Saturday</v>
      </c>
      <c r="AA698" s="21" t="str">
        <f>IF(X698="", "", TEXT(X698, "dddd"))</f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>IF(AB699="DOLLAR",E699*88,E699)</f>
        <v>19219.2</v>
      </c>
      <c r="G699" s="48">
        <f>F699*J699</f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>J699-K699</f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>IF(X699="", "", X699-N699)</f>
        <v>2</v>
      </c>
      <c r="Z699" s="21" t="str">
        <f>IF(N699="", "", TEXT(N699, "dddd"))</f>
        <v>Saturday</v>
      </c>
      <c r="AA699" s="21" t="str">
        <f>IF(X699="", "", TEXT(X699, "dddd"))</f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>IF(AB700="DOLLAR",E700*88,E700)</f>
        <v>20394</v>
      </c>
      <c r="G700" s="48">
        <f>F700*J700</f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>J700-K700</f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>IF(X700="", "", X700-N700)</f>
        <v>2</v>
      </c>
      <c r="Z700" s="21" t="str">
        <f>IF(N700="", "", TEXT(N700, "dddd"))</f>
        <v>Saturday</v>
      </c>
      <c r="AA700" s="21" t="str">
        <f>IF(X700="", "", TEXT(X700, "dddd"))</f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>IF(AB701="DOLLAR",E701*88,E701)</f>
        <v>6811.2000000000007</v>
      </c>
      <c r="G701" s="48">
        <f>F701*J701</f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>J701-K701</f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>IF(X701="", "", X701-N701)</f>
        <v>0</v>
      </c>
      <c r="Z701" s="21" t="str">
        <f>IF(N701="", "", TEXT(N701, "dddd"))</f>
        <v>Monday</v>
      </c>
      <c r="AA701" s="21" t="str">
        <f>IF(X701="", "", TEXT(X701, "dddd"))</f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>IF(AB702="DOLLAR",E702*88,E702)</f>
        <v>13464</v>
      </c>
      <c r="G702" s="48">
        <f>F702*J702</f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>J702-K702</f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>IF(X702="", "", X702-N702)</f>
        <v>3</v>
      </c>
      <c r="Z702" s="21" t="str">
        <f>IF(N702="", "", TEXT(N702, "dddd"))</f>
        <v>Saturday</v>
      </c>
      <c r="AA702" s="21" t="str">
        <f>IF(X702="", "", TEXT(X702, "dddd"))</f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>IF(AB703="DOLLAR",E703*88,E703)</f>
        <v>18902.400000000001</v>
      </c>
      <c r="G703" s="48">
        <f>F703*J703</f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>J703-K703</f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>IF(X703="", "", X703-N703)</f>
        <v>2</v>
      </c>
      <c r="Z703" s="21" t="str">
        <f>IF(N703="", "", TEXT(N703, "dddd"))</f>
        <v>Saturday</v>
      </c>
      <c r="AA703" s="21" t="str">
        <f>IF(X703="", "", TEXT(X703, "dddd"))</f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>IF(AB704="DOLLAR",E704*88,E704)</f>
        <v>7128</v>
      </c>
      <c r="G704" s="48">
        <f>F704*J704</f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>J704-K704</f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>IF(X704="", "", X704-N704)</f>
        <v>3</v>
      </c>
      <c r="Z704" s="21" t="str">
        <f>IF(N704="", "", TEXT(N704, "dddd"))</f>
        <v>Saturday</v>
      </c>
      <c r="AA704" s="21" t="str">
        <f>IF(X704="", "", TEXT(X704, "dddd"))</f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>IF(AB705="DOLLAR",E705*88,E705)</f>
        <v>8395.2000000000007</v>
      </c>
      <c r="G705" s="48">
        <f>F705*J705</f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>J705-K705</f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>IF(X705="", "", X705-N705)</f>
        <v>0</v>
      </c>
      <c r="Z705" s="21" t="str">
        <f>IF(N705="", "", TEXT(N705, "dddd"))</f>
        <v>Friday</v>
      </c>
      <c r="AA705" s="21" t="str">
        <f>IF(X705="", "", TEXT(X705, "dddd"))</f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>IF(AB706="DOLLAR",E706*88,E706)</f>
        <v>8395.2000000000007</v>
      </c>
      <c r="G706" s="48">
        <f>F706*J706</f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>J706-K706</f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>IF(X706="", "", X706-N706)</f>
        <v>2</v>
      </c>
      <c r="Z706" s="21" t="str">
        <f>IF(N706="", "", TEXT(N706, "dddd"))</f>
        <v>Saturday</v>
      </c>
      <c r="AA706" s="21" t="str">
        <f>IF(X706="", "", TEXT(X706, "dddd"))</f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>IF(AB707="DOLLAR",E707*88,E707)</f>
        <v>9662.4</v>
      </c>
      <c r="G707" s="48">
        <f>F707*J707</f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>J707-K707</f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>IF(X707="", "", X707-N707)</f>
        <v>1</v>
      </c>
      <c r="Z707" s="21" t="str">
        <f>IF(N707="", "", TEXT(N707, "dddd"))</f>
        <v>Monday</v>
      </c>
      <c r="AA707" s="21" t="str">
        <f>IF(X707="", "", TEXT(X707, "dddd"))</f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>IF(AB708="DOLLAR",E708*88,E708)</f>
        <v>16830</v>
      </c>
      <c r="G708" s="48">
        <f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>IF(X708="", "", X708-N708)</f>
        <v>0</v>
      </c>
      <c r="Z708" s="21" t="str">
        <f>IF(N708="", "", TEXT(N708, "dddd"))</f>
        <v>Tuesday</v>
      </c>
      <c r="AA708" s="21" t="str">
        <f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>IF(AB709="DOLLAR",E709*88,E709)</f>
        <v>35376</v>
      </c>
      <c r="G709" s="48">
        <f>F709*J709</f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>J709-K709</f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>IF(X709="", "", X709-N709)</f>
        <v>2</v>
      </c>
      <c r="Z709" s="21" t="str">
        <f>IF(N709="", "", TEXT(N709, "dddd"))</f>
        <v>Saturday</v>
      </c>
      <c r="AA709" s="21" t="str">
        <f>IF(X709="", "", TEXT(X709, "dddd"))</f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>IF(AB710="DOLLAR",E710*88,E710)</f>
        <v>10665.6</v>
      </c>
      <c r="G710" s="48">
        <f>F710*J710</f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>J710-K710</f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>IF(X710="", "", X710-N710)</f>
        <v>0</v>
      </c>
      <c r="Z710" s="21" t="str">
        <f>IF(N710="", "", TEXT(N710, "dddd"))</f>
        <v>Tuesday</v>
      </c>
      <c r="AA710" s="21" t="str">
        <f>IF(X710="", "", TEXT(X710, "dddd"))</f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>IF(AB711="DOLLAR",E711*88,E711)</f>
        <v>4382.3999999999996</v>
      </c>
      <c r="G711" s="48">
        <f>F711*J711</f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>J711-K711</f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>IF(X711="", "", X711-N711)</f>
        <v>3</v>
      </c>
      <c r="Z711" s="21" t="str">
        <f>IF(N711="", "", TEXT(N711, "dddd"))</f>
        <v>Saturday</v>
      </c>
      <c r="AA711" s="21" t="str">
        <f>IF(X711="", "", TEXT(X711, "dddd"))</f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>IF(AB712="DOLLAR",E712*88,E712)</f>
        <v>8395.2000000000007</v>
      </c>
      <c r="G712" s="48">
        <f>F712*J712</f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>J712-K712</f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>IF(X712="", "", X712-N712)</f>
        <v>2</v>
      </c>
      <c r="Z712" s="21" t="str">
        <f>IF(N712="", "", TEXT(N712, "dddd"))</f>
        <v>Saturday</v>
      </c>
      <c r="AA712" s="21" t="str">
        <f>IF(X712="", "", TEXT(X712, "dddd"))</f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>IF(AB713="DOLLAR",E713*88,E713)</f>
        <v>6600</v>
      </c>
      <c r="G713" s="48">
        <f>F713*J713</f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>J713-K713</f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>IF(X713="", "", X713-N713)</f>
        <v>3</v>
      </c>
      <c r="Z713" s="21" t="str">
        <f>IF(N713="", "", TEXT(N713, "dddd"))</f>
        <v>Saturday</v>
      </c>
      <c r="AA713" s="21" t="str">
        <f>IF(X713="", "", TEXT(X713, "dddd"))</f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>IF(AB714="DOLLAR",E714*88,E714)</f>
        <v>5491.2</v>
      </c>
      <c r="G714" s="48">
        <f>F714*J714</f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>J714-K714</f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>IF(X714="", "", X714-N714)</f>
        <v>0</v>
      </c>
      <c r="Z714" s="21" t="str">
        <f>IF(N714="", "", TEXT(N714, "dddd"))</f>
        <v>Friday</v>
      </c>
      <c r="AA714" s="21" t="str">
        <f>IF(X714="", "", TEXT(X714, "dddd"))</f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>IF(AB715="DOLLAR",E715*88,E715)</f>
        <v>28710</v>
      </c>
      <c r="G715" s="48">
        <f>F715*J715</f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>J715-K715</f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>IF(X715="", "", X715-N715)</f>
        <v>2</v>
      </c>
      <c r="Z715" s="21" t="str">
        <f>IF(N715="", "", TEXT(N715, "dddd"))</f>
        <v>Saturday</v>
      </c>
      <c r="AA715" s="21" t="str">
        <f>IF(X715="", "", TEXT(X715, "dddd"))</f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>IF(AB716="DOLLAR",E716*88,E716)</f>
        <v>8316</v>
      </c>
      <c r="G716" s="48">
        <f>F716*J716</f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>J716-K716</f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>IF(X716="", "", X716-N716)</f>
        <v>2</v>
      </c>
      <c r="Z716" s="21" t="str">
        <f>IF(N716="", "", TEXT(N716, "dddd"))</f>
        <v>Saturday</v>
      </c>
      <c r="AA716" s="21" t="str">
        <f>IF(X716="", "", TEXT(X716, "dddd"))</f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>IF(AB717="DOLLAR",E717*88,E717)</f>
        <v>6547.2000000000007</v>
      </c>
      <c r="G717" s="48">
        <f>F717*J717</f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>J717-K717</f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>IF(X717="", "", X717-N717)</f>
        <v>3</v>
      </c>
      <c r="Z717" s="21" t="str">
        <f>IF(N717="", "", TEXT(N717, "dddd"))</f>
        <v>Saturday</v>
      </c>
      <c r="AA717" s="21" t="str">
        <f>IF(X717="", "", TEXT(X717, "dddd"))</f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>IF(AB718="DOLLAR",E718*88,E718)</f>
        <v>46252.800000000003</v>
      </c>
      <c r="G718" s="48">
        <f>F718*J718</f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>J718-K718</f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>IF(X718="", "", X718-N718)</f>
        <v>2</v>
      </c>
      <c r="Z718" s="21" t="str">
        <f>IF(N718="", "", TEXT(N718, "dddd"))</f>
        <v>Saturday</v>
      </c>
      <c r="AA718" s="21" t="str">
        <f>IF(X718="", "", TEXT(X718, "dddd"))</f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>IF(AB719="DOLLAR",E719*88,E719)</f>
        <v>27984</v>
      </c>
      <c r="G719" s="48">
        <f>F719*J719</f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>J719-K719</f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>IF(X719="", "", X719-N719)</f>
        <v>0</v>
      </c>
      <c r="Z719" s="21" t="str">
        <f>IF(N719="", "", TEXT(N719, "dddd"))</f>
        <v>Friday</v>
      </c>
      <c r="AA719" s="21" t="str">
        <f>IF(X719="", "", TEXT(X719, "dddd"))</f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>IF(AB720="DOLLAR",E720*88,E720)</f>
        <v>53064</v>
      </c>
      <c r="G720" s="48">
        <f>F720*J720</f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>J720-K720</f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>IF(X720="", "", X720-N720)</f>
        <v>2</v>
      </c>
      <c r="Z720" s="21" t="str">
        <f>IF(N720="", "", TEXT(N720, "dddd"))</f>
        <v>Saturday</v>
      </c>
      <c r="AA720" s="21" t="str">
        <f>IF(X720="", "", TEXT(X720, "dddd"))</f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>IF(AB721="DOLLAR",E721*88,E721)</f>
        <v>5913.6</v>
      </c>
      <c r="G721" s="48">
        <f>F721*J721</f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>J721-K721</f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>IF(X721="", "", X721-N721)</f>
        <v>2</v>
      </c>
      <c r="Z721" s="21" t="str">
        <f>IF(N721="", "", TEXT(N721, "dddd"))</f>
        <v>Saturday</v>
      </c>
      <c r="AA721" s="21" t="str">
        <f>IF(X721="", "", TEXT(X721, "dddd"))</f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>IF(AB722="DOLLAR",E722*88,E722)</f>
        <v>4435.2</v>
      </c>
      <c r="G722" s="48">
        <f>F722*J722</f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>J722-K722</f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>IF(X722="", "", X722-N722)</f>
        <v>1</v>
      </c>
      <c r="Z722" s="21" t="str">
        <f>IF(N722="", "", TEXT(N722, "dddd"))</f>
        <v>Monday</v>
      </c>
      <c r="AA722" s="21" t="str">
        <f>IF(X722="", "", TEXT(X722, "dddd"))</f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>IF(AB723="DOLLAR",E723*88,E723)</f>
        <v>17740.8</v>
      </c>
      <c r="G723" s="48">
        <f>F723*J723</f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>J723-K723</f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>IF(X723="", "", X723-N723)</f>
        <v>2</v>
      </c>
      <c r="Z723" s="21" t="str">
        <f>IF(N723="", "", TEXT(N723, "dddd"))</f>
        <v>Saturday</v>
      </c>
      <c r="AA723" s="21" t="str">
        <f>IF(X723="", "", TEXT(X723, "dddd"))</f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>IF(AB724="DOLLAR",E724*88,E724)</f>
        <v>7233.6</v>
      </c>
      <c r="G724" s="48">
        <f>F724*J724</f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>J724-K724</f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>IF(X724="", "", X724-N724)</f>
        <v>0</v>
      </c>
      <c r="Z724" s="21" t="str">
        <f>IF(N724="", "", TEXT(N724, "dddd"))</f>
        <v>Friday</v>
      </c>
      <c r="AA724" s="21" t="str">
        <f>IF(X724="", "", TEXT(X724, "dddd"))</f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>IF(AB725="DOLLAR",E725*88,E725)</f>
        <v>7867.2000000000007</v>
      </c>
      <c r="G725" s="48">
        <f>F725*J725</f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>J725-K725</f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>IF(X725="", "", X725-N725)</f>
        <v>2</v>
      </c>
      <c r="Z725" s="21" t="str">
        <f>IF(N725="", "", TEXT(N725, "dddd"))</f>
        <v>Saturday</v>
      </c>
      <c r="AA725" s="21" t="str">
        <f>IF(X725="", "", TEXT(X725, "dddd"))</f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>IF(AB726="DOLLAR",E726*88,E726)</f>
        <v>6547.2000000000007</v>
      </c>
      <c r="G726" s="48">
        <f>F726*J726</f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>J726-K726</f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>IF(X726="", "", X726-N726)</f>
        <v>2</v>
      </c>
      <c r="Z726" s="21" t="str">
        <f>IF(N726="", "", TEXT(N726, "dddd"))</f>
        <v>Saturday</v>
      </c>
      <c r="AA726" s="21" t="str">
        <f>IF(X726="", "", TEXT(X726, "dddd"))</f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>IF(AB727="DOLLAR",E727*88,E727)</f>
        <v>32841.599999999999</v>
      </c>
      <c r="G727" s="48">
        <f>F727*J727</f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>J727-K727</f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>IF(X727="", "", X727-N727)</f>
        <v>2</v>
      </c>
      <c r="Z727" s="21" t="str">
        <f>IF(N727="", "", TEXT(N727, "dddd"))</f>
        <v>Saturday</v>
      </c>
      <c r="AA727" s="21" t="str">
        <f>IF(X727="", "", TEXT(X727, "dddd"))</f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>IF(AB728="DOLLAR",E728*88,E728)</f>
        <v>3801.6000000000004</v>
      </c>
      <c r="G728" s="48">
        <f>F728*J728</f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>J728-K728</f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>IF(X728="", "", X728-N728)</f>
        <v>0</v>
      </c>
      <c r="Z728" s="21" t="str">
        <f>IF(N728="", "", TEXT(N728, "dddd"))</f>
        <v>Thursday</v>
      </c>
      <c r="AA728" s="21" t="str">
        <f>IF(X728="", "", TEXT(X728, "dddd"))</f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>IF(AB729="DOLLAR",E729*88,E729)</f>
        <v>25146</v>
      </c>
      <c r="G729" s="48">
        <f>F729*J729</f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>J729-K729</f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>IF(X729="", "", X729-N729)</f>
        <v>0</v>
      </c>
      <c r="Z729" s="21" t="str">
        <f>IF(N729="", "", TEXT(N729, "dddd"))</f>
        <v>Friday</v>
      </c>
      <c r="AA729" s="21" t="str">
        <f>IF(X729="", "", TEXT(X729, "dddd"))</f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>IF(AB730="DOLLAR",E730*88,E730)</f>
        <v>26796</v>
      </c>
      <c r="G730" s="48">
        <f>F730*J730</f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>J730-K730</f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>IF(X730="", "", X730-N730)</f>
        <v>2</v>
      </c>
      <c r="Z730" s="21" t="str">
        <f>IF(N730="", "", TEXT(N730, "dddd"))</f>
        <v>Saturday</v>
      </c>
      <c r="AA730" s="21" t="str">
        <f>IF(X730="", "", TEXT(X730, "dddd"))</f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>IF(AB731="DOLLAR",E731*88,E731)</f>
        <v>19219.2</v>
      </c>
      <c r="G731" s="48">
        <f>F731*J731</f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>J731-K731</f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>IF(X731="", "", X731-N731)</f>
        <v>2</v>
      </c>
      <c r="Z731" s="21" t="str">
        <f>IF(N731="", "", TEXT(N731, "dddd"))</f>
        <v>Monday</v>
      </c>
      <c r="AA731" s="21" t="str">
        <f>IF(X731="", "", TEXT(X731, "dddd"))</f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>IF(AB732="DOLLAR",E732*88,E732)</f>
        <v>82896</v>
      </c>
      <c r="G732" s="48">
        <f>F732*J732</f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>J732-K732</f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>IF(X732="", "", X732-N732)</f>
        <v>2</v>
      </c>
      <c r="Z732" s="21" t="str">
        <f>IF(N732="", "", TEXT(N732, "dddd"))</f>
        <v>Saturday</v>
      </c>
      <c r="AA732" s="21" t="str">
        <f>IF(X732="", "", TEXT(X732, "dddd"))</f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>IF(AB733="DOLLAR",E733*88,E733)</f>
        <v>16420.8</v>
      </c>
      <c r="G733" s="48">
        <f>F733*J733</f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>J733-K733</f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>IF(X733="", "", X733-N733)</f>
        <v>2</v>
      </c>
      <c r="Z733" s="21" t="str">
        <f>IF(N733="", "", TEXT(N733, "dddd"))</f>
        <v>Saturday</v>
      </c>
      <c r="AA733" s="21" t="str">
        <f>IF(X733="", "", TEXT(X733, "dddd"))</f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>IF(AB734="DOLLAR",E734*88,E734)</f>
        <v>6600</v>
      </c>
      <c r="G734" s="48">
        <f>F734*J734</f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>J734-K734</f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>IF(X734="", "", X734-N734)</f>
        <v>2</v>
      </c>
      <c r="Z734" s="21" t="str">
        <f>IF(N734="", "", TEXT(N734, "dddd"))</f>
        <v>Saturday</v>
      </c>
      <c r="AA734" s="21" t="str">
        <f>IF(X734="", "", TEXT(X734, "dddd"))</f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>IF(AB735="DOLLAR",E735*88,E735)</f>
        <v>75609.600000000006</v>
      </c>
      <c r="G735" s="48">
        <f>F735*J735</f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>J735-K735</f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>IF(X735="", "", X735-N735)</f>
        <v>4</v>
      </c>
      <c r="Z735" s="21" t="str">
        <f>IF(N735="", "", TEXT(N735, "dddd"))</f>
        <v>Saturday</v>
      </c>
      <c r="AA735" s="21" t="str">
        <f>IF(X735="", "", TEXT(X735, "dddd"))</f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>IF(AB736="DOLLAR",E736*88,E736)</f>
        <v>19800</v>
      </c>
      <c r="G736" s="48">
        <f>F736*J736</f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>J736-K736</f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>IF(X736="", "", X736-N736)</f>
        <v>2</v>
      </c>
      <c r="Z736" s="21" t="str">
        <f>IF(N736="", "", TEXT(N736, "dddd"))</f>
        <v>Saturday</v>
      </c>
      <c r="AA736" s="21" t="str">
        <f>IF(X736="", "", TEXT(X736, "dddd"))</f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>IF(AB737="DOLLAR",E737*88,E737)</f>
        <v>42451.199999999997</v>
      </c>
      <c r="G737" s="48">
        <f>F737*J737</f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>J737-K737</f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>IF(X737="", "", X737-N737)</f>
        <v>2</v>
      </c>
      <c r="Z737" s="21" t="str">
        <f>IF(N737="", "", TEXT(N737, "dddd"))</f>
        <v>Saturday</v>
      </c>
      <c r="AA737" s="21" t="str">
        <f>IF(X737="", "", TEXT(X737, "dddd"))</f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>IF(AB738="DOLLAR",E738*88,E738)</f>
        <v>58608</v>
      </c>
      <c r="G738" s="48">
        <f>F738*J738</f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>J738-K738</f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>IF(X738="", "", X738-N738)</f>
        <v>2</v>
      </c>
      <c r="Z738" s="21" t="str">
        <f>IF(N738="", "", TEXT(N738, "dddd"))</f>
        <v>Saturday</v>
      </c>
      <c r="AA738" s="21" t="str">
        <f>IF(X738="", "", TEXT(X738, "dddd"))</f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>IF(AB739="DOLLAR",E739*88,E739)</f>
        <v>51480</v>
      </c>
      <c r="G739" s="48">
        <f>F739*J739</f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>J739-K739</f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>IF(X739="", "", X739-N739)</f>
        <v>2</v>
      </c>
      <c r="Z739" s="21" t="str">
        <f>IF(N739="", "", TEXT(N739, "dddd"))</f>
        <v>Saturday</v>
      </c>
      <c r="AA739" s="21" t="str">
        <f>IF(X739="", "", TEXT(X739, "dddd"))</f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>IF(AB740="DOLLAR",E740*88,E740)</f>
        <v>7708.7999999999993</v>
      </c>
      <c r="G740" s="48">
        <f>F740*J740</f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>J740-K740</f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>IF(X740="", "", X740-N740)</f>
        <v>2</v>
      </c>
      <c r="Z740" s="21" t="str">
        <f>IF(N740="", "", TEXT(N740, "dddd"))</f>
        <v>Saturday</v>
      </c>
      <c r="AA740" s="21" t="str">
        <f>IF(X740="", "", TEXT(X740, "dddd"))</f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>IF(AB741="DOLLAR",E741*88,E741)</f>
        <v>18321.599999999999</v>
      </c>
      <c r="G741" s="48">
        <f>F741*J741</f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>J741-K741</f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>IF(X741="", "", X741-N741)</f>
        <v>0</v>
      </c>
      <c r="Z741" s="21" t="str">
        <f>IF(N741="", "", TEXT(N741, "dddd"))</f>
        <v>Thursday</v>
      </c>
      <c r="AA741" s="21" t="str">
        <f>IF(X741="", "", TEXT(X741, "dddd"))</f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>IF(AB742="DOLLAR",E742*88,E742)</f>
        <v>29436</v>
      </c>
      <c r="G742" s="48">
        <f>F742*J742</f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>J742-K742</f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>IF(X742="", "", X742-N742)</f>
        <v>0</v>
      </c>
      <c r="Z742" s="21" t="str">
        <f>IF(N742="", "", TEXT(N742, "dddd"))</f>
        <v>Friday</v>
      </c>
      <c r="AA742" s="21" t="str">
        <f>IF(X742="", "", TEXT(X742, "dddd"))</f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>IF(AB743="DOLLAR",E743*88,E743)</f>
        <v>20169.599999999999</v>
      </c>
      <c r="G743" s="48">
        <f>F743*J743</f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>J743-K743</f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>IF(X743="", "", X743-N743)</f>
        <v>0</v>
      </c>
      <c r="Z743" s="21" t="str">
        <f>IF(N743="", "", TEXT(N743, "dddd"))</f>
        <v>Thursday</v>
      </c>
      <c r="AA743" s="21" t="str">
        <f>IF(X743="", "", TEXT(X743, "dddd"))</f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>IF(AB744="DOLLAR",E744*88,E744)</f>
        <v>86130</v>
      </c>
      <c r="G744" s="48">
        <f>F744*J744</f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>J744-K744</f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>IF(X744="", "", X744-N744)</f>
        <v>2</v>
      </c>
      <c r="Z744" s="21" t="str">
        <f>IF(N744="", "", TEXT(N744, "dddd"))</f>
        <v>Saturday</v>
      </c>
      <c r="AA744" s="21" t="str">
        <f>IF(X744="", "", TEXT(X744, "dddd"))</f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>IF(AB745="DOLLAR",E745*88,E745)</f>
        <v>40867.199999999997</v>
      </c>
      <c r="G745" s="48">
        <f>F745*J745</f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>J745-K745</f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>IF(X745="", "", X745-N745)</f>
        <v>2</v>
      </c>
      <c r="Z745" s="21" t="str">
        <f>IF(N745="", "", TEXT(N745, "dddd"))</f>
        <v>Saturday</v>
      </c>
      <c r="AA745" s="21" t="str">
        <f>IF(X745="", "", TEXT(X745, "dddd"))</f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>IF(AB746="DOLLAR",E746*88,E746)</f>
        <v>25476</v>
      </c>
      <c r="G746" s="48">
        <f>F746*J746</f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>J746-K746</f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>IF(X746="", "", X746-N746)</f>
        <v>0</v>
      </c>
      <c r="Z746" s="21" t="str">
        <f>IF(N746="", "", TEXT(N746, "dddd"))</f>
        <v>Thursday</v>
      </c>
      <c r="AA746" s="21" t="str">
        <f>IF(X746="", "", TEXT(X746, "dddd"))</f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>IF(AB747="DOLLAR",E747*88,E747)</f>
        <v>39072</v>
      </c>
      <c r="G747" s="48">
        <f>F747*J747</f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>J747-K747</f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>IF(X747="", "", X747-N747)</f>
        <v>2</v>
      </c>
      <c r="Z747" s="21" t="str">
        <f>IF(N747="", "", TEXT(N747, "dddd"))</f>
        <v>Saturday</v>
      </c>
      <c r="AA747" s="21" t="str">
        <f>IF(X747="", "", TEXT(X747, "dddd"))</f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>IF(AB748="DOLLAR",E748*88,E748)</f>
        <v>6600</v>
      </c>
      <c r="G748" s="48">
        <f>F748*J748</f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>J748-K748</f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>IF(X748="", "", X748-N748)</f>
        <v>3</v>
      </c>
      <c r="Z748" s="21" t="str">
        <f>IF(N748="", "", TEXT(N748, "dddd"))</f>
        <v>Saturday</v>
      </c>
      <c r="AA748" s="21" t="str">
        <f>IF(X748="", "", TEXT(X748, "dddd"))</f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>IF(AB749="DOLLAR",E749*88,E749)</f>
        <v>9926.4</v>
      </c>
      <c r="G749" s="48">
        <f>F749*J749</f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>J749-K749</f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>IF(X749="", "", X749-N749)</f>
        <v>3</v>
      </c>
      <c r="Z749" s="21" t="str">
        <f>IF(N749="", "", TEXT(N749, "dddd"))</f>
        <v>Saturday</v>
      </c>
      <c r="AA749" s="21" t="str">
        <f>IF(X749="", "", TEXT(X749, "dddd"))</f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>IF(AB750="DOLLAR",E750*88,E750)</f>
        <v>28314</v>
      </c>
      <c r="G750" s="48">
        <f>F750*J750</f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>J750-K750</f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>IF(X750="", "", X750-N750)</f>
        <v>0</v>
      </c>
      <c r="Z750" s="21" t="str">
        <f>IF(N750="", "", TEXT(N750, "dddd"))</f>
        <v>Thursday</v>
      </c>
      <c r="AA750" s="21" t="str">
        <f>IF(X750="", "", TEXT(X750, "dddd"))</f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>IF(AB751="DOLLAR",E751*88,E751)</f>
        <v>16896</v>
      </c>
      <c r="G751" s="48">
        <f>F751*J751</f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>J751-K751</f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>IF(X751="", "", X751-N751)</f>
        <v>0</v>
      </c>
      <c r="Z751" s="21" t="str">
        <f>IF(N751="", "", TEXT(N751, "dddd"))</f>
        <v>Friday</v>
      </c>
      <c r="AA751" s="21" t="str">
        <f>IF(X751="", "", TEXT(X751, "dddd"))</f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>IF(AB752="DOLLAR",E752*88,E752)</f>
        <v>14586</v>
      </c>
      <c r="G752" s="48">
        <f>F752*J752</f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>J752-K752</f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>IF(X752="", "", X752-N752)</f>
        <v>3</v>
      </c>
      <c r="Z752" s="21" t="str">
        <f>IF(N752="", "", TEXT(N752, "dddd"))</f>
        <v>Saturday</v>
      </c>
      <c r="AA752" s="21" t="str">
        <f>IF(X752="", "", TEXT(X752, "dddd"))</f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>IF(AB753="DOLLAR",E753*88,E753)</f>
        <v>58608</v>
      </c>
      <c r="G753" s="48">
        <f>F753*J753</f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>J753-K753</f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>IF(X753="", "", X753-N753)</f>
        <v>2</v>
      </c>
      <c r="Z753" s="21" t="str">
        <f>IF(N753="", "", TEXT(N753, "dddd"))</f>
        <v>Saturday</v>
      </c>
      <c r="AA753" s="21" t="str">
        <f>IF(X753="", "", TEXT(X753, "dddd"))</f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>IF(AB754="DOLLAR",E754*88,E754)</f>
        <v>15364.8</v>
      </c>
      <c r="G754" s="48">
        <f>F754*J754</f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>J754-K754</f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>IF(X754="", "", X754-N754)</f>
        <v>3</v>
      </c>
      <c r="Z754" s="21" t="str">
        <f>IF(N754="", "", TEXT(N754, "dddd"))</f>
        <v>Saturday</v>
      </c>
      <c r="AA754" s="21" t="str">
        <f>IF(X754="", "", TEXT(X754, "dddd"))</f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>IF(AB755="DOLLAR",E755*88,E755)</f>
        <v>39072</v>
      </c>
      <c r="G755" s="48">
        <f>F755*J755</f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>J755-K755</f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>IF(X755="", "", X755-N755)</f>
        <v>2</v>
      </c>
      <c r="Z755" s="21" t="str">
        <f>IF(N755="", "", TEXT(N755, "dddd"))</f>
        <v>Saturday</v>
      </c>
      <c r="AA755" s="21" t="str">
        <f>IF(X755="", "", TEXT(X755, "dddd"))</f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>IF(AB756="DOLLAR",E756*88,E756)</f>
        <v>4382.3999999999996</v>
      </c>
      <c r="G756" s="48">
        <f>F756*J756</f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>J756-K756</f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>IF(X756="", "", X756-N756)</f>
        <v>3</v>
      </c>
      <c r="Z756" s="21" t="str">
        <f>IF(N756="", "", TEXT(N756, "dddd"))</f>
        <v>Saturday</v>
      </c>
      <c r="AA756" s="21" t="str">
        <f>IF(X756="", "", TEXT(X756, "dddd"))</f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>IF(AB757="DOLLAR",E757*88,E757)</f>
        <v>6283.2000000000007</v>
      </c>
      <c r="G757" s="48">
        <f>F757*J757</f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>J757-K757</f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>IF(X757="", "", X757-N757)</f>
        <v>2</v>
      </c>
      <c r="Z757" s="21" t="str">
        <f>IF(N757="", "", TEXT(N757, "dddd"))</f>
        <v>Saturday</v>
      </c>
      <c r="AA757" s="21" t="str">
        <f>IF(X757="", "", TEXT(X757, "dddd"))</f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>IF(AB758="DOLLAR",E758*88,E758)</f>
        <v>6283.2000000000007</v>
      </c>
      <c r="G758" s="48">
        <f>F758*J758</f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>J758-K758</f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>IF(X758="", "", X758-N758)</f>
        <v>1</v>
      </c>
      <c r="Z758" s="21" t="str">
        <f>IF(N758="", "", TEXT(N758, "dddd"))</f>
        <v>Monday</v>
      </c>
      <c r="AA758" s="21" t="str">
        <f>IF(X758="", "", TEXT(X758, "dddd"))</f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>IF(AB759="DOLLAR",E759*88,E759)</f>
        <v>12738</v>
      </c>
      <c r="G759" s="48">
        <f>F759*J759</f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>J759-K759</f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>IF(X759="", "", X759-N759)</f>
        <v>1</v>
      </c>
      <c r="Z759" s="21" t="str">
        <f>IF(N759="", "", TEXT(N759, "dddd"))</f>
        <v>Monday</v>
      </c>
      <c r="AA759" s="21" t="str">
        <f>IF(X759="", "", TEXT(X759, "dddd"))</f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>IF(AB760="DOLLAR",E760*88,E760)</f>
        <v>20169.599999999999</v>
      </c>
      <c r="G760" s="48">
        <f>F760*J760</f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>J760-K760</f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>IF(X760="", "", X760-N760)</f>
        <v>2</v>
      </c>
      <c r="Z760" s="21" t="str">
        <f>IF(N760="", "", TEXT(N760, "dddd"))</f>
        <v>Saturday</v>
      </c>
      <c r="AA760" s="21" t="str">
        <f>IF(X760="", "", TEXT(X760, "dddd"))</f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>IF(AB761="DOLLAR",E761*88,E761)</f>
        <v>4699.2</v>
      </c>
      <c r="G761" s="48">
        <f>F761*J761</f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>J761-K761</f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>IF(X761="", "", X761-N761)</f>
        <v>1</v>
      </c>
      <c r="Z761" s="21" t="str">
        <f>IF(N761="", "", TEXT(N761, "dddd"))</f>
        <v>Monday</v>
      </c>
      <c r="AA761" s="21" t="str">
        <f>IF(X761="", "", TEXT(X761, "dddd"))</f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>IF(AB762="DOLLAR",E762*88,E762)</f>
        <v>5376.8</v>
      </c>
      <c r="G762" s="48">
        <f>F762*J762</f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>J762-K762</f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>IF(X762="", "", X762-N762)</f>
        <v>2</v>
      </c>
      <c r="Z762" s="21" t="str">
        <f>IF(N762="", "", TEXT(N762, "dddd"))</f>
        <v>Saturday</v>
      </c>
      <c r="AA762" s="21" t="str">
        <f>IF(X762="", "", TEXT(X762, "dddd"))</f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>IF(AB763="DOLLAR",E763*88,E763)</f>
        <v>2851.2</v>
      </c>
      <c r="G763" s="48">
        <f>F763*J763</f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>J763-K763</f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>IF(X763="", "", X763-N763)</f>
        <v>0</v>
      </c>
      <c r="Z763" s="21" t="str">
        <f>IF(N763="", "", TEXT(N763, "dddd"))</f>
        <v>Friday</v>
      </c>
      <c r="AA763" s="21" t="str">
        <f>IF(X763="", "", TEXT(X763, "dddd"))</f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>IF(AB764="DOLLAR",E764*88,E764)</f>
        <v>7444.7999999999993</v>
      </c>
      <c r="G764" s="48">
        <f>F764*J764</f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>J764-K764</f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>IF(X764="", "", X764-N764)</f>
        <v>2</v>
      </c>
      <c r="Z764" s="21" t="str">
        <f>IF(N764="", "", TEXT(N764, "dddd"))</f>
        <v>Saturday</v>
      </c>
      <c r="AA764" s="21" t="str">
        <f>IF(X764="", "", TEXT(X764, "dddd"))</f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>IF(AB765="DOLLAR",E765*88,E765)</f>
        <v>14106.400000000001</v>
      </c>
      <c r="G765" s="48">
        <f>F765*J765</f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>J765-K765</f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>IF(X765="", "", X765-N765)</f>
        <v>2</v>
      </c>
      <c r="Z765" s="21" t="str">
        <f>IF(N765="", "", TEXT(N765, "dddd"))</f>
        <v>Saturday</v>
      </c>
      <c r="AA765" s="21" t="str">
        <f>IF(X765="", "", TEXT(X765, "dddd"))</f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>IF(AB766="DOLLAR",E766*88,E766)</f>
        <v>5482.4</v>
      </c>
      <c r="G766" s="48">
        <f>F766*J766</f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>J766-K766</f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>IF(X766="", "", X766-N766)</f>
        <v>2</v>
      </c>
      <c r="Z766" s="21" t="str">
        <f>IF(N766="", "", TEXT(N766, "dddd"))</f>
        <v>Saturday</v>
      </c>
      <c r="AA766" s="21" t="str">
        <f>IF(X766="", "", TEXT(X766, "dddd"))</f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>IF(AB767="DOLLAR",E767*88,E767)</f>
        <v>4382.3999999999996</v>
      </c>
      <c r="G767" s="48">
        <f>F767*J767</f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>J767-K767</f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>IF(X767="", "", X767-N767)</f>
        <v>2</v>
      </c>
      <c r="Z767" s="21" t="str">
        <f>IF(N767="", "", TEXT(N767, "dddd"))</f>
        <v>Monday</v>
      </c>
      <c r="AA767" s="21" t="str">
        <f>IF(X767="", "", TEXT(X767, "dddd"))</f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>IF(AB768="DOLLAR",E768*88,E768)</f>
        <v>4699.2</v>
      </c>
      <c r="G768" s="48">
        <f>F768*J768</f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>J768-K768</f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>IF(X768="", "", X768-N768)</f>
        <v>3</v>
      </c>
      <c r="Z768" s="21" t="str">
        <f>IF(N768="", "", TEXT(N768, "dddd"))</f>
        <v>Saturday</v>
      </c>
      <c r="AA768" s="21" t="str">
        <f>IF(X768="", "", TEXT(X768, "dddd"))</f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>IF(AB769="DOLLAR",E769*88,E769)</f>
        <v>17740.8</v>
      </c>
      <c r="G769" s="48">
        <f>F769*J769</f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>J769-K769</f>
        <v>0</v>
      </c>
      <c r="M769" s="21" t="s">
        <v>5690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>IF(X769="", "", X769-N769)</f>
        <v>0</v>
      </c>
      <c r="Z769" s="21" t="str">
        <f>IF(N769="", "", TEXT(N769, "dddd"))</f>
        <v>Wednesday</v>
      </c>
      <c r="AA769" s="21" t="str">
        <f>IF(X769="", "", TEXT(X769, "dddd"))</f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>IF(AB770="DOLLAR",E770*88,E770)</f>
        <v>6666</v>
      </c>
      <c r="G770" s="48">
        <f>F770*J770</f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>J770-K770</f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>IF(X770="", "", X770-N770)</f>
        <v>1</v>
      </c>
      <c r="Z770" s="21" t="str">
        <f>IF(N770="", "", TEXT(N770, "dddd"))</f>
        <v>Monday</v>
      </c>
      <c r="AA770" s="21" t="str">
        <f>IF(X770="", "", TEXT(X770, "dddd"))</f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>IF(AB771="DOLLAR",E771*88,E771)</f>
        <v>14572.8</v>
      </c>
      <c r="G771" s="48">
        <f>F771*J771</f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>J771-K771</f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>IF(X771="", "", X771-N771)</f>
        <v>3</v>
      </c>
      <c r="Z771" s="21" t="str">
        <f>IF(N771="", "", TEXT(N771, "dddd"))</f>
        <v>Saturday</v>
      </c>
      <c r="AA771" s="21" t="str">
        <f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>IF(AB772="DOLLAR",E772*88,E772)</f>
        <v>32208</v>
      </c>
      <c r="G772" s="48">
        <f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>IF(X772="", "", X772-N772)</f>
        <v>1</v>
      </c>
      <c r="Z772" s="21" t="str">
        <f>IF(N772="", "", TEXT(N772, "dddd"))</f>
        <v>Monday</v>
      </c>
      <c r="AA772" s="21" t="str">
        <f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>IF(AB773="DOLLAR",E773*88,E773)</f>
        <v>25608</v>
      </c>
      <c r="G773" s="48">
        <f>F773*J773</f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>J773-K773</f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>IF(X773="", "", X773-N773)</f>
        <v>2</v>
      </c>
      <c r="Z773" s="21" t="str">
        <f>IF(N773="", "", TEXT(N773, "dddd"))</f>
        <v>Monday</v>
      </c>
      <c r="AA773" s="21" t="str">
        <f>IF(X773="", "", TEXT(X773, "dddd"))</f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>IF(AB774="DOLLAR",E774*88,E774)</f>
        <v>17054.400000000001</v>
      </c>
      <c r="G774" s="48">
        <f>F774*J774</f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>J774-K774</f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>IF(X774="", "", X774-N774)</f>
        <v>4</v>
      </c>
      <c r="Z774" s="21" t="str">
        <f>IF(N774="", "", TEXT(N774, "dddd"))</f>
        <v>Saturday</v>
      </c>
      <c r="AA774" s="21" t="str">
        <f>IF(X774="", "", TEXT(X774, "dddd"))</f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>IF(AB775="DOLLAR",E775*88,E775)</f>
        <v>8764.7999999999993</v>
      </c>
      <c r="G775" s="48">
        <f>F775*J775</f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>J775-K775</f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>IF(X775="", "", X775-N775)</f>
        <v>2</v>
      </c>
      <c r="Z775" s="21" t="str">
        <f>IF(N775="", "", TEXT(N775, "dddd"))</f>
        <v>Saturday</v>
      </c>
      <c r="AA775" s="21" t="str">
        <f>IF(X775="", "", TEXT(X775, "dddd"))</f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>IF(AB776="DOLLAR",E776*88,E776)</f>
        <v>25766.400000000001</v>
      </c>
      <c r="G776" s="48">
        <f>F776*J776</f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>J776-K776</f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>IF(X776="", "", X776-N776)</f>
        <v/>
      </c>
      <c r="Z776" s="21" t="str">
        <f>IF(N776="", "", TEXT(N776, "dddd"))</f>
        <v>Saturday</v>
      </c>
      <c r="AA776" s="21" t="str">
        <f>IF(X776="", "", TEXT(X776, "dddd"))</f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>IF(AB777="DOLLAR",E777*88,E777)</f>
        <v>25766.400000000001</v>
      </c>
      <c r="G777" s="48">
        <f>F777*J777</f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>J777-K777</f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>IF(X777="", "", X777-N777)</f>
        <v>0</v>
      </c>
      <c r="Z777" s="21" t="str">
        <f>IF(N777="", "", TEXT(N777, "dddd"))</f>
        <v>Monday</v>
      </c>
      <c r="AA777" s="21" t="str">
        <f>IF(X777="", "", TEXT(X777, "dddd"))</f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>IF(AB778="DOLLAR",E778*88,E778)</f>
        <v>12091.2</v>
      </c>
      <c r="G778" s="48">
        <f>F778*J778</f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>J778-K778</f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>IF(X778="", "", X778-N778)</f>
        <v>2</v>
      </c>
      <c r="Z778" s="21" t="str">
        <f>IF(N778="", "", TEXT(N778, "dddd"))</f>
        <v>Saturday</v>
      </c>
      <c r="AA778" s="21" t="str">
        <f>IF(X778="", "", TEXT(X778, "dddd"))</f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>IF(AB779="DOLLAR",E779*88,E779)</f>
        <v>9926.4</v>
      </c>
      <c r="G779" s="48">
        <f>F779*J779</f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>J779-K779</f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>IF(X779="", "", X779-N779)</f>
        <v>3</v>
      </c>
      <c r="Z779" s="21" t="str">
        <f>IF(N779="", "", TEXT(N779, "dddd"))</f>
        <v>Saturday</v>
      </c>
      <c r="AA779" s="21" t="str">
        <f>IF(X779="", "", TEXT(X779, "dddd"))</f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>IF(AB780="DOLLAR",E780*88,E780)</f>
        <v>5332.8</v>
      </c>
      <c r="G780" s="48">
        <f>F780*J780</f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>J780-K780</f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>IF(X780="", "", X780-N780)</f>
        <v>0</v>
      </c>
      <c r="Z780" s="21" t="str">
        <f>IF(N780="", "", TEXT(N780, "dddd"))</f>
        <v>Friday</v>
      </c>
      <c r="AA780" s="21" t="str">
        <f>IF(X780="", "", TEXT(X780, "dddd"))</f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>IF(AB781="DOLLAR",E781*88,E781)</f>
        <v>4382.3999999999996</v>
      </c>
      <c r="G781" s="48">
        <f>F781*J781</f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>J781-K781</f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>IF(X781="", "", X781-N781)</f>
        <v>1</v>
      </c>
      <c r="Z781" s="21" t="str">
        <f>IF(N781="", "", TEXT(N781, "dddd"))</f>
        <v>Monday</v>
      </c>
      <c r="AA781" s="21" t="str">
        <f>IF(X781="", "", TEXT(X781, "dddd"))</f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>IF(AB782="DOLLAR",E782*88,E782)</f>
        <v>14097.599999999999</v>
      </c>
      <c r="G782" s="48">
        <f>F782*J782</f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>J782-K782</f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>IF(X782="", "", X782-N782)</f>
        <v>0</v>
      </c>
      <c r="Z782" s="21" t="str">
        <f>IF(N782="", "", TEXT(N782, "dddd"))</f>
        <v>Monday</v>
      </c>
      <c r="AA782" s="21" t="str">
        <f>IF(X782="", "", TEXT(X782, "dddd"))</f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>IF(AB783="DOLLAR",E783*88,E783)</f>
        <v>14097.599999999999</v>
      </c>
      <c r="G783" s="48">
        <f>F783*J783</f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>J783-K783</f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>IF(X783="", "", X783-N783)</f>
        <v>2</v>
      </c>
      <c r="Z783" s="21" t="str">
        <f>IF(N783="", "", TEXT(N783, "dddd"))</f>
        <v>Monday</v>
      </c>
      <c r="AA783" s="21" t="str">
        <f>IF(X783="", "", TEXT(X783, "dddd"))</f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>IF(AB784="DOLLAR",E784*88,E784)</f>
        <v>17054.400000000001</v>
      </c>
      <c r="G784" s="48">
        <f>F784*J784</f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>J784-K784</f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>IF(X784="", "", X784-N784)</f>
        <v>0</v>
      </c>
      <c r="Z784" s="21" t="str">
        <f>IF(N784="", "", TEXT(N784, "dddd"))</f>
        <v>Friday</v>
      </c>
      <c r="AA784" s="21" t="str">
        <f>IF(X784="", "", TEXT(X784, "dddd"))</f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>IF(AB785="DOLLAR",E785*88,E785)</f>
        <v>22862.400000000001</v>
      </c>
      <c r="G785" s="48">
        <f>F785*J785</f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>J785-K785</f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>IF(X785="", "", X785-N785)</f>
        <v>2</v>
      </c>
      <c r="Z785" s="21" t="str">
        <f>IF(N785="", "", TEXT(N785, "dddd"))</f>
        <v>Saturday</v>
      </c>
      <c r="AA785" s="21" t="str">
        <f>IF(X785="", "", TEXT(X785, "dddd"))</f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>IF(AB786="DOLLAR",E786*88,E786)</f>
        <v>29251.199999999997</v>
      </c>
      <c r="G786" s="48">
        <f>F786*J786</f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>J786-K786</f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>IF(X786="", "", X786-N786)</f>
        <v>0</v>
      </c>
      <c r="Z786" s="21" t="str">
        <f>IF(N786="", "", TEXT(N786, "dddd"))</f>
        <v>Wednesday</v>
      </c>
      <c r="AA786" s="21" t="str">
        <f>IF(X786="", "", TEXT(X786, "dddd"))</f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>IF(AB787="DOLLAR",E787*88,E787)</f>
        <v>440</v>
      </c>
      <c r="G787" s="48">
        <f>F787*J787</f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>J787-K787</f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>IF(X787="", "", X787-N787)</f>
        <v/>
      </c>
      <c r="Z787" s="21" t="str">
        <f>IF(N787="", "", TEXT(N787, "dddd"))</f>
        <v>Thursday</v>
      </c>
      <c r="AA787" s="21" t="str">
        <f>IF(X787="", "", TEXT(X787, "dddd"))</f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>IF(AB788="DOLLAR",E788*88,E788)</f>
        <v>3634.3999999999996</v>
      </c>
      <c r="G788" s="48">
        <f>F788*J788</f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>J788-K788</f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>IF(X788="", "", X788-N788)</f>
        <v/>
      </c>
      <c r="Z788" s="21" t="str">
        <f>IF(N788="", "", TEXT(N788, "dddd"))</f>
        <v>Thursday</v>
      </c>
      <c r="AA788" s="21" t="str">
        <f>IF(X788="", "", TEXT(X788, "dddd"))</f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>IF(AB789="DOLLAR",E789*88,E789)</f>
        <v>7268.7999999999993</v>
      </c>
      <c r="G789" s="48">
        <f>F789*J789</f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>J789-K789</f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>IF(X789="", "", X789-N789)</f>
        <v/>
      </c>
      <c r="Z789" s="21" t="str">
        <f>IF(N789="", "", TEXT(N789, "dddd"))</f>
        <v>Thursday</v>
      </c>
      <c r="AA789" s="21" t="str">
        <f>IF(X789="", "", TEXT(X789, "dddd"))</f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>IF(AB790="DOLLAR",E790*88,E790)</f>
        <v>5384.34</v>
      </c>
      <c r="G790" s="48">
        <f>F790*J790</f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>J790-K790</f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>IF(X790="", "", X790-N790)</f>
        <v>0</v>
      </c>
      <c r="Z790" s="21" t="str">
        <f>IF(N790="", "", TEXT(N790, "dddd"))</f>
        <v>Thursday</v>
      </c>
      <c r="AA790" s="21" t="str">
        <f>IF(X790="", "", TEXT(X790, "dddd"))</f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>IF(AB791="DOLLAR",E791*88,E791)</f>
        <v>16000</v>
      </c>
      <c r="G791" s="48">
        <f>F791*J791</f>
        <v>160000</v>
      </c>
      <c r="H791" s="21" t="s">
        <v>2684</v>
      </c>
      <c r="I791" s="21" t="s">
        <v>2685</v>
      </c>
      <c r="J791" s="21">
        <v>10</v>
      </c>
      <c r="K791" s="21"/>
      <c r="L791" s="21">
        <f>J791-K791</f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>IF(X791="", "", X791-N791)</f>
        <v/>
      </c>
      <c r="Z791" s="21" t="str">
        <f>IF(N791="", "", TEXT(N791, "dddd"))</f>
        <v/>
      </c>
      <c r="AA791" s="21" t="str">
        <f>IF(X791="", "", TEXT(X791, "dddd"))</f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>IF(AB792="DOLLAR",E792*88,E792)</f>
        <v>16000</v>
      </c>
      <c r="G792" s="48">
        <f>F792*J792</f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>J792-K792</f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>IF(X792="", "", X792-N792)</f>
        <v>0</v>
      </c>
      <c r="Z792" s="21" t="str">
        <f>IF(N792="", "", TEXT(N792, "dddd"))</f>
        <v>Thursday</v>
      </c>
      <c r="AA792" s="21" t="str">
        <f>IF(X792="", "", TEXT(X792, "dddd"))</f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>IF(AB793="DOLLAR",E793*88,E793)</f>
        <v>81532</v>
      </c>
      <c r="G793" s="48">
        <f>F793*J793</f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>J793-K793</f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>IF(X793="", "", X793-N793)</f>
        <v>2</v>
      </c>
      <c r="Z793" s="21" t="str">
        <f>IF(N793="", "", TEXT(N793, "dddd"))</f>
        <v>Saturday</v>
      </c>
      <c r="AA793" s="21" t="str">
        <f>IF(X793="", "", TEXT(X793, "dddd"))</f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>IF(AB794="DOLLAR",E794*88,E794)</f>
        <v>3942.3999999999996</v>
      </c>
      <c r="G794" s="48">
        <f>F794*J794</f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>J794-K794</f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>IF(X794="", "", X794-N794)</f>
        <v>2</v>
      </c>
      <c r="Z794" s="21" t="str">
        <f>IF(N794="", "", TEXT(N794, "dddd"))</f>
        <v>Saturday</v>
      </c>
      <c r="AA794" s="21" t="str">
        <f>IF(X794="", "", TEXT(X794, "dddd"))</f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>IF(AB795="DOLLAR",E795*88,E795)</f>
        <v>6336</v>
      </c>
      <c r="G795" s="48">
        <f>F795*J795</f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>J795-K795</f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>IF(X795="", "", X795-N795)</f>
        <v>1</v>
      </c>
      <c r="Z795" s="21" t="str">
        <f>IF(N795="", "", TEXT(N795, "dddd"))</f>
        <v>Monday</v>
      </c>
      <c r="AA795" s="21" t="str">
        <f>IF(X795="", "", TEXT(X795, "dddd"))</f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>IF(AB796="DOLLAR",E796*88,E796)</f>
        <v>22457.599999999999</v>
      </c>
      <c r="G796" s="48">
        <f>F796*J796</f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>J796-K796</f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>IF(X796="", "", X796-N796)</f>
        <v>3</v>
      </c>
      <c r="Z796" s="21" t="str">
        <f>IF(N796="", "", TEXT(N796, "dddd"))</f>
        <v>Monday</v>
      </c>
      <c r="AA796" s="21" t="str">
        <f>IF(X796="", "", TEXT(X796, "dddd"))</f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>IF(AB797="DOLLAR",E797*88,E797)</f>
        <v>9222.4</v>
      </c>
      <c r="G797" s="48">
        <f>F797*J797</f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>J797-K797</f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>IF(X797="", "", X797-N797)</f>
        <v>0</v>
      </c>
      <c r="Z797" s="21" t="str">
        <f>IF(N797="", "", TEXT(N797, "dddd"))</f>
        <v>Wednesday</v>
      </c>
      <c r="AA797" s="21" t="str">
        <f>IF(X797="", "", TEXT(X797, "dddd"))</f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>IF(AB798="DOLLAR",E798*88,E798)</f>
        <v>4787.2</v>
      </c>
      <c r="G798" s="48">
        <f>F798*J798</f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>J798-K798</f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>IF(X798="", "", X798-N798)</f>
        <v>0</v>
      </c>
      <c r="Z798" s="21" t="str">
        <f>IF(N798="", "", TEXT(N798, "dddd"))</f>
        <v>Wednesday</v>
      </c>
      <c r="AA798" s="21" t="str">
        <f>IF(X798="", "", TEXT(X798, "dddd"))</f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>IF(AB799="DOLLAR",E799*88,E799)</f>
        <v>17248</v>
      </c>
      <c r="G799" s="48">
        <f>F799*J799</f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>J799-K799</f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>IF(X799="", "", X799-N799)</f>
        <v>1</v>
      </c>
      <c r="Z799" s="21" t="str">
        <f>IF(N799="", "", TEXT(N799, "dddd"))</f>
        <v>Monday</v>
      </c>
      <c r="AA799" s="21" t="str">
        <f>IF(X799="", "", TEXT(X799, "dddd"))</f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>IF(AB800="DOLLAR",E800*88,E800)</f>
        <v>9081.6</v>
      </c>
      <c r="G800" s="48">
        <f>F800*J800</f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>J800-K800</f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>IF(X800="", "", X800-N800)</f>
        <v>1</v>
      </c>
      <c r="Z800" s="21" t="str">
        <f>IF(N800="", "", TEXT(N800, "dddd"))</f>
        <v>Monday</v>
      </c>
      <c r="AA800" s="21" t="str">
        <f>IF(X800="", "", TEXT(X800, "dddd"))</f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>IF(AB801="DOLLAR",E801*88,E801)</f>
        <v>33264</v>
      </c>
      <c r="G801" s="48">
        <f>F801*J801</f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>J801-K801</f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>IF(X801="", "", X801-N801)</f>
        <v>2</v>
      </c>
      <c r="Z801" s="21" t="str">
        <f>IF(N801="", "", TEXT(N801, "dddd"))</f>
        <v>Monday</v>
      </c>
      <c r="AA801" s="21" t="str">
        <f>IF(X801="", "", TEXT(X801, "dddd"))</f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>IF(AB802="DOLLAR",E802*88,E802)</f>
        <v>9081.6</v>
      </c>
      <c r="G802" s="48">
        <f>F802*J802</f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>J802-K802</f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>IF(X802="", "", X802-N802)</f>
        <v>2</v>
      </c>
      <c r="Z802" s="21" t="str">
        <f>IF(N802="", "", TEXT(N802, "dddd"))</f>
        <v>Monday</v>
      </c>
      <c r="AA802" s="21" t="str">
        <f>IF(X802="", "", TEXT(X802, "dddd"))</f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>IF(AB803="DOLLAR",E803*88,E803)</f>
        <v>9081.6</v>
      </c>
      <c r="G803" s="48">
        <f>F803*J803</f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>J803-K803</f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>IF(X803="", "", X803-N803)</f>
        <v>2</v>
      </c>
      <c r="Z803" s="21" t="str">
        <f>IF(N803="", "", TEXT(N803, "dddd"))</f>
        <v>Monday</v>
      </c>
      <c r="AA803" s="21" t="str">
        <f>IF(X803="", "", TEXT(X803, "dddd"))</f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>IF(AB804="DOLLAR",E804*88,E804)</f>
        <v>9081.6</v>
      </c>
      <c r="G804" s="48">
        <f>F804*J804</f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>J804-K804</f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>IF(X804="", "", X804-N804)</f>
        <v>2</v>
      </c>
      <c r="Z804" s="21" t="str">
        <f>IF(N804="", "", TEXT(N804, "dddd"))</f>
        <v>Monday</v>
      </c>
      <c r="AA804" s="21" t="str">
        <f>IF(X804="", "", TEXT(X804, "dddd"))</f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>IF(AB805="DOLLAR",E805*88,E805)</f>
        <v>9081.6</v>
      </c>
      <c r="G805" s="48">
        <f>F805*J805</f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>J805-K805</f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>IF(X805="", "", X805-N805)</f>
        <v>2</v>
      </c>
      <c r="Z805" s="21" t="str">
        <f>IF(N805="", "", TEXT(N805, "dddd"))</f>
        <v>Monday</v>
      </c>
      <c r="AA805" s="21" t="str">
        <f>IF(X805="", "", TEXT(X805, "dddd"))</f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>IF(AB806="DOLLAR",E806*88,E806)</f>
        <v>26752</v>
      </c>
      <c r="G806" s="48">
        <f>F806*J806</f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>J806-K806</f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>IF(X806="", "", X806-N806)</f>
        <v>2</v>
      </c>
      <c r="Z806" s="21" t="str">
        <f>IF(N806="", "", TEXT(N806, "dddd"))</f>
        <v>Saturday</v>
      </c>
      <c r="AA806" s="21" t="str">
        <f>IF(X806="", "", TEXT(X806, "dddd"))</f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>IF(AB807="DOLLAR",E807*88,E807)</f>
        <v>31680</v>
      </c>
      <c r="G807" s="48">
        <f>F807*J807</f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>J807-K807</f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>IF(X807="", "", X807-N807)</f>
        <v>2</v>
      </c>
      <c r="Z807" s="21" t="str">
        <f>IF(N807="", "", TEXT(N807, "dddd"))</f>
        <v>Saturday</v>
      </c>
      <c r="AA807" s="21" t="str">
        <f>IF(X807="", "", TEXT(X807, "dddd"))</f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>IF(AB808="DOLLAR",E808*88,E808)</f>
        <v>22484</v>
      </c>
      <c r="G808" s="48">
        <f>F808*J808</f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>J808-K808</f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>IF(X808="", "", X808-N808)</f>
        <v>1</v>
      </c>
      <c r="Z808" s="21" t="str">
        <f>IF(N808="", "", TEXT(N808, "dddd"))</f>
        <v>Monday</v>
      </c>
      <c r="AA808" s="21" t="str">
        <f>IF(X808="", "", TEXT(X808, "dddd"))</f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>IF(AB809="DOLLAR",E809*88,E809)</f>
        <v>8632</v>
      </c>
      <c r="G809" s="48">
        <f>F809*J809</f>
        <v>17264</v>
      </c>
      <c r="H809" s="21" t="s">
        <v>708</v>
      </c>
      <c r="I809" s="21"/>
      <c r="J809" s="21">
        <v>2</v>
      </c>
      <c r="K809" s="21">
        <v>2</v>
      </c>
      <c r="L809" s="21">
        <f>J809-K809</f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>IF(X809="", "", X809-N809)</f>
        <v>0</v>
      </c>
      <c r="Z809" s="21" t="str">
        <f>IF(N809="", "", TEXT(N809, "dddd"))</f>
        <v>Tuesday</v>
      </c>
      <c r="AA809" s="21" t="str">
        <f>IF(X809="", "", TEXT(X809, "dddd"))</f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>IF(AB810="DOLLAR",E810*88,E810)</f>
        <v>34782</v>
      </c>
      <c r="G810" s="48">
        <f>F810*J810</f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>J810-K810</f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>IF(X810="", "", X810-N810)</f>
        <v>0</v>
      </c>
      <c r="Z810" s="21" t="str">
        <f>IF(N810="", "", TEXT(N810, "dddd"))</f>
        <v>Monday</v>
      </c>
      <c r="AA810" s="21" t="str">
        <f>IF(X810="", "", TEXT(X810, "dddd"))</f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>IF(AB811="DOLLAR",E811*88,E811)</f>
        <v>60214</v>
      </c>
      <c r="G811" s="48">
        <f>F811*J811</f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>J811-K811</f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>IF(X811="", "", X811-N811)</f>
        <v>0</v>
      </c>
      <c r="Z811" s="21" t="str">
        <f>IF(N811="", "", TEXT(N811, "dddd"))</f>
        <v>Monday</v>
      </c>
      <c r="AA811" s="21" t="str">
        <f>IF(X811="", "", TEXT(X811, "dddd"))</f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>IF(AB812="DOLLAR",E812*88,E812)</f>
        <v>11352</v>
      </c>
      <c r="G812" s="48">
        <f>F812*J812</f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>J812-K812</f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>IF(X812="", "", X812-N812)</f>
        <v>0</v>
      </c>
      <c r="Z812" s="21" t="str">
        <f>IF(N812="", "", TEXT(N812, "dddd"))</f>
        <v>Wednesday</v>
      </c>
      <c r="AA812" s="21" t="str">
        <f>IF(X812="", "", TEXT(X812, "dddd"))</f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>IF(AB813="DOLLAR",E813*88,E813)</f>
        <v>10454.4</v>
      </c>
      <c r="G813" s="48">
        <f>F813*J813</f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>J813-K813</f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>IF(X813="", "", X813-N813)</f>
        <v>0</v>
      </c>
      <c r="Z813" s="21" t="str">
        <f>IF(N813="", "", TEXT(N813, "dddd"))</f>
        <v>Wednesday</v>
      </c>
      <c r="AA813" s="21" t="str">
        <f>IF(X813="", "", TEXT(X813, "dddd"))</f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>IF(AB814="DOLLAR",E814*88,E814)</f>
        <v>17688</v>
      </c>
      <c r="G814" s="48">
        <f>F814*J814</f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>J814-K814</f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>IF(X814="", "", X814-N814)</f>
        <v>0</v>
      </c>
      <c r="Z814" s="21" t="str">
        <f>IF(N814="", "", TEXT(N814, "dddd"))</f>
        <v>Wednesday</v>
      </c>
      <c r="AA814" s="21" t="str">
        <f>IF(X814="", "", TEXT(X814, "dddd"))</f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>IF(AB815="DOLLAR",E815*88,E815)</f>
        <v>17107.2</v>
      </c>
      <c r="G815" s="48">
        <f>F815*J815</f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>J815-K815</f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>IF(X815="", "", X815-N815)</f>
        <v>0</v>
      </c>
      <c r="Z815" s="21" t="str">
        <f>IF(N815="", "", TEXT(N815, "dddd"))</f>
        <v>Wednesday</v>
      </c>
      <c r="AA815" s="21" t="str">
        <f>IF(X815="", "", TEXT(X815, "dddd"))</f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>IF(AB816="DOLLAR",E816*88,E816)</f>
        <v>12883.2</v>
      </c>
      <c r="G816" s="48">
        <f>F816*J816</f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>J816-K816</f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>IF(X816="", "", X816-N816)</f>
        <v>0</v>
      </c>
      <c r="Z816" s="21" t="str">
        <f>IF(N816="", "", TEXT(N816, "dddd"))</f>
        <v>Wednesday</v>
      </c>
      <c r="AA816" s="21" t="str">
        <f>IF(X816="", "", TEXT(X816, "dddd"))</f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>IF(AB817="DOLLAR",E817*88,E817)</f>
        <v>12091.2</v>
      </c>
      <c r="G817" s="48">
        <f>F817*J817</f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>J817-K817</f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>IF(X817="", "", X817-N817)</f>
        <v>0</v>
      </c>
      <c r="Z817" s="21" t="str">
        <f>IF(N817="", "", TEXT(N817, "dddd"))</f>
        <v>Wednesday</v>
      </c>
      <c r="AA817" s="21" t="str">
        <f>IF(X817="", "", TEXT(X817, "dddd"))</f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>IF(AB818="DOLLAR",E818*88,E818)</f>
        <v>19747.2</v>
      </c>
      <c r="G818" s="48">
        <f>F818*J818</f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>J818-K818</f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>IF(X818="", "", X818-N818)</f>
        <v>0</v>
      </c>
      <c r="Z818" s="21" t="str">
        <f>IF(N818="", "", TEXT(N818, "dddd"))</f>
        <v>Wednesday</v>
      </c>
      <c r="AA818" s="21" t="str">
        <f>IF(X818="", "", TEXT(X818, "dddd"))</f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>IF(AB819="DOLLAR",E819*88,E819)</f>
        <v>28314</v>
      </c>
      <c r="G819" s="48">
        <f>F819*J819</f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>J819-K819</f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>IF(X819="", "", X819-N819)</f>
        <v>0</v>
      </c>
      <c r="Z819" s="21" t="str">
        <f>IF(N819="", "", TEXT(N819, "dddd"))</f>
        <v>Wednesday</v>
      </c>
      <c r="AA819" s="21" t="str">
        <f>IF(X819="", "", TEXT(X819, "dddd"))</f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>IF(AB820="DOLLAR",E820*88,E820)</f>
        <v>23628</v>
      </c>
      <c r="G820" s="48">
        <f>F820*J820</f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>J820-K820</f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>IF(X820="", "", X820-N820)</f>
        <v>0</v>
      </c>
      <c r="Z820" s="21" t="str">
        <f>IF(N820="", "", TEXT(N820, "dddd"))</f>
        <v>Wednesday</v>
      </c>
      <c r="AA820" s="21" t="str">
        <f>IF(X820="", "", TEXT(X820, "dddd"))</f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>IF(AB821="DOLLAR",E821*88,E821)</f>
        <v>16698</v>
      </c>
      <c r="G821" s="48">
        <f>F821*J821</f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>J821-K821</f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>IF(X821="", "", X821-N821)</f>
        <v>0</v>
      </c>
      <c r="Z821" s="21" t="str">
        <f>IF(N821="", "", TEXT(N821, "dddd"))</f>
        <v>Wednesday</v>
      </c>
      <c r="AA821" s="21" t="str">
        <f>IF(X821="", "", TEXT(X821, "dddd"))</f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>IF(AB822="DOLLAR",E822*88,E822)</f>
        <v>18546</v>
      </c>
      <c r="G822" s="48">
        <f>F822*J822</f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>J822-K822</f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>IF(X822="", "", X822-N822)</f>
        <v>0</v>
      </c>
      <c r="Z822" s="21" t="str">
        <f>IF(N822="", "", TEXT(N822, "dddd"))</f>
        <v>Wednesday</v>
      </c>
      <c r="AA822" s="21" t="str">
        <f>IF(X822="", "", TEXT(X822, "dddd"))</f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>IF(AB823="DOLLAR",E823*88,E823)</f>
        <v>3432</v>
      </c>
      <c r="G823" s="48">
        <f>F823*J823</f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>J823-K823</f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>IF(X823="", "", X823-N823)</f>
        <v>0</v>
      </c>
      <c r="Z823" s="21" t="str">
        <f>IF(N823="", "", TEXT(N823, "dddd"))</f>
        <v>Wednesday</v>
      </c>
      <c r="AA823" s="21" t="str">
        <f>IF(X823="", "", TEXT(X823, "dddd"))</f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>IF(AB824="DOLLAR",E824*88,E824)</f>
        <v>15972</v>
      </c>
      <c r="G824" s="48">
        <f>F824*J824</f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>J824-K824</f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>IF(X824="", "", X824-N824)</f>
        <v>0</v>
      </c>
      <c r="Z824" s="21" t="str">
        <f>IF(N824="", "", TEXT(N824, "dddd"))</f>
        <v>Wednesday</v>
      </c>
      <c r="AA824" s="21" t="str">
        <f>IF(X824="", "", TEXT(X824, "dddd"))</f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>IF(AB825="DOLLAR",E825*88,E825)</f>
        <v>18678</v>
      </c>
      <c r="G825" s="48">
        <f>F825*J825</f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>J825-K825</f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>IF(X825="", "", X825-N825)</f>
        <v>0</v>
      </c>
      <c r="Z825" s="21" t="str">
        <f>IF(N825="", "", TEXT(N825, "dddd"))</f>
        <v>Wednesday</v>
      </c>
      <c r="AA825" s="21" t="str">
        <f>IF(X825="", "", TEXT(X825, "dddd"))</f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>IF(AB826="DOLLAR",E826*88,E826)</f>
        <v>18018</v>
      </c>
      <c r="G826" s="48">
        <f>F826*J826</f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>J826-K826</f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>IF(X826="", "", X826-N826)</f>
        <v>0</v>
      </c>
      <c r="Z826" s="21" t="str">
        <f>IF(N826="", "", TEXT(N826, "dddd"))</f>
        <v>Wednesday</v>
      </c>
      <c r="AA826" s="21" t="str">
        <f>IF(X826="", "", TEXT(X826, "dddd"))</f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>IF(AB827="DOLLAR",E827*88,E827)</f>
        <v>17054.400000000001</v>
      </c>
      <c r="G827" s="48">
        <f>F827*J827</f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>J827-K827</f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>IF(X827="", "", X827-N827)</f>
        <v>0</v>
      </c>
      <c r="Z827" s="21" t="str">
        <f>IF(N827="", "", TEXT(N827, "dddd"))</f>
        <v>Wednesday</v>
      </c>
      <c r="AA827" s="21" t="str">
        <f>IF(X827="", "", TEXT(X827, "dddd"))</f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>IF(AB828="DOLLAR",E828*88,E828)</f>
        <v>6969.6</v>
      </c>
      <c r="G828" s="48">
        <f>F828*J828</f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>J828-K828</f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>IF(X828="", "", X828-N828)</f>
        <v>0</v>
      </c>
      <c r="Z828" s="21" t="str">
        <f>IF(N828="", "", TEXT(N828, "dddd"))</f>
        <v>Tuesday</v>
      </c>
      <c r="AA828" s="21" t="str">
        <f>IF(X828="", "", TEXT(X828, "dddd"))</f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>IF(AB829="DOLLAR",E829*88,E829)</f>
        <v>13911</v>
      </c>
      <c r="G829" s="48">
        <f>F829*J829</f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>J829-K829</f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>IF(X829="", "", X829-N829)</f>
        <v>0</v>
      </c>
      <c r="Z829" s="21" t="str">
        <f>IF(N829="", "", TEXT(N829, "dddd"))</f>
        <v>Tuesday</v>
      </c>
      <c r="AA829" s="21" t="str">
        <f>IF(X829="", "", TEXT(X829, "dddd"))</f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>IF(AB830="DOLLAR",E830*88,E830)</f>
        <v>487219.85</v>
      </c>
      <c r="G830" s="48">
        <f>F830*J830</f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>J830-K830</f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>IF(X830="", "", X830-N830)</f>
        <v/>
      </c>
      <c r="Z830" s="21" t="str">
        <f>IF(N830="", "", TEXT(N830, "dddd"))</f>
        <v/>
      </c>
      <c r="AA830" s="21" t="str">
        <f>IF(X830="", "", TEXT(X830, "dddd"))</f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>IF(AB831="DOLLAR",E831*88,E831)</f>
        <v>135000</v>
      </c>
      <c r="G831" s="48">
        <f>F831*J831</f>
        <v>135000</v>
      </c>
      <c r="H831" s="21" t="s">
        <v>1189</v>
      </c>
      <c r="I831" s="21" t="s">
        <v>4708</v>
      </c>
      <c r="J831" s="21">
        <v>1</v>
      </c>
      <c r="K831" s="21"/>
      <c r="L831" s="21">
        <f>J831-K831</f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>IF(X831="", "", X831-N831)</f>
        <v/>
      </c>
      <c r="Z831" s="21" t="str">
        <f>IF(N831="", "", TEXT(N831, "dddd"))</f>
        <v/>
      </c>
      <c r="AA831" s="21" t="str">
        <f>IF(X831="", "", TEXT(X831, "dddd"))</f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>IF(AB832="DOLLAR",E832*88,E832)</f>
        <v>111355.20000000001</v>
      </c>
      <c r="G832" s="48">
        <f>F832*J832</f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>J832-K832</f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>IF(X832="", "", X832-N832)</f>
        <v>1</v>
      </c>
      <c r="Z832" s="21" t="str">
        <f>IF(N832="", "", TEXT(N832, "dddd"))</f>
        <v>Wednesday</v>
      </c>
      <c r="AA832" s="21" t="str">
        <f>IF(X832="", "", TEXT(X832, "dddd"))</f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>IF(AB833="DOLLAR",E833*88,E833)</f>
        <v>25608</v>
      </c>
      <c r="G833" s="48">
        <f>F833*J833</f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>J833-K833</f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>IF(X833="", "", X833-N833)</f>
        <v>0</v>
      </c>
      <c r="Z833" s="21" t="str">
        <f>IF(N833="", "", TEXT(N833, "dddd"))</f>
        <v>Thursday</v>
      </c>
      <c r="AA833" s="21" t="str">
        <f>IF(X833="", "", TEXT(X833, "dddd"))</f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>IF(AB834="DOLLAR",E834*88,E834)</f>
        <v>17688</v>
      </c>
      <c r="G834" s="48">
        <f>F834*J834</f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>J834-K834</f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>IF(X834="", "", X834-N834)</f>
        <v>0</v>
      </c>
      <c r="Z834" s="21" t="str">
        <f>IF(N834="", "", TEXT(N834, "dddd"))</f>
        <v>Thursday</v>
      </c>
      <c r="AA834" s="21" t="str">
        <f>IF(X834="", "", TEXT(X834, "dddd"))</f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>IF(AB835="DOLLAR",E835*88,E835)</f>
        <v>17688</v>
      </c>
      <c r="G835" s="48">
        <f>F835*J835</f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>IF(X835="", "", X835-N835)</f>
        <v>0</v>
      </c>
      <c r="Z835" s="21" t="str">
        <f>IF(N835="", "", TEXT(N835, "dddd"))</f>
        <v>Thursday</v>
      </c>
      <c r="AA835" s="21" t="str">
        <f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>IF(AB836="DOLLAR",E836*88,E836)</f>
        <v>17688</v>
      </c>
      <c r="G836" s="48">
        <f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>IF(X836="", "", X836-N836)</f>
        <v>0</v>
      </c>
      <c r="Z836" s="21" t="str">
        <f>IF(N836="", "", TEXT(N836, "dddd"))</f>
        <v>Thursday</v>
      </c>
      <c r="AA836" s="21" t="str">
        <f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>IF(AB837="DOLLAR",E837*88,E837)</f>
        <v>17688</v>
      </c>
      <c r="G837" s="48">
        <f>F837*J837</f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>J837-K837</f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>IF(X837="", "", X837-N837)</f>
        <v>0</v>
      </c>
      <c r="Z837" s="21" t="str">
        <f>IF(N837="", "", TEXT(N837, "dddd"))</f>
        <v>Thursday</v>
      </c>
      <c r="AA837" s="21" t="str">
        <f>IF(X837="", "", TEXT(X837, "dddd"))</f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>IF(AB838="DOLLAR",E838*88,E838)</f>
        <v>32912</v>
      </c>
      <c r="G838" s="48">
        <f>F838*J838</f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>J838-K838</f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>IF(X838="", "", X838-N838)</f>
        <v>1</v>
      </c>
      <c r="Z838" s="21" t="str">
        <f>IF(N838="", "", TEXT(N838, "dddd"))</f>
        <v>Wednesday</v>
      </c>
      <c r="AA838" s="21" t="str">
        <f>IF(X838="", "", TEXT(X838, "dddd"))</f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>IF(AB839="DOLLAR",E839*88,E839)</f>
        <v>16544</v>
      </c>
      <c r="G839" s="48">
        <f>F839*J839</f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>J839-K839</f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>IF(X839="", "", X839-N839)</f>
        <v>1</v>
      </c>
      <c r="Z839" s="21" t="str">
        <f>IF(N839="", "", TEXT(N839, "dddd"))</f>
        <v>Wednesday</v>
      </c>
      <c r="AA839" s="21" t="str">
        <f>IF(X839="", "", TEXT(X839, "dddd"))</f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>IF(AB840="DOLLAR",E840*88,E840)</f>
        <v>32912</v>
      </c>
      <c r="G840" s="48">
        <f>F840*J840</f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>J840-K840</f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>IF(X840="", "", X840-N840)</f>
        <v>1</v>
      </c>
      <c r="Z840" s="21" t="str">
        <f>IF(N840="", "", TEXT(N840, "dddd"))</f>
        <v>Wednesday</v>
      </c>
      <c r="AA840" s="21" t="str">
        <f>IF(X840="", "", TEXT(X840, "dddd"))</f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>IF(AB841="DOLLAR",E841*88,E841)</f>
        <v>25608</v>
      </c>
      <c r="G841" s="48">
        <f>F841*J841</f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>J841-K841</f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>IF(X841="", "", X841-N841)</f>
        <v>1</v>
      </c>
      <c r="Z841" s="21" t="str">
        <f>IF(N841="", "", TEXT(N841, "dddd"))</f>
        <v>Wednesday</v>
      </c>
      <c r="AA841" s="21" t="str">
        <f>IF(X841="", "", TEXT(X841, "dddd"))</f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>IF(AB842="DOLLAR",E842*88,E842)</f>
        <v>32912</v>
      </c>
      <c r="G842" s="48">
        <f>F842*J842</f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>J842-K842</f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>IF(X842="", "", X842-N842)</f>
        <v>2</v>
      </c>
      <c r="Z842" s="21" t="str">
        <f>IF(N842="", "", TEXT(N842, "dddd"))</f>
        <v>Tuesday</v>
      </c>
      <c r="AA842" s="21" t="str">
        <f>IF(X842="", "", TEXT(X842, "dddd"))</f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>IF(AB843="DOLLAR",E843*88,E843)</f>
        <v>32912</v>
      </c>
      <c r="G843" s="48">
        <f>F843*J843</f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>J843-K843</f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>IF(X843="", "", X843-N843)</f>
        <v>2</v>
      </c>
      <c r="Z843" s="21" t="str">
        <f>IF(N843="", "", TEXT(N843, "dddd"))</f>
        <v>Tuesday</v>
      </c>
      <c r="AA843" s="21" t="str">
        <f>IF(X843="", "", TEXT(X843, "dddd"))</f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>IF(AB844="DOLLAR",E844*88,E844)</f>
        <v>38808</v>
      </c>
      <c r="G844" s="48">
        <f>F844*J844</f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>J844-K844</f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>IF(X844="", "", X844-N844)</f>
        <v>1</v>
      </c>
      <c r="Z844" s="21" t="str">
        <f>IF(N844="", "", TEXT(N844, "dddd"))</f>
        <v>Wednesday</v>
      </c>
      <c r="AA844" s="21" t="str">
        <f>IF(X844="", "", TEXT(X844, "dddd"))</f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>IF(AB845="DOLLAR",E845*88,E845)</f>
        <v>32912</v>
      </c>
      <c r="G845" s="48">
        <f>F845*J845</f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>J845-K845</f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>IF(X845="", "", X845-N845)</f>
        <v>2</v>
      </c>
      <c r="Z845" s="21" t="str">
        <f>IF(N845="", "", TEXT(N845, "dddd"))</f>
        <v>Tuesday</v>
      </c>
      <c r="AA845" s="21" t="str">
        <f>IF(X845="", "", TEXT(X845, "dddd"))</f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>IF(AB846="DOLLAR",E846*88,E846)</f>
        <v>32912</v>
      </c>
      <c r="G846" s="48">
        <f>F846*J846</f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>J846-K846</f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>IF(X846="", "", X846-N846)</f>
        <v>2</v>
      </c>
      <c r="Z846" s="21" t="str">
        <f>IF(N846="", "", TEXT(N846, "dddd"))</f>
        <v>Tuesday</v>
      </c>
      <c r="AA846" s="21" t="str">
        <f>IF(X846="", "", TEXT(X846, "dddd"))</f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>IF(AB847="DOLLAR",E847*88,E847)</f>
        <v>32912</v>
      </c>
      <c r="G847" s="48">
        <f>F847*J847</f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>J847-K847</f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>IF(X847="", "", X847-N847)</f>
        <v>2</v>
      </c>
      <c r="Z847" s="21" t="str">
        <f>IF(N847="", "", TEXT(N847, "dddd"))</f>
        <v>Tuesday</v>
      </c>
      <c r="AA847" s="21" t="str">
        <f>IF(X847="", "", TEXT(X847, "dddd"))</f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>IF(AB848="DOLLAR",E848*88,E848)</f>
        <v>32912</v>
      </c>
      <c r="G848" s="48">
        <f>F848*J848</f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>J848-K848</f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>IF(X848="", "", X848-N848)</f>
        <v>2</v>
      </c>
      <c r="Z848" s="21" t="str">
        <f>IF(N848="", "", TEXT(N848, "dddd"))</f>
        <v>Tuesday</v>
      </c>
      <c r="AA848" s="21" t="str">
        <f>IF(X848="", "", TEXT(X848, "dddd"))</f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>IF(AB849="DOLLAR",E849*88,E849)</f>
        <v>86240</v>
      </c>
      <c r="G849" s="48">
        <f>F849*J849</f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>J849-K849</f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>IF(X849="", "", X849-N849)</f>
        <v>1</v>
      </c>
      <c r="Z849" s="21" t="str">
        <f>IF(N849="", "", TEXT(N849, "dddd"))</f>
        <v>Wednesday</v>
      </c>
      <c r="AA849" s="21" t="str">
        <f>IF(X849="", "", TEXT(X849, "dddd"))</f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>IF(AB850="DOLLAR",E850*88,E850)</f>
        <v>32912</v>
      </c>
      <c r="G850" s="48">
        <f>F850*J850</f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>J850-K850</f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>IF(X850="", "", X850-N850)</f>
        <v>0</v>
      </c>
      <c r="Z850" s="21" t="str">
        <f>IF(N850="", "", TEXT(N850, "dddd"))</f>
        <v>Thursday</v>
      </c>
      <c r="AA850" s="21" t="str">
        <f>IF(X850="", "", TEXT(X850, "dddd"))</f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>IF(AB851="DOLLAR",E851*88,E851)</f>
        <v>29040</v>
      </c>
      <c r="G851" s="48">
        <f>F851*J851</f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>J851-K851</f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>IF(X851="", "", X851-N851)</f>
        <v>1</v>
      </c>
      <c r="Z851" s="21" t="str">
        <f>IF(N851="", "", TEXT(N851, "dddd"))</f>
        <v>Tuesday</v>
      </c>
      <c r="AA851" s="21" t="str">
        <f>IF(X851="", "", TEXT(X851, "dddd"))</f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>IF(AB852="DOLLAR",E852*88,E852)</f>
        <v>4840</v>
      </c>
      <c r="G852" s="48">
        <f>F852*J852</f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>J852-K852</f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>IF(X852="", "", X852-N852)</f>
        <v>0</v>
      </c>
      <c r="Z852" s="21" t="str">
        <f>IF(N852="", "", TEXT(N852, "dddd"))</f>
        <v>Thursday</v>
      </c>
      <c r="AA852" s="21" t="str">
        <f>IF(X852="", "", TEXT(X852, "dddd"))</f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>IF(AB853="DOLLAR",E853*88,E853)</f>
        <v>6336</v>
      </c>
      <c r="G853" s="48">
        <f>F853*J853</f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>J853-K853</f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>IF(X853="", "", X853-N853)</f>
        <v>2</v>
      </c>
      <c r="Z853" s="21" t="str">
        <f>IF(N853="", "", TEXT(N853, "dddd"))</f>
        <v>Wednesday</v>
      </c>
      <c r="AA853" s="21" t="str">
        <f>IF(X853="", "", TEXT(X853, "dddd"))</f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>IF(AB854="DOLLAR",E854*88,E854)</f>
        <v>6336</v>
      </c>
      <c r="G854" s="48">
        <f>F854*J854</f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>J854-K854</f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>IF(X854="", "", X854-N854)</f>
        <v>2</v>
      </c>
      <c r="Z854" s="21" t="str">
        <f>IF(N854="", "", TEXT(N854, "dddd"))</f>
        <v>Wednesday</v>
      </c>
      <c r="AA854" s="21" t="str">
        <f>IF(X854="", "", TEXT(X854, "dddd"))</f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>IF(AB855="DOLLAR",E855*88,E855)</f>
        <v>6336</v>
      </c>
      <c r="G855" s="48">
        <f>F855*J855</f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>J855-K855</f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>IF(X855="", "", X855-N855)</f>
        <v>2</v>
      </c>
      <c r="Z855" s="21" t="str">
        <f>IF(N855="", "", TEXT(N855, "dddd"))</f>
        <v>Wednesday</v>
      </c>
      <c r="AA855" s="21" t="str">
        <f>IF(X855="", "", TEXT(X855, "dddd"))</f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>IF(AB856="DOLLAR",E856*88,E856)</f>
        <v>0</v>
      </c>
      <c r="G856" s="48">
        <f>F856*J856</f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>J856-K856</f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>IF(X856="", "", X856-N856)</f>
        <v>2</v>
      </c>
      <c r="Z856" s="21" t="str">
        <f>IF(N856="", "", TEXT(N856, "dddd"))</f>
        <v>Saturday</v>
      </c>
      <c r="AA856" s="21" t="str">
        <f>IF(X856="", "", TEXT(X856, "dddd"))</f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>IF(AB857="DOLLAR",E857*88,E857)</f>
        <v>5906.25</v>
      </c>
      <c r="G857" s="48">
        <f>F857*J857</f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>J857-K857</f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>IF(X857="", "", X857-N857)</f>
        <v>0</v>
      </c>
      <c r="Z857" s="21" t="str">
        <f>IF(N857="", "", TEXT(N857, "dddd"))</f>
        <v>Thursday</v>
      </c>
      <c r="AA857" s="21" t="str">
        <f>IF(X857="", "", TEXT(X857, "dddd"))</f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>IF(AB858="DOLLAR",E858*88,E858)</f>
        <v>11000</v>
      </c>
      <c r="G858" s="48">
        <f>F858*J858</f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>J858-K858</f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>IF(X858="", "", X858-N858)</f>
        <v>0</v>
      </c>
      <c r="Z858" s="21" t="str">
        <f>IF(N858="", "", TEXT(N858, "dddd"))</f>
        <v>Monday</v>
      </c>
      <c r="AA858" s="21" t="str">
        <f>IF(X858="", "", TEXT(X858, "dddd"))</f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>IF(AB859="DOLLAR",E859*88,E859)</f>
        <v>12038.400000000001</v>
      </c>
      <c r="G859" s="48">
        <f>F859*J859</f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>J859-K859</f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>IF(X859="", "", X859-N859)</f>
        <v>2</v>
      </c>
      <c r="Z859" s="21" t="str">
        <f>IF(N859="", "", TEXT(N859, "dddd"))</f>
        <v>Saturday</v>
      </c>
      <c r="AA859" s="21" t="str">
        <f>IF(X859="", "", TEXT(X859, "dddd"))</f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>IF(AB860="DOLLAR",E860*88,E860)</f>
        <v>5906.25</v>
      </c>
      <c r="G860" s="48">
        <f>F860*J860</f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>J860-K860</f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>IF(X860="", "", X860-N860)</f>
        <v>0</v>
      </c>
      <c r="Z860" s="21" t="str">
        <f>IF(N860="", "", TEXT(N860, "dddd"))</f>
        <v>Saturday</v>
      </c>
      <c r="AA860" s="21" t="str">
        <f>IF(X860="", "", TEXT(X860, "dddd"))</f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>IF(AB861="DOLLAR",E861*88,E861)</f>
        <v>12777.599999999999</v>
      </c>
      <c r="G861" s="48">
        <f>F861*J861</f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>J861-K861</f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>IF(X861="", "", X861-N861)</f>
        <v>1</v>
      </c>
      <c r="Z861" s="21" t="str">
        <f>IF(N861="", "", TEXT(N861, "dddd"))</f>
        <v>Wednesday</v>
      </c>
      <c r="AA861" s="21" t="str">
        <f>IF(X861="", "", TEXT(X861, "dddd"))</f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>IF(AB862="DOLLAR",E862*88,E862)</f>
        <v>1584</v>
      </c>
      <c r="G862" s="48">
        <f>F862*J862</f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>J862-K862</f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>IF(X862="", "", X862-N862)</f>
        <v>0</v>
      </c>
      <c r="Z862" s="21" t="str">
        <f>IF(N862="", "", TEXT(N862, "dddd"))</f>
        <v>Wednesday</v>
      </c>
      <c r="AA862" s="21" t="str">
        <f>IF(X862="", "", TEXT(X862, "dddd"))</f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>IF(AB863="DOLLAR",E863*88,E863)</f>
        <v>1584</v>
      </c>
      <c r="G863" s="48">
        <f>F863*J863</f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>J863-K863</f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>IF(X863="", "", X863-N863)</f>
        <v>0</v>
      </c>
      <c r="Z863" s="21" t="str">
        <f>IF(N863="", "", TEXT(N863, "dddd"))</f>
        <v>Wednesday</v>
      </c>
      <c r="AA863" s="21" t="str">
        <f>IF(X863="", "", TEXT(X863, "dddd"))</f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>IF(AB864="DOLLAR",E864*88,E864)</f>
        <v>5544</v>
      </c>
      <c r="G864" s="48">
        <f>F864*J864</f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>J864-K864</f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>IF(X864="", "", X864-N864)</f>
        <v>0</v>
      </c>
      <c r="Z864" s="21" t="str">
        <f>IF(N864="", "", TEXT(N864, "dddd"))</f>
        <v>Wednesday</v>
      </c>
      <c r="AA864" s="21" t="str">
        <f>IF(X864="", "", TEXT(X864, "dddd"))</f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>IF(AB865="DOLLAR",E865*88,E865)</f>
        <v>15206.400000000001</v>
      </c>
      <c r="G865" s="48">
        <f>F865*J865</f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>J865-K865</f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>IF(X865="", "", X865-N865)</f>
        <v>3</v>
      </c>
      <c r="Z865" s="21" t="str">
        <f>IF(N865="", "", TEXT(N865, "dddd"))</f>
        <v>Saturday</v>
      </c>
      <c r="AA865" s="21" t="str">
        <f>IF(X865="", "", TEXT(X865, "dddd"))</f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>IF(AB866="DOLLAR",E866*88,E866)</f>
        <v>5227.2</v>
      </c>
      <c r="G866" s="48">
        <f>F866*J866</f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>J866-K866</f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>IF(X866="", "", X866-N866)</f>
        <v>1</v>
      </c>
      <c r="Z866" s="21" t="str">
        <f>IF(N866="", "", TEXT(N866, "dddd"))</f>
        <v>Wednesday</v>
      </c>
      <c r="AA866" s="21" t="str">
        <f>IF(X866="", "", TEXT(X866, "dddd"))</f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>IF(AB867="DOLLAR",E867*88,E867)</f>
        <v>2956.8</v>
      </c>
      <c r="G867" s="48">
        <f>F867*J867</f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>J867-K867</f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>IF(X867="", "", X867-N867)</f>
        <v>1</v>
      </c>
      <c r="Z867" s="21" t="str">
        <f>IF(N867="", "", TEXT(N867, "dddd"))</f>
        <v>Wednesday</v>
      </c>
      <c r="AA867" s="21" t="str">
        <f>IF(X867="", "", TEXT(X867, "dddd"))</f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>IF(AB868="DOLLAR",E868*88,E868)</f>
        <v>5332.8</v>
      </c>
      <c r="G868" s="48">
        <f>F868*J868</f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>J868-K868</f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>IF(X868="", "", X868-N868)</f>
        <v>1</v>
      </c>
      <c r="Z868" s="21" t="str">
        <f>IF(N868="", "", TEXT(N868, "dddd"))</f>
        <v>Wednesday</v>
      </c>
      <c r="AA868" s="21" t="str">
        <f>IF(X868="", "", TEXT(X868, "dddd"))</f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>IF(AB869="DOLLAR",E869*88,E869)</f>
        <v>2851.2</v>
      </c>
      <c r="G869" s="48">
        <f>F869*J869</f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>J869-K869</f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>IF(X869="", "", X869-N869)</f>
        <v>0</v>
      </c>
      <c r="Z869" s="21" t="str">
        <f>IF(N869="", "", TEXT(N869, "dddd"))</f>
        <v>Wednesday</v>
      </c>
      <c r="AA869" s="21" t="str">
        <f>IF(X869="", "", TEXT(X869, "dddd"))</f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>IF(AB870="DOLLAR",E870*88,E870)</f>
        <v>4963.2</v>
      </c>
      <c r="G870" s="48">
        <f>F870*J870</f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>J870-K870</f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>IF(X870="", "", X870-N870)</f>
        <v>1</v>
      </c>
      <c r="Z870" s="21" t="str">
        <f>IF(N870="", "", TEXT(N870, "dddd"))</f>
        <v>Wednesday</v>
      </c>
      <c r="AA870" s="21" t="str">
        <f>IF(X870="", "", TEXT(X870, "dddd"))</f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>IF(AB871="DOLLAR",E871*88,E871)</f>
        <v>7761.6</v>
      </c>
      <c r="G871" s="48">
        <f>F871*J871</f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>J871-K871</f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>IF(X871="", "", X871-N871)</f>
        <v>0</v>
      </c>
      <c r="Z871" s="21" t="str">
        <f>IF(N871="", "", TEXT(N871, "dddd"))</f>
        <v>Wednesday</v>
      </c>
      <c r="AA871" s="21" t="str">
        <f>IF(X871="", "", TEXT(X871, "dddd"))</f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>IF(AB872="DOLLAR",E872*88,E872)</f>
        <v>5227.2</v>
      </c>
      <c r="G872" s="48">
        <f>F872*J872</f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>J872-K872</f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>IF(X872="", "", X872-N872)</f>
        <v>1</v>
      </c>
      <c r="Z872" s="21" t="str">
        <f>IF(N872="", "", TEXT(N872, "dddd"))</f>
        <v>Wednesday</v>
      </c>
      <c r="AA872" s="21" t="str">
        <f>IF(X872="", "", TEXT(X872, "dddd"))</f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>IF(AB873="DOLLAR",E873*88,E873)</f>
        <v>17688</v>
      </c>
      <c r="G873" s="48">
        <f>F873*J873</f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>J873-K873</f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>IF(X873="", "", X873-N873)</f>
        <v>1</v>
      </c>
      <c r="Z873" s="21" t="str">
        <f>IF(N873="", "", TEXT(N873, "dddd"))</f>
        <v>Wednesday</v>
      </c>
      <c r="AA873" s="21" t="str">
        <f>IF(X873="", "", TEXT(X873, "dddd"))</f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>IF(AB874="DOLLAR",E874*88,E874)</f>
        <v>14190</v>
      </c>
      <c r="G874" s="48">
        <f>F874*J874</f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>J874-K874</f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>IF(X874="", "", X874-N874)</f>
        <v>0</v>
      </c>
      <c r="Z874" s="21" t="str">
        <f>IF(N874="", "", TEXT(N874, "dddd"))</f>
        <v>Wednesday</v>
      </c>
      <c r="AA874" s="21" t="str">
        <f>IF(X874="", "", TEXT(X874, "dddd"))</f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>IF(AB875="DOLLAR",E875*88,E875)</f>
        <v>7867.2000000000007</v>
      </c>
      <c r="G875" s="48">
        <f>F875*J875</f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>J875-K875</f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>IF(X875="", "", X875-N875)</f>
        <v>1</v>
      </c>
      <c r="Z875" s="21" t="str">
        <f>IF(N875="", "", TEXT(N875, "dddd"))</f>
        <v>Tuesday</v>
      </c>
      <c r="AA875" s="21" t="str">
        <f>IF(X875="", "", TEXT(X875, "dddd"))</f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>IF(AB876="DOLLAR",E876*88,E876)</f>
        <v>20908.8</v>
      </c>
      <c r="G876" s="48">
        <f>F876*J876</f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>J876-K876</f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>IF(X876="", "", X876-N876)</f>
        <v>1</v>
      </c>
      <c r="Z876" s="21" t="str">
        <f>IF(N876="", "", TEXT(N876, "dddd"))</f>
        <v>Tuesday</v>
      </c>
      <c r="AA876" s="21" t="str">
        <f>IF(X876="", "", TEXT(X876, "dddd"))</f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>IF(AB877="DOLLAR",E877*88,E877)</f>
        <v>18216</v>
      </c>
      <c r="G877" s="48">
        <f>F877*J877</f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>J877-K877</f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>IF(X877="", "", X877-N877)</f>
        <v>1</v>
      </c>
      <c r="Z877" s="21" t="str">
        <f>IF(N877="", "", TEXT(N877, "dddd"))</f>
        <v>Tuesday</v>
      </c>
      <c r="AA877" s="21" t="str">
        <f>IF(X877="", "", TEXT(X877, "dddd"))</f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>IF(AB878="DOLLAR",E878*88,E878)</f>
        <v>7867.2000000000007</v>
      </c>
      <c r="G878" s="48">
        <f>F878*J878</f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>J878-K878</f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>IF(X878="", "", X878-N878)</f>
        <v>1</v>
      </c>
      <c r="Z878" s="21" t="str">
        <f>IF(N878="", "", TEXT(N878, "dddd"))</f>
        <v>Tuesday</v>
      </c>
      <c r="AA878" s="21" t="str">
        <f>IF(X878="", "", TEXT(X878, "dddd"))</f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>IF(AB879="DOLLAR",E879*88,E879)</f>
        <v>13992</v>
      </c>
      <c r="G879" s="48">
        <f>F879*J879</f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>J879-K879</f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>IF(X879="", "", X879-N879)</f>
        <v>1</v>
      </c>
      <c r="Z879" s="21" t="str">
        <f>IF(N879="", "", TEXT(N879, "dddd"))</f>
        <v>Wednesday</v>
      </c>
      <c r="AA879" s="21" t="str">
        <f>IF(X879="", "", TEXT(X879, "dddd"))</f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>IF(AB880="DOLLAR",E880*88,E880)</f>
        <v>8131.2000000000007</v>
      </c>
      <c r="G880" s="48">
        <f>F880*J880</f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>J880-K880</f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>IF(X880="", "", X880-N880)</f>
        <v>1</v>
      </c>
      <c r="Z880" s="21" t="str">
        <f>IF(N880="", "", TEXT(N880, "dddd"))</f>
        <v>Tuesday</v>
      </c>
      <c r="AA880" s="21" t="str">
        <f>IF(X880="", "", TEXT(X880, "dddd"))</f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>IF(AB881="DOLLAR",E881*88,E881)</f>
        <v>25146</v>
      </c>
      <c r="G881" s="48">
        <f>F881*J881</f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>J881-K881</f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>IF(X881="", "", X881-N881)</f>
        <v>1</v>
      </c>
      <c r="Z881" s="21" t="str">
        <f>IF(N881="", "", TEXT(N881, "dddd"))</f>
        <v>Tuesday</v>
      </c>
      <c r="AA881" s="21" t="str">
        <f>IF(X881="", "", TEXT(X881, "dddd"))</f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>IF(AB882="DOLLAR",E882*88,E882)</f>
        <v>7867.2000000000007</v>
      </c>
      <c r="G882" s="48">
        <f>F882*J882</f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>J882-K882</f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>IF(X882="", "", X882-N882)</f>
        <v>1</v>
      </c>
      <c r="Z882" s="21" t="str">
        <f>IF(N882="", "", TEXT(N882, "dddd"))</f>
        <v>Tuesday</v>
      </c>
      <c r="AA882" s="21" t="str">
        <f>IF(X882="", "", TEXT(X882, "dddd"))</f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>IF(AB883="DOLLAR",E883*88,E883)</f>
        <v>9662.4</v>
      </c>
      <c r="G883" s="48">
        <f>F883*J883</f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>J883-K883</f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>IF(X883="", "", X883-N883)</f>
        <v>1</v>
      </c>
      <c r="Z883" s="21" t="str">
        <f>IF(N883="", "", TEXT(N883, "dddd"))</f>
        <v>Tuesday</v>
      </c>
      <c r="AA883" s="21" t="str">
        <f>IF(X883="", "", TEXT(X883, "dddd"))</f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>IF(AB884="DOLLAR",E884*88,E884)</f>
        <v>13569.599999999999</v>
      </c>
      <c r="G884" s="48">
        <f>F884*J884</f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>J884-K884</f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>IF(X884="", "", X884-N884)</f>
        <v>1</v>
      </c>
      <c r="Z884" s="21" t="str">
        <f>IF(N884="", "", TEXT(N884, "dddd"))</f>
        <v>Tuesday</v>
      </c>
      <c r="AA884" s="21" t="str">
        <f>IF(X884="", "", TEXT(X884, "dddd"))</f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>IF(AB885="DOLLAR",E885*88,E885)</f>
        <v>27984</v>
      </c>
      <c r="G885" s="48">
        <f>F885*J885</f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>J885-K885</f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>IF(X885="", "", X885-N885)</f>
        <v>1</v>
      </c>
      <c r="Z885" s="21" t="str">
        <f>IF(N885="", "", TEXT(N885, "dddd"))</f>
        <v>Tuesday</v>
      </c>
      <c r="AA885" s="21" t="str">
        <f>IF(X885="", "", TEXT(X885, "dddd"))</f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>IF(AB886="DOLLAR",E886*88,E886)</f>
        <v>22651.199999999997</v>
      </c>
      <c r="G886" s="48">
        <f>F886*J886</f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>J886-K886</f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>IF(X886="", "", X886-N886)</f>
        <v>1</v>
      </c>
      <c r="Z886" s="21" t="str">
        <f>IF(N886="", "", TEXT(N886, "dddd"))</f>
        <v>Wednesday</v>
      </c>
      <c r="AA886" s="21" t="str">
        <f>IF(X886="", "", TEXT(X886, "dddd"))</f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>IF(AB887="DOLLAR",E887*88,E887)</f>
        <v>12091.2</v>
      </c>
      <c r="G887" s="48">
        <f>F887*J887</f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>J887-K887</f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>IF(X887="", "", X887-N887)</f>
        <v>1</v>
      </c>
      <c r="Z887" s="21" t="str">
        <f>IF(N887="", "", TEXT(N887, "dddd"))</f>
        <v>Wednesday</v>
      </c>
      <c r="AA887" s="21" t="str">
        <f>IF(X887="", "", TEXT(X887, "dddd"))</f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>IF(AB888="DOLLAR",E888*88,E888)</f>
        <v>12738</v>
      </c>
      <c r="G888" s="48">
        <f>F888*J888</f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>J888-K888</f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>IF(X888="", "", X888-N888)</f>
        <v>1</v>
      </c>
      <c r="Z888" s="21" t="str">
        <f>IF(N888="", "", TEXT(N888, "dddd"))</f>
        <v>Tuesday</v>
      </c>
      <c r="AA888" s="21" t="str">
        <f>IF(X888="", "", TEXT(X888, "dddd"))</f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>IF(AB889="DOLLAR",E889*88,E889)</f>
        <v>7761.6</v>
      </c>
      <c r="G889" s="48">
        <f>F889*J889</f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>J889-K889</f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>IF(X889="", "", X889-N889)</f>
        <v>1</v>
      </c>
      <c r="Z889" s="21" t="str">
        <f>IF(N889="", "", TEXT(N889, "dddd"))</f>
        <v>Tuesday</v>
      </c>
      <c r="AA889" s="21" t="str">
        <f>IF(X889="", "", TEXT(X889, "dddd"))</f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>IF(AB890="DOLLAR",E890*88,E890)</f>
        <v>20169.599999999999</v>
      </c>
      <c r="G890" s="48">
        <f>F890*J890</f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>J890-K890</f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>IF(X890="", "", X890-N890)</f>
        <v>1</v>
      </c>
      <c r="Z890" s="21" t="str">
        <f>IF(N890="", "", TEXT(N890, "dddd"))</f>
        <v>Tuesday</v>
      </c>
      <c r="AA890" s="21" t="str">
        <f>IF(X890="", "", TEXT(X890, "dddd"))</f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>IF(AB891="DOLLAR",E891*88,E891)</f>
        <v>10876.8</v>
      </c>
      <c r="G891" s="48">
        <f>F891*J891</f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>J891-K891</f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>IF(X891="", "", X891-N891)</f>
        <v>1</v>
      </c>
      <c r="Z891" s="21" t="str">
        <f>IF(N891="", "", TEXT(N891, "dddd"))</f>
        <v>Wednesday</v>
      </c>
      <c r="AA891" s="21" t="str">
        <f>IF(X891="", "", TEXT(X891, "dddd"))</f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>IF(AB892="DOLLAR",E892*88,E892)</f>
        <v>7444.7999999999993</v>
      </c>
      <c r="G892" s="48">
        <f>F892*J892</f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>J892-K892</f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>IF(X892="", "", X892-N892)</f>
        <v>1</v>
      </c>
      <c r="Z892" s="21" t="str">
        <f>IF(N892="", "", TEXT(N892, "dddd"))</f>
        <v>Wednesday</v>
      </c>
      <c r="AA892" s="21" t="str">
        <f>IF(X892="", "", TEXT(X892, "dddd"))</f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>IF(AB893="DOLLAR",E893*88,E893)</f>
        <v>4699.2</v>
      </c>
      <c r="G893" s="48">
        <f>F893*J893</f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>J893-K893</f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>IF(X893="", "", X893-N893)</f>
        <v>1</v>
      </c>
      <c r="Z893" s="21" t="str">
        <f>IF(N893="", "", TEXT(N893, "dddd"))</f>
        <v>Wednesday</v>
      </c>
      <c r="AA893" s="21" t="str">
        <f>IF(X893="", "", TEXT(X893, "dddd"))</f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>IF(AB894="DOLLAR",E894*88,E894)</f>
        <v>16104</v>
      </c>
      <c r="G894" s="48">
        <f>F894*J894</f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>J894-K894</f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>IF(X894="", "", X894-N894)</f>
        <v>1</v>
      </c>
      <c r="Z894" s="21" t="str">
        <f>IF(N894="", "", TEXT(N894, "dddd"))</f>
        <v>Tuesday</v>
      </c>
      <c r="AA894" s="21" t="str">
        <f>IF(X894="", "", TEXT(X894, "dddd"))</f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>IF(AB895="DOLLAR",E895*88,E895)</f>
        <v>5808</v>
      </c>
      <c r="G895" s="48">
        <f>F895*J895</f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>J895-K895</f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>IF(X895="", "", X895-N895)</f>
        <v>1</v>
      </c>
      <c r="Z895" s="21" t="str">
        <f>IF(N895="", "", TEXT(N895, "dddd"))</f>
        <v>Wednesday</v>
      </c>
      <c r="AA895" s="21" t="str">
        <f>IF(X895="", "", TEXT(X895, "dddd"))</f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>IF(AB896="DOLLAR",E896*88,E896)</f>
        <v>5913.6</v>
      </c>
      <c r="G896" s="48">
        <f>F896*J896</f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>J896-K896</f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>IF(X896="", "", X896-N896)</f>
        <v>1</v>
      </c>
      <c r="Z896" s="21" t="str">
        <f>IF(N896="", "", TEXT(N896, "dddd"))</f>
        <v>Wednesday</v>
      </c>
      <c r="AA896" s="21" t="str">
        <f>IF(X896="", "", TEXT(X896, "dddd"))</f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>IF(AB897="DOLLAR",E897*88,E897)</f>
        <v>13041.599999999999</v>
      </c>
      <c r="G897" s="48">
        <f>F897*J897</f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>J897-K897</f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>IF(X897="", "", X897-N897)</f>
        <v>1</v>
      </c>
      <c r="Z897" s="21" t="str">
        <f>IF(N897="", "", TEXT(N897, "dddd"))</f>
        <v>Tuesday</v>
      </c>
      <c r="AA897" s="21" t="str">
        <f>IF(X897="", "", TEXT(X897, "dddd"))</f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>IF(AB898="DOLLAR",E898*88,E898)</f>
        <v>11299.2</v>
      </c>
      <c r="G898" s="48">
        <f>F898*J898</f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>J898-K898</f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>IF(X898="", "", X898-N898)</f>
        <v>1</v>
      </c>
      <c r="Z898" s="21" t="str">
        <f>IF(N898="", "", TEXT(N898, "dddd"))</f>
        <v>Tuesday</v>
      </c>
      <c r="AA898" s="21" t="str">
        <f>IF(X898="", "", TEXT(X898, "dddd"))</f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>IF(AB899="DOLLAR",E899*88,E899)</f>
        <v>15628.8</v>
      </c>
      <c r="G899" s="48">
        <f>F899*J899</f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>J899-K899</f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>IF(X899="", "", X899-N899)</f>
        <v>1</v>
      </c>
      <c r="Z899" s="21" t="str">
        <f>IF(N899="", "", TEXT(N899, "dddd"))</f>
        <v>Wednesday</v>
      </c>
      <c r="AA899" s="21" t="str">
        <f>IF(X899="", "", TEXT(X899, "dddd"))</f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>IF(AB900="DOLLAR",E900*88,E900)</f>
        <v>18321.599999999999</v>
      </c>
      <c r="G900" s="48">
        <f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>IF(X900="", "", X900-N900)</f>
        <v>1</v>
      </c>
      <c r="Z900" s="21" t="str">
        <f>IF(N900="", "", TEXT(N900, "dddd"))</f>
        <v>Tuesday</v>
      </c>
      <c r="AA900" s="21" t="str">
        <f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>IF(AB901="DOLLAR",E901*88,E901)</f>
        <v>14572.8</v>
      </c>
      <c r="G901" s="48">
        <f>F901*J901</f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>J901-K901</f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>IF(X901="", "", X901-N901)</f>
        <v>2</v>
      </c>
      <c r="Z901" s="21" t="str">
        <f>IF(N901="", "", TEXT(N901, "dddd"))</f>
        <v>Tuesday</v>
      </c>
      <c r="AA901" s="21" t="str">
        <f>IF(X901="", "", TEXT(X901, "dddd"))</f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>IF(AB902="DOLLAR",E902*88,E902)</f>
        <v>4065.6000000000004</v>
      </c>
      <c r="G902" s="48">
        <f>F902*J902</f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>J902-K902</f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>IF(X902="", "", X902-N902)</f>
        <v>3</v>
      </c>
      <c r="Z902" s="21" t="str">
        <f>IF(N902="", "", TEXT(N902, "dddd"))</f>
        <v>Saturday</v>
      </c>
      <c r="AA902" s="21" t="str">
        <f>IF(X902="", "", TEXT(X902, "dddd"))</f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>IF(AB903="DOLLAR",E903*88,E903)</f>
        <v>15206.400000000001</v>
      </c>
      <c r="G903" s="48">
        <f>F903*J903</f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>J903-K903</f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>IF(X903="", "", X903-N903)</f>
        <v>0</v>
      </c>
      <c r="Z903" s="21" t="str">
        <f>IF(N903="", "", TEXT(N903, "dddd"))</f>
        <v>Wednesday</v>
      </c>
      <c r="AA903" s="21" t="str">
        <f>IF(X903="", "", TEXT(X903, "dddd"))</f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>IF(AB904="DOLLAR",E904*88,E904)</f>
        <v>12091.2</v>
      </c>
      <c r="G904" s="48">
        <f>F904*J904</f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>J904-K904</f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>IF(X904="", "", X904-N904)</f>
        <v>3</v>
      </c>
      <c r="Z904" s="21" t="str">
        <f>IF(N904="", "", TEXT(N904, "dddd"))</f>
        <v>Saturday</v>
      </c>
      <c r="AA904" s="21" t="str">
        <f>IF(X904="", "", TEXT(X904, "dddd"))</f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>IF(AB905="DOLLAR",E905*88,E905)</f>
        <v>5649.6</v>
      </c>
      <c r="G905" s="48">
        <f>F905*J905</f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>J905-K905</f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>IF(X905="", "", X905-N905)</f>
        <v>0</v>
      </c>
      <c r="Z905" s="21" t="str">
        <f>IF(N905="", "", TEXT(N905, "dddd"))</f>
        <v>Wednesday</v>
      </c>
      <c r="AA905" s="21" t="str">
        <f>IF(X905="", "", TEXT(X905, "dddd"))</f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>IF(AB906="DOLLAR",E906*88,E906)</f>
        <v>7180.7999999999993</v>
      </c>
      <c r="G906" s="48">
        <f>F906*J906</f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>J906-K906</f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>IF(X906="", "", X906-N906)</f>
        <v>3</v>
      </c>
      <c r="Z906" s="21" t="str">
        <f>IF(N906="", "", TEXT(N906, "dddd"))</f>
        <v>Saturday</v>
      </c>
      <c r="AA906" s="21" t="str">
        <f>IF(X906="", "", TEXT(X906, "dddd"))</f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>IF(AB907="DOLLAR",E907*88,E907)</f>
        <v>8659.1999999999989</v>
      </c>
      <c r="G907" s="48">
        <f>F907*J907</f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>J907-K907</f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>IF(X907="", "", X907-N907)</f>
        <v>3</v>
      </c>
      <c r="Z907" s="21" t="str">
        <f>IF(N907="", "", TEXT(N907, "dddd"))</f>
        <v>Tuesday</v>
      </c>
      <c r="AA907" s="21" t="str">
        <f>IF(X907="", "", TEXT(X907, "dddd"))</f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>IF(AB908="DOLLAR",E908*88,E908)</f>
        <v>8659.1999999999989</v>
      </c>
      <c r="G908" s="48">
        <f>F908*J908</f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>J908-K908</f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>IF(X908="", "", X908-N908)</f>
        <v>2</v>
      </c>
      <c r="Z908" s="21" t="str">
        <f>IF(N908="", "", TEXT(N908, "dddd"))</f>
        <v>Wednesday</v>
      </c>
      <c r="AA908" s="21" t="str">
        <f>IF(X908="", "", TEXT(X908, "dddd"))</f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>IF(AB909="DOLLAR",E909*88,E909)</f>
        <v>12724.8</v>
      </c>
      <c r="G909" s="48">
        <f>F909*J909</f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>J909-K909</f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>IF(X909="", "", X909-N909)</f>
        <v>3</v>
      </c>
      <c r="Z909" s="21" t="str">
        <f>IF(N909="", "", TEXT(N909, "dddd"))</f>
        <v>Saturday</v>
      </c>
      <c r="AA909" s="21" t="str">
        <f>IF(X909="", "", TEXT(X909, "dddd"))</f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>IF(AB910="DOLLAR",E910*88,E910)</f>
        <v>13094.400000000001</v>
      </c>
      <c r="G910" s="48">
        <f>F910*J910</f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>J910-K910</f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>IF(X910="", "", X910-N910)</f>
        <v>1</v>
      </c>
      <c r="Z910" s="21" t="str">
        <f>IF(N910="", "", TEXT(N910, "dddd"))</f>
        <v>Wednesday</v>
      </c>
      <c r="AA910" s="21" t="str">
        <f>IF(X910="", "", TEXT(X910, "dddd"))</f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>IF(AB911="DOLLAR",E911*88,E911)</f>
        <v>4540.8</v>
      </c>
      <c r="G911" s="48">
        <f>F911*J911</f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>J911-K911</f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>IF(X911="", "", X911-N911)</f>
        <v>3</v>
      </c>
      <c r="Z911" s="21" t="str">
        <f>IF(N911="", "", TEXT(N911, "dddd"))</f>
        <v>Saturday</v>
      </c>
      <c r="AA911" s="21" t="str">
        <f>IF(X911="", "", TEXT(X911, "dddd"))</f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>IF(AB912="DOLLAR",E912*88,E912)</f>
        <v>12091.2</v>
      </c>
      <c r="G912" s="48">
        <f>F912*J912</f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>J912-K912</f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>IF(X912="", "", X912-N912)</f>
        <v>3</v>
      </c>
      <c r="Z912" s="21" t="str">
        <f>IF(N912="", "", TEXT(N912, "dddd"))</f>
        <v>Saturday</v>
      </c>
      <c r="AA912" s="21" t="str">
        <f>IF(X912="", "", TEXT(X912, "dddd"))</f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>IF(AB913="DOLLAR",E913*88,E913)</f>
        <v>19338</v>
      </c>
      <c r="G913" s="48">
        <f>F913*J913</f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>J913-K913</f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>IF(X913="", "", X913-N913)</f>
        <v>3</v>
      </c>
      <c r="Z913" s="21" t="str">
        <f>IF(N913="", "", TEXT(N913, "dddd"))</f>
        <v>Saturday</v>
      </c>
      <c r="AA913" s="21" t="str">
        <f>IF(X913="", "", TEXT(X913, "dddd"))</f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>IF(AB914="DOLLAR",E914*88,E914)</f>
        <v>5068.8</v>
      </c>
      <c r="G914" s="48">
        <f>F914*J914</f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>J914-K914</f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>IF(X914="", "", X914-N914)</f>
        <v>3</v>
      </c>
      <c r="Z914" s="21" t="str">
        <f>IF(N914="", "", TEXT(N914, "dddd"))</f>
        <v>Saturday</v>
      </c>
      <c r="AA914" s="21" t="str">
        <f>IF(X914="", "", TEXT(X914, "dddd"))</f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>IF(AB915="DOLLAR",E915*88,E915)</f>
        <v>7444.7999999999993</v>
      </c>
      <c r="G915" s="48">
        <f>F915*J915</f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>J915-K915</f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>IF(X915="", "", X915-N915)</f>
        <v>3</v>
      </c>
      <c r="Z915" s="21" t="str">
        <f>IF(N915="", "", TEXT(N915, "dddd"))</f>
        <v>Saturday</v>
      </c>
      <c r="AA915" s="21" t="str">
        <f>IF(X915="", "", TEXT(X915, "dddd"))</f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>IF(AB916="DOLLAR",E916*88,E916)</f>
        <v>18902.400000000001</v>
      </c>
      <c r="G916" s="48">
        <f>F916*J916</f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>J916-K916</f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>IF(X916="", "", X916-N916)</f>
        <v>3</v>
      </c>
      <c r="Z916" s="21" t="str">
        <f>IF(N916="", "", TEXT(N916, "dddd"))</f>
        <v>Saturday</v>
      </c>
      <c r="AA916" s="21" t="str">
        <f>IF(X916="", "", TEXT(X916, "dddd"))</f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>IF(AB917="DOLLAR",E917*88,E917)</f>
        <v>4382.3999999999996</v>
      </c>
      <c r="G917" s="48">
        <f>F917*J917</f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>J917-K917</f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>IF(X917="", "", X917-N917)</f>
        <v>3</v>
      </c>
      <c r="Z917" s="21" t="str">
        <f>IF(N917="", "", TEXT(N917, "dddd"))</f>
        <v>Saturday</v>
      </c>
      <c r="AA917" s="21" t="str">
        <f>IF(X917="", "", TEXT(X917, "dddd"))</f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>IF(AB918="DOLLAR",E918*88,E918)</f>
        <v>17688</v>
      </c>
      <c r="G918" s="48">
        <f>F918*J918</f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>J918-K918</f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>IF(X918="", "", X918-N918)</f>
        <v>1</v>
      </c>
      <c r="Z918" s="21" t="str">
        <f>IF(N918="", "", TEXT(N918, "dddd"))</f>
        <v>Wednesday</v>
      </c>
      <c r="AA918" s="21" t="str">
        <f>IF(X918="", "", TEXT(X918, "dddd"))</f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>IF(AB919="DOLLAR",E919*88,E919)</f>
        <v>7075.2000000000007</v>
      </c>
      <c r="G919" s="48">
        <f>F919*J919</f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>J919-K919</f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>IF(X919="", "", X919-N919)</f>
        <v>3</v>
      </c>
      <c r="Z919" s="21" t="str">
        <f>IF(N919="", "", TEXT(N919, "dddd"))</f>
        <v>Saturday</v>
      </c>
      <c r="AA919" s="21" t="str">
        <f>IF(X919="", "", TEXT(X919, "dddd"))</f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>IF(AB920="DOLLAR",E920*88,E920)</f>
        <v>4963.2</v>
      </c>
      <c r="G920" s="48">
        <f>F920*J920</f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>J920-K920</f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>IF(X920="", "", X920-N920)</f>
        <v>2</v>
      </c>
      <c r="Z920" s="21" t="str">
        <f>IF(N920="", "", TEXT(N920, "dddd"))</f>
        <v>Tuesday</v>
      </c>
      <c r="AA920" s="21" t="str">
        <f>IF(X920="", "", TEXT(X920, "dddd"))</f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>IF(AB921="DOLLAR",E921*88,E921)</f>
        <v>7761.6</v>
      </c>
      <c r="G921" s="48">
        <f>F921*J921</f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>J921-K921</f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>IF(X921="", "", X921-N921)</f>
        <v>3</v>
      </c>
      <c r="Z921" s="21" t="str">
        <f>IF(N921="", "", TEXT(N921, "dddd"))</f>
        <v>Saturday</v>
      </c>
      <c r="AA921" s="21" t="str">
        <f>IF(X921="", "", TEXT(X921, "dddd"))</f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>IF(AB922="DOLLAR",E922*88,E922)</f>
        <v>7603.2000000000007</v>
      </c>
      <c r="G922" s="48">
        <f>F922*J922</f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>J922-K922</f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>IF(X922="", "", X922-N922)</f>
        <v>3</v>
      </c>
      <c r="Z922" s="21" t="str">
        <f>IF(N922="", "", TEXT(N922, "dddd"))</f>
        <v>Saturday</v>
      </c>
      <c r="AA922" s="21" t="str">
        <f>IF(X922="", "", TEXT(X922, "dddd"))</f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>IF(AB923="DOLLAR",E923*88,E923)</f>
        <v>17688</v>
      </c>
      <c r="G923" s="48">
        <f>F923*J923</f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>J923-K923</f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>IF(X923="", "", X923-N923)</f>
        <v>3</v>
      </c>
      <c r="Z923" s="21" t="str">
        <f>IF(N923="", "", TEXT(N923, "dddd"))</f>
        <v>Saturday</v>
      </c>
      <c r="AA923" s="21" t="str">
        <f>IF(X923="", "", TEXT(X923, "dddd"))</f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>IF(AB924="DOLLAR",E924*88,E924)</f>
        <v>14256</v>
      </c>
      <c r="G924" s="48">
        <f>F924*J924</f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>J924-K924</f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>IF(X924="", "", X924-N924)</f>
        <v>3</v>
      </c>
      <c r="Z924" s="21" t="str">
        <f>IF(N924="", "", TEXT(N924, "dddd"))</f>
        <v>Saturday</v>
      </c>
      <c r="AA924" s="21" t="str">
        <f>IF(X924="", "", TEXT(X924, "dddd"))</f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>IF(AB925="DOLLAR",E925*88,E925)</f>
        <v>12408</v>
      </c>
      <c r="G925" s="48">
        <f>F925*J925</f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>J925-K925</f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>IF(X925="", "", X925-N925)</f>
        <v>3</v>
      </c>
      <c r="Z925" s="21" t="str">
        <f>IF(N925="", "", TEXT(N925, "dddd"))</f>
        <v>Saturday</v>
      </c>
      <c r="AA925" s="21" t="str">
        <f>IF(X925="", "", TEXT(X925, "dddd"))</f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>IF(AB926="DOLLAR",E926*88,E926)</f>
        <v>16420.8</v>
      </c>
      <c r="G926" s="48">
        <f>F926*J926</f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>J926-K926</f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>IF(X926="", "", X926-N926)</f>
        <v>1</v>
      </c>
      <c r="Z926" s="21" t="str">
        <f>IF(N926="", "", TEXT(N926, "dddd"))</f>
        <v>Wednesday</v>
      </c>
      <c r="AA926" s="21" t="str">
        <f>IF(X926="", "", TEXT(X926, "dddd"))</f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>IF(AB927="DOLLAR",E927*88,E927)</f>
        <v>14572.8</v>
      </c>
      <c r="G927" s="48">
        <f>F927*J927</f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>J927-K927</f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>IF(X927="", "", X927-N927)</f>
        <v>3</v>
      </c>
      <c r="Z927" s="21" t="str">
        <f>IF(N927="", "", TEXT(N927, "dddd"))</f>
        <v>Saturday</v>
      </c>
      <c r="AA927" s="21" t="str">
        <f>IF(X927="", "", TEXT(X927, "dddd"))</f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>IF(AB928="DOLLAR",E928*88,E928)</f>
        <v>28828.800000000003</v>
      </c>
      <c r="G928" s="48">
        <f>F928*J928</f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>J928-K928</f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>IF(X928="", "", X928-N928)</f>
        <v>2</v>
      </c>
      <c r="Z928" s="21" t="str">
        <f>IF(N928="", "", TEXT(N928, "dddd"))</f>
        <v>Tuesday</v>
      </c>
      <c r="AA928" s="21" t="str">
        <f>IF(X928="", "", TEXT(X928, "dddd"))</f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>IF(AB929="DOLLAR",E929*88,E929)</f>
        <v>19272</v>
      </c>
      <c r="G929" s="48">
        <f>F929*J929</f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>J929-K929</f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>IF(X929="", "", X929-N929)</f>
        <v>1</v>
      </c>
      <c r="Z929" s="21" t="str">
        <f>IF(N929="", "", TEXT(N929, "dddd"))</f>
        <v>Wednesday</v>
      </c>
      <c r="AA929" s="21" t="str">
        <f>IF(X929="", "", TEXT(X929, "dddd"))</f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>IF(AB930="DOLLAR",E930*88,E930)</f>
        <v>19998</v>
      </c>
      <c r="G930" s="48">
        <f>F930*J930</f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>J930-K930</f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>IF(X930="", "", X930-N930)</f>
        <v>3</v>
      </c>
      <c r="Z930" s="21" t="str">
        <f>IF(N930="", "", TEXT(N930, "dddd"))</f>
        <v>Saturday</v>
      </c>
      <c r="AA930" s="21" t="str">
        <f>IF(X930="", "", TEXT(X930, "dddd"))</f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>IF(AB931="DOLLAR",E931*88,E931)</f>
        <v>18321.599999999999</v>
      </c>
      <c r="G931" s="48">
        <f>F931*J931</f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>J931-K931</f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>IF(X931="", "", X931-N931)</f>
        <v>1</v>
      </c>
      <c r="Z931" s="21" t="str">
        <f>IF(N931="", "", TEXT(N931, "dddd"))</f>
        <v>Wednesday</v>
      </c>
      <c r="AA931" s="21" t="str">
        <f>IF(X931="", "", TEXT(X931, "dddd"))</f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>IF(AB932="DOLLAR",E932*88,E932)</f>
        <v>14150.400000000001</v>
      </c>
      <c r="G932" s="48">
        <f>F932*J932</f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>J932-K932</f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>IF(X932="", "", X932-N932)</f>
        <v>1</v>
      </c>
      <c r="Z932" s="21" t="str">
        <f>IF(N932="", "", TEXT(N932, "dddd"))</f>
        <v>Wednesday</v>
      </c>
      <c r="AA932" s="21" t="str">
        <f>IF(X932="", "", TEXT(X932, "dddd"))</f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>IF(AB933="DOLLAR",E933*88,E933)</f>
        <v>19852.8</v>
      </c>
      <c r="G933" s="48">
        <f>F933*J933</f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>J933-K933</f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>IF(X933="", "", X933-N933)</f>
        <v>3</v>
      </c>
      <c r="Z933" s="21" t="str">
        <f>IF(N933="", "", TEXT(N933, "dddd"))</f>
        <v>Saturday</v>
      </c>
      <c r="AA933" s="21" t="str">
        <f>IF(X933="", "", TEXT(X933, "dddd"))</f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>IF(AB934="DOLLAR",E934*88,E934)</f>
        <v>17292</v>
      </c>
      <c r="G934" s="48">
        <f>F934*J934</f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>J934-K934</f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>IF(X934="", "", X934-N934)</f>
        <v>3</v>
      </c>
      <c r="Z934" s="21" t="str">
        <f>IF(N934="", "", TEXT(N934, "dddd"))</f>
        <v>Saturday</v>
      </c>
      <c r="AA934" s="21" t="str">
        <f>IF(X934="", "", TEXT(X934, "dddd"))</f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>IF(AB935="DOLLAR",E935*88,E935)</f>
        <v>16420.8</v>
      </c>
      <c r="G935" s="48">
        <f>F935*J935</f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>J935-K935</f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>IF(X935="", "", X935-N935)</f>
        <v>3</v>
      </c>
      <c r="Z935" s="21" t="str">
        <f>IF(N935="", "", TEXT(N935, "dddd"))</f>
        <v>Saturday</v>
      </c>
      <c r="AA935" s="21" t="str">
        <f>IF(X935="", "", TEXT(X935, "dddd"))</f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>IF(AB936="DOLLAR",E936*88,E936)</f>
        <v>4963.2</v>
      </c>
      <c r="G936" s="48">
        <f>F936*J936</f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>J936-K936</f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>IF(X936="", "", X936-N936)</f>
        <v>3</v>
      </c>
      <c r="Z936" s="21" t="str">
        <f>IF(N936="", "", TEXT(N936, "dddd"))</f>
        <v>Saturday</v>
      </c>
      <c r="AA936" s="21" t="str">
        <f>IF(X936="", "", TEXT(X936, "dddd"))</f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>IF(AB937="DOLLAR",E937*88,E937)</f>
        <v>4118.3999999999996</v>
      </c>
      <c r="G937" s="48">
        <f>F937*J937</f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>J937-K937</f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>IF(X937="", "", X937-N937)</f>
        <v>2</v>
      </c>
      <c r="Z937" s="21" t="str">
        <f>IF(N937="", "", TEXT(N937, "dddd"))</f>
        <v>Tuesday</v>
      </c>
      <c r="AA937" s="21" t="str">
        <f>IF(X937="", "", TEXT(X937, "dddd"))</f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>IF(AB938="DOLLAR",E938*88,E938)</f>
        <v>4224</v>
      </c>
      <c r="G938" s="48">
        <f>F938*J938</f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>J938-K938</f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>IF(X938="", "", X938-N938)</f>
        <v>1</v>
      </c>
      <c r="Z938" s="21" t="str">
        <f>IF(N938="", "", TEXT(N938, "dddd"))</f>
        <v>Wednesday</v>
      </c>
      <c r="AA938" s="21" t="str">
        <f>IF(X938="", "", TEXT(X938, "dddd"))</f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>IF(AB939="DOLLAR",E939*88,E939)</f>
        <v>18480</v>
      </c>
      <c r="G939" s="48">
        <f>F939*J939</f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>J939-K939</f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>IF(X939="", "", X939-N939)</f>
        <v>2</v>
      </c>
      <c r="Z939" s="21" t="str">
        <f>IF(N939="", "", TEXT(N939, "dddd"))</f>
        <v>Wednesday</v>
      </c>
      <c r="AA939" s="21" t="str">
        <f>IF(X939="", "", TEXT(X939, "dddd"))</f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>IF(AB940="DOLLAR",E940*88,E940)</f>
        <v>3220.8</v>
      </c>
      <c r="G940" s="48">
        <f>F940*J940</f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>J940-K940</f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>IF(X940="", "", X940-N940)</f>
        <v>2</v>
      </c>
      <c r="Z940" s="21" t="str">
        <f>IF(N940="", "", TEXT(N940, "dddd"))</f>
        <v>Saturday</v>
      </c>
      <c r="AA940" s="21" t="str">
        <f>IF(X940="", "", TEXT(X940, "dddd"))</f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>IF(AB941="DOLLAR",E941*88,E941)</f>
        <v>4382.3999999999996</v>
      </c>
      <c r="G941" s="48">
        <f>F941*J941</f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>J941-K941</f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>IF(X941="", "", X941-N941)</f>
        <v>2</v>
      </c>
      <c r="Z941" s="21" t="str">
        <f>IF(N941="", "", TEXT(N941, "dddd"))</f>
        <v>Tuesday</v>
      </c>
      <c r="AA941" s="21" t="str">
        <f>IF(X941="", "", TEXT(X941, "dddd"))</f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>IF(AB942="DOLLAR",E942*88,E942)</f>
        <v>2640</v>
      </c>
      <c r="G942" s="48">
        <f>F942*J942</f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>J942-K942</f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>IF(X942="", "", X942-N942)</f>
        <v>2</v>
      </c>
      <c r="Z942" s="21" t="str">
        <f>IF(N942="", "", TEXT(N942, "dddd"))</f>
        <v>Tuesday</v>
      </c>
      <c r="AA942" s="21" t="str">
        <f>IF(X942="", "", TEXT(X942, "dddd"))</f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>IF(AB943="DOLLAR",E943*88,E943)</f>
        <v>17688</v>
      </c>
      <c r="G943" s="48">
        <f>F943*J943</f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>J943-K943</f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>IF(X943="", "", X943-N943)</f>
        <v>3</v>
      </c>
      <c r="Z943" s="21" t="str">
        <f>IF(N943="", "", TEXT(N943, "dddd"))</f>
        <v>Saturday</v>
      </c>
      <c r="AA943" s="21" t="str">
        <f>IF(X943="", "", TEXT(X943, "dddd"))</f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>IF(AB944="DOLLAR",E944*88,E944)</f>
        <v>10032</v>
      </c>
      <c r="G944" s="48">
        <f>F944*J944</f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>J944-K944</f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>IF(X944="", "", X944-N944)</f>
        <v>3</v>
      </c>
      <c r="Z944" s="21" t="str">
        <f>IF(N944="", "", TEXT(N944, "dddd"))</f>
        <v>Saturday</v>
      </c>
      <c r="AA944" s="21" t="str">
        <f>IF(X944="", "", TEXT(X944, "dddd"))</f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>IF(AB945="DOLLAR",E945*88,E945)</f>
        <v>6811.2000000000007</v>
      </c>
      <c r="G945" s="48">
        <f>F945*J945</f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>J945-K945</f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>IF(X945="", "", X945-N945)</f>
        <v>1</v>
      </c>
      <c r="Z945" s="21" t="str">
        <f>IF(N945="", "", TEXT(N945, "dddd"))</f>
        <v>Wednesday</v>
      </c>
      <c r="AA945" s="21" t="str">
        <f>IF(X945="", "", TEXT(X945, "dddd"))</f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>IF(AB946="DOLLAR",E946*88,E946)</f>
        <v>25146</v>
      </c>
      <c r="G946" s="48">
        <f>F946*J946</f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>J946-K946</f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>IF(X946="", "", X946-N946)</f>
        <v>3</v>
      </c>
      <c r="Z946" s="21" t="str">
        <f>IF(N946="", "", TEXT(N946, "dddd"))</f>
        <v>Saturday</v>
      </c>
      <c r="AA946" s="21" t="str">
        <f>IF(X946="", "", TEXT(X946, "dddd"))</f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>IF(AB947="DOLLAR",E947*88,E947)</f>
        <v>13305.599999999999</v>
      </c>
      <c r="G947" s="48">
        <f>F947*J947</f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>J947-K947</f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>IF(X947="", "", X947-N947)</f>
        <v>2</v>
      </c>
      <c r="Z947" s="21" t="str">
        <f>IF(N947="", "", TEXT(N947, "dddd"))</f>
        <v>Saturday</v>
      </c>
      <c r="AA947" s="21" t="str">
        <f>IF(X947="", "", TEXT(X947, "dddd"))</f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>IF(AB948="DOLLAR",E948*88,E948)</f>
        <v>13992</v>
      </c>
      <c r="G948" s="48">
        <f>F948*J948</f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>J948-K948</f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>IF(X948="", "", X948-N948)</f>
        <v>1</v>
      </c>
      <c r="Z948" s="21" t="str">
        <f>IF(N948="", "", TEXT(N948, "dddd"))</f>
        <v>Tuesday</v>
      </c>
      <c r="AA948" s="21" t="str">
        <f>IF(X948="", "", TEXT(X948, "dddd"))</f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>IF(AB949="DOLLAR",E949*88,E949)</f>
        <v>1478.4</v>
      </c>
      <c r="G949" s="48">
        <f>F949*J949</f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>J949-K949</f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>IF(X949="", "", X949-N949)</f>
        <v>1</v>
      </c>
      <c r="Z949" s="21" t="str">
        <f>IF(N949="", "", TEXT(N949, "dddd"))</f>
        <v>Tuesday</v>
      </c>
      <c r="AA949" s="21" t="str">
        <f>IF(X949="", "", TEXT(X949, "dddd"))</f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>IF(AB950="DOLLAR",E950*88,E950)</f>
        <v>16368</v>
      </c>
      <c r="G950" s="48">
        <f>F950*J950</f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>J950-K950</f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>IF(X950="", "", X950-N950)</f>
        <v>3</v>
      </c>
      <c r="Z950" s="21" t="str">
        <f>IF(N950="", "", TEXT(N950, "dddd"))</f>
        <v>Saturday</v>
      </c>
      <c r="AA950" s="21" t="str">
        <f>IF(X950="", "", TEXT(X950, "dddd"))</f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>IF(AB951="DOLLAR",E951*88,E951)</f>
        <v>9292.7999999999993</v>
      </c>
      <c r="G951" s="48">
        <f>F951*J951</f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>J951-K951</f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>IF(X951="", "", X951-N951)</f>
        <v>3</v>
      </c>
      <c r="Z951" s="21" t="str">
        <f>IF(N951="", "", TEXT(N951, "dddd"))</f>
        <v>Saturday</v>
      </c>
      <c r="AA951" s="21" t="str">
        <f>IF(X951="", "", TEXT(X951, "dddd"))</f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>IF(AB952="DOLLAR",E952*88,E952)</f>
        <v>6811.2000000000007</v>
      </c>
      <c r="G952" s="48">
        <f>F952*J952</f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>J952-K952</f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>IF(X952="", "", X952-N952)</f>
        <v>1</v>
      </c>
      <c r="Z952" s="21" t="str">
        <f>IF(N952="", "", TEXT(N952, "dddd"))</f>
        <v>Wednesday</v>
      </c>
      <c r="AA952" s="21" t="str">
        <f>IF(X952="", "", TEXT(X952, "dddd"))</f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>IF(AB953="DOLLAR",E953*88,E953)</f>
        <v>13992</v>
      </c>
      <c r="G953" s="48">
        <f>F953*J953</f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>J953-K953</f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>IF(X953="", "", X953-N953)</f>
        <v>2</v>
      </c>
      <c r="Z953" s="21" t="str">
        <f>IF(N953="", "", TEXT(N953, "dddd"))</f>
        <v>Tuesday</v>
      </c>
      <c r="AA953" s="21" t="str">
        <f>IF(X953="", "", TEXT(X953, "dddd"))</f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>IF(AB954="DOLLAR",E954*88,E954)</f>
        <v>9292.7999999999993</v>
      </c>
      <c r="G954" s="48">
        <f>F954*J954</f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>J954-K954</f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>IF(X954="", "", X954-N954)</f>
        <v>3</v>
      </c>
      <c r="Z954" s="21" t="str">
        <f>IF(N954="", "", TEXT(N954, "dddd"))</f>
        <v>Saturday</v>
      </c>
      <c r="AA954" s="21" t="str">
        <f>IF(X954="", "", TEXT(X954, "dddd"))</f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>IF(AB955="DOLLAR",E955*88,E955)</f>
        <v>12738</v>
      </c>
      <c r="G955" s="48">
        <f>F955*J955</f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>J955-K955</f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>IF(X955="", "", X955-N955)</f>
        <v>3</v>
      </c>
      <c r="Z955" s="21" t="str">
        <f>IF(N955="", "", TEXT(N955, "dddd"))</f>
        <v>Saturday</v>
      </c>
      <c r="AA955" s="21" t="str">
        <f>IF(X955="", "", TEXT(X955, "dddd"))</f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>IF(AB956="DOLLAR",E956*88,E956)</f>
        <v>13992</v>
      </c>
      <c r="G956" s="48">
        <f>F956*J956</f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>J956-K956</f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>IF(X956="", "", X956-N956)</f>
        <v>3</v>
      </c>
      <c r="Z956" s="21" t="str">
        <f>IF(N956="", "", TEXT(N956, "dddd"))</f>
        <v>Saturday</v>
      </c>
      <c r="AA956" s="21" t="str">
        <f>IF(X956="", "", TEXT(X956, "dddd"))</f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>IF(AB957="DOLLAR",E957*88,E957)</f>
        <v>9292.7999999999993</v>
      </c>
      <c r="G957" s="48">
        <f>F957*J957</f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>J957-K957</f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>IF(X957="", "", X957-N957)</f>
        <v>3</v>
      </c>
      <c r="Z957" s="21" t="str">
        <f>IF(N957="", "", TEXT(N957, "dddd"))</f>
        <v>Saturday</v>
      </c>
      <c r="AA957" s="21" t="str">
        <f>IF(X957="", "", TEXT(X957, "dddd"))</f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>IF(AB958="DOLLAR",E958*88,E958)</f>
        <v>15206.400000000001</v>
      </c>
      <c r="G958" s="48">
        <f>F958*J958</f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>J958-K958</f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>IF(X958="", "", X958-N958)</f>
        <v>2</v>
      </c>
      <c r="Z958" s="21" t="str">
        <f>IF(N958="", "", TEXT(N958, "dddd"))</f>
        <v>Tuesday</v>
      </c>
      <c r="AA958" s="21" t="str">
        <f>IF(X958="", "", TEXT(X958, "dddd"))</f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>IF(AB959="DOLLAR",E959*88,E959)</f>
        <v>14784</v>
      </c>
      <c r="G959" s="48">
        <f>F959*J959</f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>J959-K959</f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>IF(X959="", "", X959-N959)</f>
        <v>1</v>
      </c>
      <c r="Z959" s="21" t="str">
        <f>IF(N959="", "", TEXT(N959, "dddd"))</f>
        <v>Wednesday</v>
      </c>
      <c r="AA959" s="21" t="str">
        <f>IF(X959="", "", TEXT(X959, "dddd"))</f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>IF(AB960="DOLLAR",E960*88,E960)</f>
        <v>18321.599999999999</v>
      </c>
      <c r="G960" s="48">
        <f>F960*J960</f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>J960-K960</f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>IF(X960="", "", X960-N960)</f>
        <v>3</v>
      </c>
      <c r="Z960" s="21" t="str">
        <f>IF(N960="", "", TEXT(N960, "dddd"))</f>
        <v>Saturday</v>
      </c>
      <c r="AA960" s="21" t="str">
        <f>IF(X960="", "", TEXT(X960, "dddd"))</f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>IF(AB961="DOLLAR",E961*88,E961)</f>
        <v>1478.4</v>
      </c>
      <c r="G961" s="48">
        <f>F961*J961</f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>J961-K961</f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>IF(X961="", "", X961-N961)</f>
        <v>1</v>
      </c>
      <c r="Z961" s="21" t="str">
        <f>IF(N961="", "", TEXT(N961, "dddd"))</f>
        <v>Wednesday</v>
      </c>
      <c r="AA961" s="21" t="str">
        <f>IF(X961="", "", TEXT(X961, "dddd"))</f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>IF(AB962="DOLLAR",E962*88,E962)</f>
        <v>24090</v>
      </c>
      <c r="G962" s="48">
        <f>F962*J962</f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>J962-K962</f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>IF(X962="", "", X962-N962)</f>
        <v>1</v>
      </c>
      <c r="Z962" s="21" t="str">
        <f>IF(N962="", "", TEXT(N962, "dddd"))</f>
        <v>Tuesday</v>
      </c>
      <c r="AA962" s="21" t="str">
        <f>IF(X962="", "", TEXT(X962, "dddd"))</f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>IF(AB963="DOLLAR",E963*88,E963)</f>
        <v>1478.4</v>
      </c>
      <c r="G963" s="48">
        <f>F963*J963</f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>J963-K963</f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>IF(X963="", "", X963-N963)</f>
        <v>1</v>
      </c>
      <c r="Z963" s="21" t="str">
        <f>IF(N963="", "", TEXT(N963, "dddd"))</f>
        <v>Wednesday</v>
      </c>
      <c r="AA963" s="21" t="str">
        <f>IF(X963="", "", TEXT(X963, "dddd"))</f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>IF(AB964="DOLLAR",E964*88,E964)</f>
        <v>27984</v>
      </c>
      <c r="G964" s="48">
        <f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>IF(X964="", "", X964-N964)</f>
        <v>1</v>
      </c>
      <c r="Z964" s="21" t="str">
        <f>IF(N964="", "", TEXT(N964, "dddd"))</f>
        <v>Tuesday</v>
      </c>
      <c r="AA964" s="21" t="str">
        <f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>IF(AB965="DOLLAR",E965*88,E965)</f>
        <v>14150.400000000001</v>
      </c>
      <c r="G965" s="48">
        <f>F965*J965</f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>J965-K965</f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>IF(X965="", "", X965-N965)</f>
        <v>3</v>
      </c>
      <c r="Z965" s="21" t="str">
        <f>IF(N965="", "", TEXT(N965, "dddd"))</f>
        <v>Saturday</v>
      </c>
      <c r="AA965" s="21" t="str">
        <f>IF(X965="", "", TEXT(X965, "dddd"))</f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>IF(AB966="DOLLAR",E966*88,E966)</f>
        <v>19536</v>
      </c>
      <c r="G966" s="48">
        <f>F966*J966</f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>J966-K966</f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>IF(X966="", "", X966-N966)</f>
        <v>1</v>
      </c>
      <c r="Z966" s="21" t="str">
        <f>IF(N966="", "", TEXT(N966, "dddd"))</f>
        <v>Tuesday</v>
      </c>
      <c r="AA966" s="21" t="str">
        <f>IF(X966="", "", TEXT(X966, "dddd"))</f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>IF(AB967="DOLLAR",E967*88,E967)</f>
        <v>16104</v>
      </c>
      <c r="G967" s="48">
        <f>F967*J967</f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>J967-K967</f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>IF(X967="", "", X967-N967)</f>
        <v>3</v>
      </c>
      <c r="Z967" s="21" t="str">
        <f>IF(N967="", "", TEXT(N967, "dddd"))</f>
        <v>Saturday</v>
      </c>
      <c r="AA967" s="21" t="str">
        <f>IF(X967="", "", TEXT(X967, "dddd"))</f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>IF(AB968="DOLLAR",E968*88,E968)</f>
        <v>20169.599999999999</v>
      </c>
      <c r="G968" s="48">
        <f>F968*J968</f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>J968-K968</f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>IF(X968="", "", X968-N968)</f>
        <v>2</v>
      </c>
      <c r="Z968" s="21" t="str">
        <f>IF(N968="", "", TEXT(N968, "dddd"))</f>
        <v>Tuesday</v>
      </c>
      <c r="AA968" s="21" t="str">
        <f>IF(X968="", "", TEXT(X968, "dddd"))</f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>IF(AB969="DOLLAR",E969*88,E969)</f>
        <v>7761.6</v>
      </c>
      <c r="G969" s="48">
        <f>F969*J969</f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>J969-K969</f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>IF(X969="", "", X969-N969)</f>
        <v>1</v>
      </c>
      <c r="Z969" s="21" t="str">
        <f>IF(N969="", "", TEXT(N969, "dddd"))</f>
        <v>Wednesday</v>
      </c>
      <c r="AA969" s="21" t="str">
        <f>IF(X969="", "", TEXT(X969, "dddd"))</f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>IF(AB970="DOLLAR",E970*88,E970)</f>
        <v>15246</v>
      </c>
      <c r="G970" s="48">
        <f>F970*J970</f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>J970-K970</f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>IF(X970="", "", X970-N970)</f>
        <v>1</v>
      </c>
      <c r="Z970" s="21" t="str">
        <f>IF(N970="", "", TEXT(N970, "dddd"))</f>
        <v>Tuesday</v>
      </c>
      <c r="AA970" s="21" t="str">
        <f>IF(X970="", "", TEXT(X970, "dddd"))</f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>IF(AB971="DOLLAR",E971*88,E971)</f>
        <v>8395.2000000000007</v>
      </c>
      <c r="G971" s="48">
        <f>F971*J971</f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>J971-K971</f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>IF(X971="", "", X971-N971)</f>
        <v>1</v>
      </c>
      <c r="Z971" s="21" t="str">
        <f>IF(N971="", "", TEXT(N971, "dddd"))</f>
        <v>Wednesday</v>
      </c>
      <c r="AA971" s="21" t="str">
        <f>IF(X971="", "", TEXT(X971, "dddd"))</f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>IF(AB972="DOLLAR",E972*88,E972)</f>
        <v>27984</v>
      </c>
      <c r="G972" s="48">
        <f>F972*J972</f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>J972-K972</f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>IF(X972="", "", X972-N972)</f>
        <v>1</v>
      </c>
      <c r="Z972" s="21" t="str">
        <f>IF(N972="", "", TEXT(N972, "dddd"))</f>
        <v>Tuesday</v>
      </c>
      <c r="AA972" s="21" t="str">
        <f>IF(X972="", "", TEXT(X972, "dddd"))</f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>IF(AB973="DOLLAR",E973*88,E973)</f>
        <v>26532</v>
      </c>
      <c r="G973" s="48">
        <f>F973*J973</f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>J973-K973</f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>IF(X973="", "", X973-N973)</f>
        <v>1</v>
      </c>
      <c r="Z973" s="21" t="str">
        <f>IF(N973="", "", TEXT(N973, "dddd"))</f>
        <v>Tuesday</v>
      </c>
      <c r="AA973" s="21" t="str">
        <f>IF(X973="", "", TEXT(X973, "dddd"))</f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>IF(AB974="DOLLAR",E974*88,E974)</f>
        <v>20169.599999999999</v>
      </c>
      <c r="G974" s="48">
        <f>F974*J974</f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>J974-K974</f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>IF(X974="", "", X974-N974)</f>
        <v>3</v>
      </c>
      <c r="Z974" s="21" t="str">
        <f>IF(N974="", "", TEXT(N974, "dddd"))</f>
        <v>Saturday</v>
      </c>
      <c r="AA974" s="21" t="str">
        <f>IF(X974="", "", TEXT(X974, "dddd"))</f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>IF(AB975="DOLLAR",E975*88,E975)</f>
        <v>12091.2</v>
      </c>
      <c r="G975" s="48">
        <f>F975*J975</f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>J975-K975</f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>IF(X975="", "", X975-N975)</f>
        <v>1</v>
      </c>
      <c r="Z975" s="21" t="str">
        <f>IF(N975="", "", TEXT(N975, "dddd"))</f>
        <v>Wednesday</v>
      </c>
      <c r="AA975" s="21" t="str">
        <f>IF(X975="", "", TEXT(X975, "dddd"))</f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>IF(AB976="DOLLAR",E976*88,E976)</f>
        <v>28710</v>
      </c>
      <c r="G976" s="48">
        <f>F976*J976</f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>J976-K976</f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>IF(X976="", "", X976-N976)</f>
        <v>2</v>
      </c>
      <c r="Z976" s="21" t="str">
        <f>IF(N976="", "", TEXT(N976, "dddd"))</f>
        <v>Tuesday</v>
      </c>
      <c r="AA976" s="21" t="str">
        <f>IF(X976="", "", TEXT(X976, "dddd"))</f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>IF(AB977="DOLLAR",E977*88,E977)</f>
        <v>9926.4</v>
      </c>
      <c r="G977" s="48">
        <f>F977*J977</f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>J977-K977</f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>IF(X977="", "", X977-N977)</f>
        <v>3</v>
      </c>
      <c r="Z977" s="21" t="str">
        <f>IF(N977="", "", TEXT(N977, "dddd"))</f>
        <v>Saturday</v>
      </c>
      <c r="AA977" s="21" t="str">
        <f>IF(X977="", "", TEXT(X977, "dddd"))</f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>IF(AB978="DOLLAR",E978*88,E978)</f>
        <v>12513.599999999999</v>
      </c>
      <c r="G978" s="48">
        <f>F978*J978</f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>J978-K978</f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>IF(X978="", "", X978-N978)</f>
        <v>1</v>
      </c>
      <c r="Z978" s="21" t="str">
        <f>IF(N978="", "", TEXT(N978, "dddd"))</f>
        <v>Tuesday</v>
      </c>
      <c r="AA978" s="21" t="str">
        <f>IF(X978="", "", TEXT(X978, "dddd"))</f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>IF(AB979="DOLLAR",E979*88,E979)</f>
        <v>12738</v>
      </c>
      <c r="G979" s="48">
        <f>F979*J979</f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>J979-K979</f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>IF(X979="", "", X979-N979)</f>
        <v>1</v>
      </c>
      <c r="Z979" s="21" t="str">
        <f>IF(N979="", "", TEXT(N979, "dddd"))</f>
        <v>Wednesday</v>
      </c>
      <c r="AA979" s="21" t="str">
        <f>IF(X979="", "", TEXT(X979, "dddd"))</f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>IF(AB980="DOLLAR",E980*88,E980)</f>
        <v>6547.2000000000007</v>
      </c>
      <c r="G980" s="48">
        <f>F980*J980</f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>J980-K980</f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>IF(X980="", "", X980-N980)</f>
        <v>1</v>
      </c>
      <c r="Z980" s="21" t="str">
        <f>IF(N980="", "", TEXT(N980, "dddd"))</f>
        <v>Wednesday</v>
      </c>
      <c r="AA980" s="21" t="str">
        <f>IF(X980="", "", TEXT(X980, "dddd"))</f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>IF(AB981="DOLLAR",E981*88,E981)</f>
        <v>29436</v>
      </c>
      <c r="G981" s="48">
        <f>F981*J981</f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>J981-K981</f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>IF(X981="", "", X981-N981)</f>
        <v>3</v>
      </c>
      <c r="Z981" s="21" t="str">
        <f>IF(N981="", "", TEXT(N981, "dddd"))</f>
        <v>Saturday</v>
      </c>
      <c r="AA981" s="21" t="str">
        <f>IF(X981="", "", TEXT(X981, "dddd"))</f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>IF(AB982="DOLLAR",E982*88,E982)</f>
        <v>17212.8</v>
      </c>
      <c r="G982" s="48">
        <f>F982*J982</f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>J982-K982</f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>IF(X982="", "", X982-N982)</f>
        <v>3</v>
      </c>
      <c r="Z982" s="21" t="str">
        <f>IF(N982="", "", TEXT(N982, "dddd"))</f>
        <v>Saturday</v>
      </c>
      <c r="AA982" s="21" t="str">
        <f>IF(X982="", "", TEXT(X982, "dddd"))</f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>IF(AB983="DOLLAR",E983*88,E983)</f>
        <v>7761.6</v>
      </c>
      <c r="G983" s="48">
        <f>F983*J983</f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>J983-K983</f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>IF(X983="", "", X983-N983)</f>
        <v>3</v>
      </c>
      <c r="Z983" s="21" t="str">
        <f>IF(N983="", "", TEXT(N983, "dddd"))</f>
        <v>Saturday</v>
      </c>
      <c r="AA983" s="21" t="str">
        <f>IF(X983="", "", TEXT(X983, "dddd"))</f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>IF(AB984="DOLLAR",E984*88,E984)</f>
        <v>3748.8</v>
      </c>
      <c r="G984" s="48">
        <f>F984*J984</f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>J984-K984</f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>IF(X984="", "", X984-N984)</f>
        <v>1</v>
      </c>
      <c r="Z984" s="21" t="str">
        <f>IF(N984="", "", TEXT(N984, "dddd"))</f>
        <v>Tuesday</v>
      </c>
      <c r="AA984" s="21" t="str">
        <f>IF(X984="", "", TEXT(X984, "dddd"))</f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>IF(AB985="DOLLAR",E985*88,E985)</f>
        <v>17054.400000000001</v>
      </c>
      <c r="G985" s="48">
        <f>F985*J985</f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>J985-K985</f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>IF(X985="", "", X985-N985)</f>
        <v>2</v>
      </c>
      <c r="Z985" s="21" t="str">
        <f>IF(N985="", "", TEXT(N985, "dddd"))</f>
        <v>Tuesday</v>
      </c>
      <c r="AA985" s="21" t="str">
        <f>IF(X985="", "", TEXT(X985, "dddd"))</f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>IF(AB986="DOLLAR",E986*88,E986)</f>
        <v>27258</v>
      </c>
      <c r="G986" s="48">
        <f>F986*J986</f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>J986-K986</f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>IF(X986="", "", X986-N986)</f>
        <v>3</v>
      </c>
      <c r="Z986" s="21" t="str">
        <f>IF(N986="", "", TEXT(N986, "dddd"))</f>
        <v>Saturday</v>
      </c>
      <c r="AA986" s="21" t="str">
        <f>IF(X986="", "", TEXT(X986, "dddd"))</f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>IF(AB987="DOLLAR",E987*88,E987)</f>
        <v>28710</v>
      </c>
      <c r="G987" s="48">
        <f>F987*J987</f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>J987-K987</f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>IF(X987="", "", X987-N987)</f>
        <v>3</v>
      </c>
      <c r="Z987" s="21" t="str">
        <f>IF(N987="", "", TEXT(N987, "dddd"))</f>
        <v>Saturday</v>
      </c>
      <c r="AA987" s="21" t="str">
        <f>IF(X987="", "", TEXT(X987, "dddd"))</f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>IF(AB988="DOLLAR",E988*88,E988)</f>
        <v>19008</v>
      </c>
      <c r="G988" s="48">
        <f>F988*J988</f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>J988-K988</f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>IF(X988="", "", X988-N988)</f>
        <v>1</v>
      </c>
      <c r="Z988" s="21" t="str">
        <f>IF(N988="", "", TEXT(N988, "dddd"))</f>
        <v>Wednesday</v>
      </c>
      <c r="AA988" s="21" t="str">
        <f>IF(X988="", "", TEXT(X988, "dddd"))</f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>IF(AB989="DOLLAR",E989*88,E989)</f>
        <v>7867.2000000000007</v>
      </c>
      <c r="G989" s="48">
        <f>F989*J989</f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>J989-K989</f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>IF(X989="", "", X989-N989)</f>
        <v>1</v>
      </c>
      <c r="Z989" s="21" t="str">
        <f>IF(N989="", "", TEXT(N989, "dddd"))</f>
        <v>Wednesday</v>
      </c>
      <c r="AA989" s="21" t="str">
        <f>IF(X989="", "", TEXT(X989, "dddd"))</f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>IF(AB990="DOLLAR",E990*88,E990)</f>
        <v>8395.2000000000007</v>
      </c>
      <c r="G990" s="48">
        <f>F990*J990</f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>J990-K990</f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>IF(X990="", "", X990-N990)</f>
        <v>3</v>
      </c>
      <c r="Z990" s="21" t="str">
        <f>IF(N990="", "", TEXT(N990, "dddd"))</f>
        <v>Saturday</v>
      </c>
      <c r="AA990" s="21" t="str">
        <f>IF(X990="", "", TEXT(X990, "dddd"))</f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>IF(AB991="DOLLAR",E991*88,E991)</f>
        <v>20169.599999999999</v>
      </c>
      <c r="G991" s="48">
        <f>F991*J991</f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>J991-K991</f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>IF(X991="", "", X991-N991)</f>
        <v>3</v>
      </c>
      <c r="Z991" s="21" t="str">
        <f>IF(N991="", "", TEXT(N991, "dddd"))</f>
        <v>Saturday</v>
      </c>
      <c r="AA991" s="21" t="str">
        <f>IF(X991="", "", TEXT(X991, "dddd"))</f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>IF(AB992="DOLLAR",E992*88,E992)</f>
        <v>6600</v>
      </c>
      <c r="G992" s="48">
        <f>F992*J992</f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>J992-K992</f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>IF(X992="", "", X992-N992)</f>
        <v>1</v>
      </c>
      <c r="Z992" s="21" t="str">
        <f>IF(N992="", "", TEXT(N992, "dddd"))</f>
        <v>Wednesday</v>
      </c>
      <c r="AA992" s="21" t="str">
        <f>IF(X992="", "", TEXT(X992, "dddd"))</f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>IF(AB993="DOLLAR",E993*88,E993)</f>
        <v>26532</v>
      </c>
      <c r="G993" s="48">
        <f>F993*J993</f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>J993-K993</f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>IF(X993="", "", X993-N993)</f>
        <v>3</v>
      </c>
      <c r="Z993" s="21" t="str">
        <f>IF(N993="", "", TEXT(N993, "dddd"))</f>
        <v>Saturday</v>
      </c>
      <c r="AA993" s="21" t="str">
        <f>IF(X993="", "", TEXT(X993, "dddd"))</f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>IF(AB994="DOLLAR",E994*88,E994)</f>
        <v>15153.599999999999</v>
      </c>
      <c r="G994" s="48">
        <f>F994*J994</f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>J994-K994</f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>IF(X994="", "", X994-N994)</f>
        <v>3</v>
      </c>
      <c r="Z994" s="21" t="str">
        <f>IF(N994="", "", TEXT(N994, "dddd"))</f>
        <v>Saturday</v>
      </c>
      <c r="AA994" s="21" t="str">
        <f>IF(X994="", "", TEXT(X994, "dddd"))</f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>IF(AB995="DOLLAR",E995*88,E995)</f>
        <v>15364.8</v>
      </c>
      <c r="G995" s="48">
        <f>F995*J995</f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>J995-K995</f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>IF(X995="", "", X995-N995)</f>
        <v>2</v>
      </c>
      <c r="Z995" s="21" t="str">
        <f>IF(N995="", "", TEXT(N995, "dddd"))</f>
        <v>Tuesday</v>
      </c>
      <c r="AA995" s="21" t="str">
        <f>IF(X995="", "", TEXT(X995, "dddd"))</f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>IF(AB996="DOLLAR",E996*88,E996)</f>
        <v>9662.4</v>
      </c>
      <c r="G996" s="48">
        <f>F996*J996</f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>J996-K996</f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>IF(X996="", "", X996-N996)</f>
        <v>2</v>
      </c>
      <c r="Z996" s="21" t="str">
        <f>IF(N996="", "", TEXT(N996, "dddd"))</f>
        <v>Tuesday</v>
      </c>
      <c r="AA996" s="21" t="str">
        <f>IF(X996="", "", TEXT(X996, "dddd"))</f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>IF(AB997="DOLLAR",E997*88,E997)</f>
        <v>13622.400000000001</v>
      </c>
      <c r="G997" s="48">
        <f>F997*J997</f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>J997-K997</f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>IF(X997="", "", X997-N997)</f>
        <v>3</v>
      </c>
      <c r="Z997" s="21" t="str">
        <f>IF(N997="", "", TEXT(N997, "dddd"))</f>
        <v>Saturday</v>
      </c>
      <c r="AA997" s="21" t="str">
        <f>IF(X997="", "", TEXT(X997, "dddd"))</f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>IF(AB998="DOLLAR",E998*88,E998)</f>
        <v>19483.2</v>
      </c>
      <c r="G998" s="48">
        <f>F998*J998</f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>J998-K998</f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>IF(X998="", "", X998-N998)</f>
        <v>3</v>
      </c>
      <c r="Z998" s="21" t="str">
        <f>IF(N998="", "", TEXT(N998, "dddd"))</f>
        <v>Saturday</v>
      </c>
      <c r="AA998" s="21" t="str">
        <f>IF(X998="", "", TEXT(X998, "dddd"))</f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>IF(AB999="DOLLAR",E999*88,E999)</f>
        <v>20169.599999999999</v>
      </c>
      <c r="G999" s="48">
        <f>F999*J999</f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>J999-K999</f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>IF(X999="", "", X999-N999)</f>
        <v>1</v>
      </c>
      <c r="Z999" s="21" t="str">
        <f>IF(N999="", "", TEXT(N999, "dddd"))</f>
        <v>Wednesday</v>
      </c>
      <c r="AA999" s="21" t="str">
        <f>IF(X999="", "", TEXT(X999, "dddd"))</f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>IF(AB1000="DOLLAR",E1000*88,E1000)</f>
        <v>10560</v>
      </c>
      <c r="G1000" s="48">
        <f>F1000*J1000</f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>J1000-K1000</f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>IF(X1000="", "", X1000-N1000)</f>
        <v>3</v>
      </c>
      <c r="Z1000" s="21" t="str">
        <f>IF(N1000="", "", TEXT(N1000, "dddd"))</f>
        <v>Saturday</v>
      </c>
      <c r="AA1000" s="21" t="str">
        <f>IF(X1000="", "", TEXT(X1000, "dddd"))</f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>IF(AB1001="DOLLAR",E1001*88,E1001)</f>
        <v>1584</v>
      </c>
      <c r="G1001" s="48">
        <f>F1001*J1001</f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>J1001-K1001</f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>IF(X1001="", "", X1001-N1001)</f>
        <v>2</v>
      </c>
      <c r="Z1001" s="21" t="str">
        <f>IF(N1001="", "", TEXT(N1001, "dddd"))</f>
        <v>Tuesday</v>
      </c>
      <c r="AA1001" s="21" t="str">
        <f>IF(X1001="", "", TEXT(X1001, "dddd"))</f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>IF(AB1002="DOLLAR",E1002*88,E1002)</f>
        <v>6811.2000000000007</v>
      </c>
      <c r="G1002" s="48">
        <f>F1002*J1002</f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>J1002-K1002</f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>IF(X1002="", "", X1002-N1002)</f>
        <v>3</v>
      </c>
      <c r="Z1002" s="21" t="str">
        <f>IF(N1002="", "", TEXT(N1002, "dddd"))</f>
        <v>Saturday</v>
      </c>
      <c r="AA1002" s="21" t="str">
        <f>IF(X1002="", "", TEXT(X1002, "dddd"))</f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>IF(AB1003="DOLLAR",E1003*88,E1003)</f>
        <v>4646.3999999999996</v>
      </c>
      <c r="G1003" s="48">
        <f>F1003*J1003</f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>J1003-K1003</f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>IF(X1003="", "", X1003-N1003)</f>
        <v>2</v>
      </c>
      <c r="Z1003" s="21" t="str">
        <f>IF(N1003="", "", TEXT(N1003, "dddd"))</f>
        <v>Tuesday</v>
      </c>
      <c r="AA1003" s="21" t="str">
        <f>IF(X1003="", "", TEXT(X1003, "dddd"))</f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>IF(AB1004="DOLLAR",E1004*88,E1004)</f>
        <v>5649.6</v>
      </c>
      <c r="G1004" s="48">
        <f>F1004*J1004</f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>J1004-K1004</f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>IF(X1004="", "", X1004-N1004)</f>
        <v>2</v>
      </c>
      <c r="Z1004" s="21" t="str">
        <f>IF(N1004="", "", TEXT(N1004, "dddd"))</f>
        <v>Tuesday</v>
      </c>
      <c r="AA1004" s="21" t="str">
        <f>IF(X1004="", "", TEXT(X1004, "dddd"))</f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>IF(AB1005="DOLLAR",E1005*88,E1005)</f>
        <v>4382.3999999999996</v>
      </c>
      <c r="G1005" s="48">
        <f>F1005*J1005</f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>J1005-K1005</f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>IF(X1005="", "", X1005-N1005)</f>
        <v>3</v>
      </c>
      <c r="Z1005" s="21" t="str">
        <f>IF(N1005="", "", TEXT(N1005, "dddd"))</f>
        <v>Saturday</v>
      </c>
      <c r="AA1005" s="21" t="str">
        <f>IF(X1005="", "", TEXT(X1005, "dddd"))</f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>IF(AB1006="DOLLAR",E1006*88,E1006)</f>
        <v>12724.8</v>
      </c>
      <c r="G1006" s="48">
        <f>F1006*J1006</f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>J1006-K1006</f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>IF(X1006="", "", X1006-N1006)</f>
        <v>2</v>
      </c>
      <c r="Z1006" s="21" t="str">
        <f>IF(N1006="", "", TEXT(N1006, "dddd"))</f>
        <v>Tuesday</v>
      </c>
      <c r="AA1006" s="21" t="str">
        <f>IF(X1006="", "", TEXT(X1006, "dddd"))</f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>IF(AB1007="DOLLAR",E1007*88,E1007)</f>
        <v>13464</v>
      </c>
      <c r="G1007" s="48">
        <f>F1007*J1007</f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>J1007-K1007</f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>IF(X1007="", "", X1007-N1007)</f>
        <v>2</v>
      </c>
      <c r="Z1007" s="21" t="str">
        <f>IF(N1007="", "", TEXT(N1007, "dddd"))</f>
        <v>Tuesday</v>
      </c>
      <c r="AA1007" s="21" t="str">
        <f>IF(X1007="", "", TEXT(X1007, "dddd"))</f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>IF(AB1008="DOLLAR",E1008*88,E1008)</f>
        <v>1953.6</v>
      </c>
      <c r="G1008" s="48">
        <f>F1008*J1008</f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>J1008-K1008</f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>IF(X1008="", "", X1008-N1008)</f>
        <v>1</v>
      </c>
      <c r="Z1008" s="21" t="str">
        <f>IF(N1008="", "", TEXT(N1008, "dddd"))</f>
        <v>Wednesday</v>
      </c>
      <c r="AA1008" s="21" t="str">
        <f>IF(X1008="", "", TEXT(X1008, "dddd"))</f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>IF(AB1009="DOLLAR",E1009*88,E1009)</f>
        <v>5016</v>
      </c>
      <c r="G1009" s="48">
        <f>F1009*J1009</f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>J1009-K1009</f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>IF(X1009="", "", X1009-N1009)</f>
        <v>2</v>
      </c>
      <c r="Z1009" s="21" t="str">
        <f>IF(N1009="", "", TEXT(N1009, "dddd"))</f>
        <v>Tuesday</v>
      </c>
      <c r="AA1009" s="21" t="str">
        <f>IF(X1009="", "", TEXT(X1009, "dddd"))</f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>IF(AB1010="DOLLAR",E1010*88,E1010)</f>
        <v>10876.8</v>
      </c>
      <c r="G1010" s="48">
        <f>F1010*J1010</f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>J1010-K1010</f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>IF(X1010="", "", X1010-N1010)</f>
        <v>2</v>
      </c>
      <c r="Z1010" s="21" t="str">
        <f>IF(N1010="", "", TEXT(N1010, "dddd"))</f>
        <v>Tuesday</v>
      </c>
      <c r="AA1010" s="21" t="str">
        <f>IF(X1010="", "", TEXT(X1010, "dddd"))</f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>IF(AB1011="DOLLAR",E1011*88,E1011)</f>
        <v>5596.8</v>
      </c>
      <c r="G1011" s="48">
        <f>F1011*J1011</f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>J1011-K1011</f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>IF(X1011="", "", X1011-N1011)</f>
        <v>2</v>
      </c>
      <c r="Z1011" s="21" t="str">
        <f>IF(N1011="", "", TEXT(N1011, "dddd"))</f>
        <v>Tuesday</v>
      </c>
      <c r="AA1011" s="21" t="str">
        <f>IF(X1011="", "", TEXT(X1011, "dddd"))</f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>IF(AB1012="DOLLAR",E1012*88,E1012)</f>
        <v>26532</v>
      </c>
      <c r="G1012" s="48">
        <f>F1012*J1012</f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>J1012-K1012</f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>IF(X1012="", "", X1012-N1012)</f>
        <v>2</v>
      </c>
      <c r="Z1012" s="21" t="str">
        <f>IF(N1012="", "", TEXT(N1012, "dddd"))</f>
        <v>Tuesday</v>
      </c>
      <c r="AA1012" s="21" t="str">
        <f>IF(X1012="", "", TEXT(X1012, "dddd"))</f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>IF(AB1013="DOLLAR",E1013*88,E1013)</f>
        <v>4752</v>
      </c>
      <c r="G1013" s="48">
        <f>F1013*J1013</f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>J1013-K1013</f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>IF(X1013="", "", X1013-N1013)</f>
        <v>3</v>
      </c>
      <c r="Z1013" s="21" t="str">
        <f>IF(N1013="", "", TEXT(N1013, "dddd"))</f>
        <v>Saturday</v>
      </c>
      <c r="AA1013" s="21" t="str">
        <f>IF(X1013="", "", TEXT(X1013, "dddd"))</f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>IF(AB1014="DOLLAR",E1014*88,E1014)</f>
        <v>2851.2</v>
      </c>
      <c r="G1014" s="48">
        <f>F1014*J1014</f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>J1014-K1014</f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>IF(X1014="", "", X1014-N1014)</f>
        <v>2</v>
      </c>
      <c r="Z1014" s="21" t="str">
        <f>IF(N1014="", "", TEXT(N1014, "dddd"))</f>
        <v>Tuesday</v>
      </c>
      <c r="AA1014" s="21" t="str">
        <f>IF(X1014="", "", TEXT(X1014, "dddd"))</f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>IF(AB1015="DOLLAR",E1015*88,E1015)</f>
        <v>5649.6</v>
      </c>
      <c r="G1015" s="48">
        <f>F1015*J1015</f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>J1015-K1015</f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>IF(X1015="", "", X1015-N1015)</f>
        <v>0</v>
      </c>
      <c r="Z1015" s="21" t="str">
        <f>IF(N1015="", "", TEXT(N1015, "dddd"))</f>
        <v>Wednesday</v>
      </c>
      <c r="AA1015" s="21" t="str">
        <f>IF(X1015="", "", TEXT(X1015, "dddd"))</f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>IF(AB1016="DOLLAR",E1016*88,E1016)</f>
        <v>10876.8</v>
      </c>
      <c r="G1016" s="48">
        <f>F1016*J1016</f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>J1016-K1016</f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>IF(X1016="", "", X1016-N1016)</f>
        <v>2</v>
      </c>
      <c r="Z1016" s="21" t="str">
        <f>IF(N1016="", "", TEXT(N1016, "dddd"))</f>
        <v>Tuesday</v>
      </c>
      <c r="AA1016" s="21" t="str">
        <f>IF(X1016="", "", TEXT(X1016, "dddd"))</f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>IF(AB1017="DOLLAR",E1017*88,E1017)</f>
        <v>5913.6</v>
      </c>
      <c r="G1017" s="48">
        <f>F1017*J1017</f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>J1017-K1017</f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>IF(X1017="", "", X1017-N1017)</f>
        <v>3</v>
      </c>
      <c r="Z1017" s="21" t="str">
        <f>IF(N1017="", "", TEXT(N1017, "dddd"))</f>
        <v>Saturday</v>
      </c>
      <c r="AA1017" s="21" t="str">
        <f>IF(X1017="", "", TEXT(X1017, "dddd"))</f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>IF(AB1018="DOLLAR",E1018*88,E1018)</f>
        <v>9292.7999999999993</v>
      </c>
      <c r="G1018" s="48">
        <f>F1018*J1018</f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>J1018-K1018</f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>IF(X1018="", "", X1018-N1018)</f>
        <v>0</v>
      </c>
      <c r="Z1018" s="21" t="str">
        <f>IF(N1018="", "", TEXT(N1018, "dddd"))</f>
        <v>Wednesday</v>
      </c>
      <c r="AA1018" s="21" t="str">
        <f>IF(X1018="", "", TEXT(X1018, "dddd"))</f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>IF(AB1019="DOLLAR",E1019*88,E1019)</f>
        <v>1900.8000000000002</v>
      </c>
      <c r="G1019" s="48">
        <f>F1019*J1019</f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>J1019-K1019</f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>IF(X1019="", "", X1019-N1019)</f>
        <v>3</v>
      </c>
      <c r="Z1019" s="21" t="str">
        <f>IF(N1019="", "", TEXT(N1019, "dddd"))</f>
        <v>Saturday</v>
      </c>
      <c r="AA1019" s="21" t="str">
        <f>IF(X1019="", "", TEXT(X1019, "dddd"))</f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>IF(AB1020="DOLLAR",E1020*88,E1020)</f>
        <v>5174.3999999999996</v>
      </c>
      <c r="G1020" s="48">
        <f>F1020*J1020</f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>J1020-K1020</f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>IF(X1020="", "", X1020-N1020)</f>
        <v>0</v>
      </c>
      <c r="Z1020" s="21" t="str">
        <f>IF(N1020="", "", TEXT(N1020, "dddd"))</f>
        <v>Wednesday</v>
      </c>
      <c r="AA1020" s="21" t="str">
        <f>IF(X1020="", "", TEXT(X1020, "dddd"))</f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>IF(AB1021="DOLLAR",E1021*88,E1021)</f>
        <v>3748.8</v>
      </c>
      <c r="G1021" s="48">
        <f>F1021*J1021</f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>J1021-K1021</f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>IF(X1021="", "", X1021-N1021)</f>
        <v>3</v>
      </c>
      <c r="Z1021" s="21" t="str">
        <f>IF(N1021="", "", TEXT(N1021, "dddd"))</f>
        <v>Saturday</v>
      </c>
      <c r="AA1021" s="21" t="str">
        <f>IF(X1021="", "", TEXT(X1021, "dddd"))</f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>IF(AB1022="DOLLAR",E1022*88,E1022)</f>
        <v>440</v>
      </c>
      <c r="G1022" s="48">
        <f>F1022*J1022</f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>J1022-K1022</f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>IF(X1022="", "", X1022-N1022)</f>
        <v>2</v>
      </c>
      <c r="Z1022" s="21" t="str">
        <f>IF(N1022="", "", TEXT(N1022, "dddd"))</f>
        <v>Saturday</v>
      </c>
      <c r="AA1022" s="21" t="str">
        <f>IF(X1022="", "", TEXT(X1022, "dddd"))</f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>IF(AB1023="DOLLAR",E1023*88,E1023)</f>
        <v>2956.8</v>
      </c>
      <c r="G1023" s="48">
        <f>F1023*J1023</f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>J1023-K1023</f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>IF(X1023="", "", X1023-N1023)</f>
        <v>1</v>
      </c>
      <c r="Z1023" s="21" t="str">
        <f>IF(N1023="", "", TEXT(N1023, "dddd"))</f>
        <v>Tuesday</v>
      </c>
      <c r="AA1023" s="21" t="str">
        <f>IF(X1023="", "", TEXT(X1023, "dddd"))</f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>IF(AB1024="DOLLAR",E1024*88,E1024)</f>
        <v>13992</v>
      </c>
      <c r="G1024" s="48">
        <f>F1024*J1024</f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>J1024-K1024</f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>IF(X1024="", "", X1024-N1024)</f>
        <v>3</v>
      </c>
      <c r="Z1024" s="21" t="str">
        <f>IF(N1024="", "", TEXT(N1024, "dddd"))</f>
        <v>Saturday</v>
      </c>
      <c r="AA1024" s="21" t="str">
        <f>IF(X1024="", "", TEXT(X1024, "dddd"))</f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>IF(AB1025="DOLLAR",E1025*88,E1025)</f>
        <v>13992</v>
      </c>
      <c r="G1025" s="48">
        <f>F1025*J1025</f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>J1025-K1025</f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>IF(X1025="", "", X1025-N1025)</f>
        <v>3</v>
      </c>
      <c r="Z1025" s="21" t="str">
        <f>IF(N1025="", "", TEXT(N1025, "dddd"))</f>
        <v>Saturday</v>
      </c>
      <c r="AA1025" s="21" t="str">
        <f>IF(X1025="", "", TEXT(X1025, "dddd"))</f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>IF(AB1026="DOLLAR",E1026*88,E1026)</f>
        <v>4382.3999999999996</v>
      </c>
      <c r="G1026" s="48">
        <f>F1026*J1026</f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>J1026-K1026</f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>IF(X1026="", "", X1026-N1026)</f>
        <v>1</v>
      </c>
      <c r="Z1026" s="21" t="str">
        <f>IF(N1026="", "", TEXT(N1026, "dddd"))</f>
        <v>Wednesday</v>
      </c>
      <c r="AA1026" s="21" t="str">
        <f>IF(X1026="", "", TEXT(X1026, "dddd"))</f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>IF(AB1027="DOLLAR",E1027*88,E1027)</f>
        <v>17054.400000000001</v>
      </c>
      <c r="G1027" s="48">
        <f>F1027*J1027</f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>J1027-K1027</f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>IF(X1027="", "", X1027-N1027)</f>
        <v>3</v>
      </c>
      <c r="Z1027" s="21" t="str">
        <f>IF(N1027="", "", TEXT(N1027, "dddd"))</f>
        <v>Saturday</v>
      </c>
      <c r="AA1027" s="21" t="str">
        <f>IF(X1027="", "", TEXT(X1027, "dddd"))</f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>IF(AB1028="DOLLAR",E1028*88,E1028)</f>
        <v>4699.2</v>
      </c>
      <c r="G1028" s="48">
        <f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>IF(X1028="", "", X1028-N1028)</f>
        <v>2</v>
      </c>
      <c r="Z1028" s="21" t="str">
        <f>IF(N1028="", "", TEXT(N1028, "dddd"))</f>
        <v>Saturday</v>
      </c>
      <c r="AA1028" s="21" t="str">
        <f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>IF(AB1029="DOLLAR",E1029*88,E1029)</f>
        <v>2851.2</v>
      </c>
      <c r="G1029" s="48">
        <f>F1029*J1029</f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>J1029-K1029</f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>IF(X1029="", "", X1029-N1029)</f>
        <v>3</v>
      </c>
      <c r="Z1029" s="21" t="str">
        <f>IF(N1029="", "", TEXT(N1029, "dddd"))</f>
        <v>Saturday</v>
      </c>
      <c r="AA1029" s="21" t="str">
        <f>IF(X1029="", "", TEXT(X1029, "dddd"))</f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>IF(AB1030="DOLLAR",E1030*88,E1030)</f>
        <v>12091.2</v>
      </c>
      <c r="G1030" s="48">
        <f>F1030*J1030</f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>J1030-K1030</f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>IF(X1030="", "", X1030-N1030)</f>
        <v>1</v>
      </c>
      <c r="Z1030" s="21" t="str">
        <f>IF(N1030="", "", TEXT(N1030, "dddd"))</f>
        <v>Wednesday</v>
      </c>
      <c r="AA1030" s="21" t="str">
        <f>IF(X1030="", "", TEXT(X1030, "dddd"))</f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>IF(AB1031="DOLLAR",E1031*88,E1031)</f>
        <v>12091.2</v>
      </c>
      <c r="G1031" s="48">
        <f>F1031*J1031</f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>J1031-K1031</f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>IF(X1031="", "", X1031-N1031)</f>
        <v>2</v>
      </c>
      <c r="Z1031" s="21" t="str">
        <f>IF(N1031="", "", TEXT(N1031, "dddd"))</f>
        <v>Tuesday</v>
      </c>
      <c r="AA1031" s="21" t="str">
        <f>IF(X1031="", "", TEXT(X1031, "dddd"))</f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>IF(AB1032="DOLLAR",E1032*88,E1032)</f>
        <v>4699.2</v>
      </c>
      <c r="G1032" s="48">
        <f>F1032*J1032</f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>J1032-K1032</f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>IF(X1032="", "", X1032-N1032)</f>
        <v>2</v>
      </c>
      <c r="Z1032" s="21" t="str">
        <f>IF(N1032="", "", TEXT(N1032, "dddd"))</f>
        <v>Tuesday</v>
      </c>
      <c r="AA1032" s="21" t="str">
        <f>IF(X1032="", "", TEXT(X1032, "dddd"))</f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>IF(AB1033="DOLLAR",E1033*88,E1033)</f>
        <v>4382.3999999999996</v>
      </c>
      <c r="G1033" s="48">
        <f>F1033*J1033</f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>J1033-K1033</f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>IF(X1033="", "", X1033-N1033)</f>
        <v>3</v>
      </c>
      <c r="Z1033" s="21" t="str">
        <f>IF(N1033="", "", TEXT(N1033, "dddd"))</f>
        <v>Saturday</v>
      </c>
      <c r="AA1033" s="21" t="str">
        <f>IF(X1033="", "", TEXT(X1033, "dddd"))</f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>IF(AB1034="DOLLAR",E1034*88,E1034)</f>
        <v>6600</v>
      </c>
      <c r="G1034" s="48">
        <f>F1034*J1034</f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>J1034-K1034</f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>IF(X1034="", "", X1034-N1034)</f>
        <v>0</v>
      </c>
      <c r="Z1034" s="21" t="str">
        <f>IF(N1034="", "", TEXT(N1034, "dddd"))</f>
        <v>Tuesday</v>
      </c>
      <c r="AA1034" s="21" t="str">
        <f>IF(X1034="", "", TEXT(X1034, "dddd"))</f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>IF(AB1035="DOLLAR",E1035*88,E1035)</f>
        <v>4699.2</v>
      </c>
      <c r="G1035" s="48">
        <f>F1035*J1035</f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>J1035-K1035</f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>IF(X1035="", "", X1035-N1035)</f>
        <v>2</v>
      </c>
      <c r="Z1035" s="21" t="str">
        <f>IF(N1035="", "", TEXT(N1035, "dddd"))</f>
        <v>Saturday</v>
      </c>
      <c r="AA1035" s="21" t="str">
        <f>IF(X1035="", "", TEXT(X1035, "dddd"))</f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>IF(AB1036="DOLLAR",E1036*88,E1036)</f>
        <v>13992</v>
      </c>
      <c r="G1036" s="48">
        <f>F1036*J1036</f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>J1036-K1036</f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>IF(X1036="", "", X1036-N1036)</f>
        <v>3</v>
      </c>
      <c r="Z1036" s="21" t="str">
        <f>IF(N1036="", "", TEXT(N1036, "dddd"))</f>
        <v>Saturday</v>
      </c>
      <c r="AA1036" s="21" t="str">
        <f>IF(X1036="", "", TEXT(X1036, "dddd"))</f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>IF(AB1037="DOLLAR",E1037*88,E1037)</f>
        <v>13992</v>
      </c>
      <c r="G1037" s="48">
        <f>F1037*J1037</f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>J1037-K1037</f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>IF(X1037="", "", X1037-N1037)</f>
        <v>1</v>
      </c>
      <c r="Z1037" s="21" t="str">
        <f>IF(N1037="", "", TEXT(N1037, "dddd"))</f>
        <v>Tuesday</v>
      </c>
      <c r="AA1037" s="21" t="str">
        <f>IF(X1037="", "", TEXT(X1037, "dddd"))</f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>IF(AB1038="DOLLAR",E1038*88,E1038)</f>
        <v>13992</v>
      </c>
      <c r="G1038" s="48">
        <f>F1038*J1038</f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>J1038-K1038</f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>IF(X1038="", "", X1038-N1038)</f>
        <v>3</v>
      </c>
      <c r="Z1038" s="21" t="str">
        <f>IF(N1038="", "", TEXT(N1038, "dddd"))</f>
        <v>Saturday</v>
      </c>
      <c r="AA1038" s="21" t="str">
        <f>IF(X1038="", "", TEXT(X1038, "dddd"))</f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>IF(AB1039="DOLLAR",E1039*88,E1039)</f>
        <v>13992</v>
      </c>
      <c r="G1039" s="48">
        <f>F1039*J1039</f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>J1039-K1039</f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>IF(X1039="", "", X1039-N1039)</f>
        <v>3</v>
      </c>
      <c r="Z1039" s="21" t="str">
        <f>IF(N1039="", "", TEXT(N1039, "dddd"))</f>
        <v>Saturday</v>
      </c>
      <c r="AA1039" s="21" t="str">
        <f>IF(X1039="", "", TEXT(X1039, "dddd"))</f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>IF(AB1040="DOLLAR",E1040*88,E1040)</f>
        <v>16104</v>
      </c>
      <c r="G1040" s="48">
        <f>F1040*J1040</f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>J1040-K1040</f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>IF(X1040="", "", X1040-N1040)</f>
        <v>3</v>
      </c>
      <c r="Z1040" s="21" t="str">
        <f>IF(N1040="", "", TEXT(N1040, "dddd"))</f>
        <v>Saturday</v>
      </c>
      <c r="AA1040" s="21" t="str">
        <f>IF(X1040="", "", TEXT(X1040, "dddd"))</f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>IF(AB1041="DOLLAR",E1041*88,E1041)</f>
        <v>13992</v>
      </c>
      <c r="G1041" s="48">
        <f>F1041*J1041</f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>J1041-K1041</f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>IF(X1041="", "", X1041-N1041)</f>
        <v>3</v>
      </c>
      <c r="Z1041" s="21" t="str">
        <f>IF(N1041="", "", TEXT(N1041, "dddd"))</f>
        <v>Saturday</v>
      </c>
      <c r="AA1041" s="21" t="str">
        <f>IF(X1041="", "", TEXT(X1041, "dddd"))</f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>IF(AB1042="DOLLAR",E1042*88,E1042)</f>
        <v>29876</v>
      </c>
      <c r="G1042" s="48">
        <f>F1042*J1042</f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>J1042-K1042</f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>IF(X1042="", "", X1042-N1042)</f>
        <v>2</v>
      </c>
      <c r="Z1042" s="21" t="str">
        <f>IF(N1042="", "", TEXT(N1042, "dddd"))</f>
        <v>Saturday</v>
      </c>
      <c r="AA1042" s="21" t="str">
        <f>IF(X1042="", "", TEXT(X1042, "dddd"))</f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>IF(AB1043="DOLLAR",E1043*88,E1043)</f>
        <v>8712</v>
      </c>
      <c r="G1043" s="48">
        <f>F1043*J1043</f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>J1043-K1043</f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>IF(X1043="", "", X1043-N1043)</f>
        <v>3</v>
      </c>
      <c r="Z1043" s="21" t="str">
        <f>IF(N1043="", "", TEXT(N1043, "dddd"))</f>
        <v>Saturday</v>
      </c>
      <c r="AA1043" s="21" t="str">
        <f>IF(X1043="", "", TEXT(X1043, "dddd"))</f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>IF(AB1044="DOLLAR",E1044*88,E1044)</f>
        <v>12540</v>
      </c>
      <c r="G1044" s="48">
        <f>F1044*J1044</f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>J1044-K1044</f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>IF(X1044="", "", X1044-N1044)</f>
        <v>3</v>
      </c>
      <c r="Z1044" s="21" t="str">
        <f>IF(N1044="", "", TEXT(N1044, "dddd"))</f>
        <v>Saturday</v>
      </c>
      <c r="AA1044" s="21" t="str">
        <f>IF(X1044="", "", TEXT(X1044, "dddd"))</f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>IF(AB1045="DOLLAR",E1045*88,E1045)</f>
        <v>13992</v>
      </c>
      <c r="G1045" s="48">
        <f>F1045*J1045</f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>J1045-K1045</f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>IF(X1045="", "", X1045-N1045)</f>
        <v>3</v>
      </c>
      <c r="Z1045" s="21" t="str">
        <f>IF(N1045="", "", TEXT(N1045, "dddd"))</f>
        <v>Saturday</v>
      </c>
      <c r="AA1045" s="21" t="str">
        <f>IF(X1045="", "", TEXT(X1045, "dddd"))</f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>IF(AB1046="DOLLAR",E1046*88,E1046)</f>
        <v>13992</v>
      </c>
      <c r="G1046" s="48">
        <f>F1046*J1046</f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>J1046-K1046</f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>IF(X1046="", "", X1046-N1046)</f>
        <v>3</v>
      </c>
      <c r="Z1046" s="21" t="str">
        <f>IF(N1046="", "", TEXT(N1046, "dddd"))</f>
        <v>Saturday</v>
      </c>
      <c r="AA1046" s="21" t="str">
        <f>IF(X1046="", "", TEXT(X1046, "dddd"))</f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>IF(AB1047="DOLLAR",E1047*88,E1047)</f>
        <v>20169.599999999999</v>
      </c>
      <c r="G1047" s="48">
        <f>F1047*J1047</f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>J1047-K1047</f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>IF(X1047="", "", X1047-N1047)</f>
        <v>1</v>
      </c>
      <c r="Z1047" s="21" t="str">
        <f>IF(N1047="", "", TEXT(N1047, "dddd"))</f>
        <v>Wednesday</v>
      </c>
      <c r="AA1047" s="21" t="str">
        <f>IF(X1047="", "", TEXT(X1047, "dddd"))</f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>IF(AB1048="DOLLAR",E1048*88,E1048)</f>
        <v>7180.7999999999993</v>
      </c>
      <c r="G1048" s="48">
        <f>F1048*J1048</f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>J1048-K1048</f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>IF(X1048="", "", X1048-N1048)</f>
        <v>3</v>
      </c>
      <c r="Z1048" s="21" t="str">
        <f>IF(N1048="", "", TEXT(N1048, "dddd"))</f>
        <v>Saturday</v>
      </c>
      <c r="AA1048" s="21" t="str">
        <f>IF(X1048="", "", TEXT(X1048, "dddd"))</f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>IF(AB1049="DOLLAR",E1049*88,E1049)</f>
        <v>15206.400000000001</v>
      </c>
      <c r="G1049" s="48">
        <f>F1049*J1049</f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>J1049-K1049</f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>IF(X1049="", "", X1049-N1049)</f>
        <v>3</v>
      </c>
      <c r="Z1049" s="21" t="str">
        <f>IF(N1049="", "", TEXT(N1049, "dddd"))</f>
        <v>Saturday</v>
      </c>
      <c r="AA1049" s="21" t="str">
        <f>IF(X1049="", "", TEXT(X1049, "dddd"))</f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>IF(AB1050="DOLLAR",E1050*88,E1050)</f>
        <v>18150</v>
      </c>
      <c r="G1050" s="48">
        <f>F1050*J1050</f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>J1050-K1050</f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>IF(X1050="", "", X1050-N1050)</f>
        <v>3</v>
      </c>
      <c r="Z1050" s="21" t="str">
        <f>IF(N1050="", "", TEXT(N1050, "dddd"))</f>
        <v>Saturday</v>
      </c>
      <c r="AA1050" s="21" t="str">
        <f>IF(X1050="", "", TEXT(X1050, "dddd"))</f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>IF(AB1051="DOLLAR",E1051*88,E1051)</f>
        <v>13305.599999999999</v>
      </c>
      <c r="G1051" s="48">
        <f>F1051*J1051</f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>J1051-K1051</f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>IF(X1051="", "", X1051-N1051)</f>
        <v>3</v>
      </c>
      <c r="Z1051" s="21" t="str">
        <f>IF(N1051="", "", TEXT(N1051, "dddd"))</f>
        <v>Saturday</v>
      </c>
      <c r="AA1051" s="21" t="str">
        <f>IF(X1051="", "", TEXT(X1051, "dddd"))</f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>IF(AB1052="DOLLAR",E1052*88,E1052)</f>
        <v>16737.599999999999</v>
      </c>
      <c r="G1052" s="48">
        <f>F1052*J1052</f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>J1052-K1052</f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>IF(X1052="", "", X1052-N1052)</f>
        <v>3</v>
      </c>
      <c r="Z1052" s="21" t="str">
        <f>IF(N1052="", "", TEXT(N1052, "dddd"))</f>
        <v>Saturday</v>
      </c>
      <c r="AA1052" s="21" t="str">
        <f>IF(X1052="", "", TEXT(X1052, "dddd"))</f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>IF(AB1053="DOLLAR",E1053*88,E1053)</f>
        <v>13358.400000000001</v>
      </c>
      <c r="G1053" s="48">
        <f>F1053*J1053</f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>J1053-K1053</f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>IF(X1053="", "", X1053-N1053)</f>
        <v>3</v>
      </c>
      <c r="Z1053" s="21" t="str">
        <f>IF(N1053="", "", TEXT(N1053, "dddd"))</f>
        <v>Saturday</v>
      </c>
      <c r="AA1053" s="21" t="str">
        <f>IF(X1053="", "", TEXT(X1053, "dddd"))</f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>IF(AB1054="DOLLAR",E1054*88,E1054)</f>
        <v>5332.8</v>
      </c>
      <c r="G1054" s="48">
        <f>F1054*J1054</f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>J1054-K1054</f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>IF(X1054="", "", X1054-N1054)</f>
        <v>3</v>
      </c>
      <c r="Z1054" s="21" t="str">
        <f>IF(N1054="", "", TEXT(N1054, "dddd"))</f>
        <v>Saturday</v>
      </c>
      <c r="AA1054" s="21" t="str">
        <f>IF(X1054="", "", TEXT(X1054, "dddd"))</f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>IF(AB1055="DOLLAR",E1055*88,E1055)</f>
        <v>37118.400000000001</v>
      </c>
      <c r="G1055" s="48">
        <f>F1055*J1055</f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>J1055-K1055</f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>IF(X1055="", "", X1055-N1055)</f>
        <v>1</v>
      </c>
      <c r="Z1055" s="21" t="str">
        <f>IF(N1055="", "", TEXT(N1055, "dddd"))</f>
        <v>Monday</v>
      </c>
      <c r="AA1055" s="21" t="str">
        <f>IF(X1055="", "", TEXT(X1055, "dddd"))</f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>IF(AB1056="DOLLAR",E1056*88,E1056)</f>
        <v>8712</v>
      </c>
      <c r="G1056" s="48">
        <f>F1056*J1056</f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>J1056-K1056</f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>IF(X1056="", "", X1056-N1056)</f>
        <v>1</v>
      </c>
      <c r="Z1056" s="21" t="str">
        <f>IF(N1056="", "", TEXT(N1056, "dddd"))</f>
        <v>Wednesday</v>
      </c>
      <c r="AA1056" s="21" t="str">
        <f>IF(X1056="", "", TEXT(X1056, "dddd"))</f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>IF(AB1057="DOLLAR",E1057*88,E1057)</f>
        <v>7444.7999999999993</v>
      </c>
      <c r="G1057" s="48">
        <f>F1057*J1057</f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>J1057-K1057</f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>IF(X1057="", "", X1057-N1057)</f>
        <v>1</v>
      </c>
      <c r="Z1057" s="21" t="str">
        <f>IF(N1057="", "", TEXT(N1057, "dddd"))</f>
        <v>Wednesday</v>
      </c>
      <c r="AA1057" s="21" t="str">
        <f>IF(X1057="", "", TEXT(X1057, "dddd"))</f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>IF(AB1058="DOLLAR",E1058*88,E1058)</f>
        <v>7444.7999999999993</v>
      </c>
      <c r="G1058" s="48">
        <f>F1058*J1058</f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>J1058-K1058</f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>IF(X1058="", "", X1058-N1058)</f>
        <v>1</v>
      </c>
      <c r="Z1058" s="21" t="str">
        <f>IF(N1058="", "", TEXT(N1058, "dddd"))</f>
        <v>Tuesday</v>
      </c>
      <c r="AA1058" s="21" t="str">
        <f>IF(X1058="", "", TEXT(X1058, "dddd"))</f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>IF(AB1059="DOLLAR",E1059*88,E1059)</f>
        <v>13992</v>
      </c>
      <c r="G1059" s="48">
        <f>F1059*J1059</f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>J1059-K1059</f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>IF(X1059="", "", X1059-N1059)</f>
        <v>0</v>
      </c>
      <c r="Z1059" s="21" t="str">
        <f>IF(N1059="", "", TEXT(N1059, "dddd"))</f>
        <v>Friday</v>
      </c>
      <c r="AA1059" s="21" t="str">
        <f>IF(X1059="", "", TEXT(X1059, "dddd"))</f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>IF(AB1060="DOLLAR",E1060*88,E1060)</f>
        <v>18321.599999999999</v>
      </c>
      <c r="G1060" s="48">
        <f>F1060*J1060</f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>J1060-K1060</f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>IF(X1060="", "", X1060-N1060)</f>
        <v>1</v>
      </c>
      <c r="Z1060" s="21" t="str">
        <f>IF(N1060="", "", TEXT(N1060, "dddd"))</f>
        <v>Tuesday</v>
      </c>
      <c r="AA1060" s="21" t="str">
        <f>IF(X1060="", "", TEXT(X1060, "dddd"))</f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>IF(AB1061="DOLLAR",E1061*88,E1061)</f>
        <v>13464</v>
      </c>
      <c r="G1061" s="48">
        <f>F1061*J1061</f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>J1061-K1061</f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>IF(X1061="", "", X1061-N1061)</f>
        <v>3</v>
      </c>
      <c r="Z1061" s="21" t="str">
        <f>IF(N1061="", "", TEXT(N1061, "dddd"))</f>
        <v>Saturday</v>
      </c>
      <c r="AA1061" s="21" t="str">
        <f>IF(X1061="", "", TEXT(X1061, "dddd"))</f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>IF(AB1062="DOLLAR",E1062*88,E1062)</f>
        <v>7444.7999999999993</v>
      </c>
      <c r="G1062" s="48">
        <f>F1062*J1062</f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>J1062-K1062</f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>IF(X1062="", "", X1062-N1062)</f>
        <v>3</v>
      </c>
      <c r="Z1062" s="21" t="str">
        <f>IF(N1062="", "", TEXT(N1062, "dddd"))</f>
        <v>Saturday</v>
      </c>
      <c r="AA1062" s="21" t="str">
        <f>IF(X1062="", "", TEXT(X1062, "dddd"))</f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>IF(AB1063="DOLLAR",E1063*88,E1063)</f>
        <v>8078.4</v>
      </c>
      <c r="G1063" s="48">
        <f>F1063*J1063</f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>J1063-K1063</f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>IF(X1063="", "", X1063-N1063)</f>
        <v>3</v>
      </c>
      <c r="Z1063" s="21" t="str">
        <f>IF(N1063="", "", TEXT(N1063, "dddd"))</f>
        <v>Saturday</v>
      </c>
      <c r="AA1063" s="21" t="str">
        <f>IF(X1063="", "", TEXT(X1063, "dddd"))</f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>IF(AB1064="DOLLAR",E1064*88,E1064)</f>
        <v>369.6</v>
      </c>
      <c r="G1064" s="48">
        <f>F1064*J1064</f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>J1064-K1064</f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>IF(X1064="", "", X1064-N1064)</f>
        <v>0</v>
      </c>
      <c r="Z1064" s="21" t="str">
        <f>IF(N1064="", "", TEXT(N1064, "dddd"))</f>
        <v>Thursday</v>
      </c>
      <c r="AA1064" s="21" t="str">
        <f>IF(X1064="", "", TEXT(X1064, "dddd"))</f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>IF(AB1065="DOLLAR",E1065*88,E1065)</f>
        <v>15523.2</v>
      </c>
      <c r="G1065" s="48">
        <f>F1065*J1065</f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>J1065-K1065</f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>IF(X1065="", "", X1065-N1065)</f>
        <v>0</v>
      </c>
      <c r="Z1065" s="21" t="str">
        <f>IF(N1065="", "", TEXT(N1065, "dddd"))</f>
        <v>Thursday</v>
      </c>
      <c r="AA1065" s="21" t="str">
        <f>IF(X1065="", "", TEXT(X1065, "dddd"))</f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>IF(AB1066="DOLLAR",E1066*88,E1066)</f>
        <v>3115.2</v>
      </c>
      <c r="G1066" s="48">
        <f>F1066*J1066</f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>J1066-K1066</f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>IF(X1066="", "", X1066-N1066)</f>
        <v>0</v>
      </c>
      <c r="Z1066" s="21" t="str">
        <f>IF(N1066="", "", TEXT(N1066, "dddd"))</f>
        <v>Thursday</v>
      </c>
      <c r="AA1066" s="21" t="str">
        <f>IF(X1066="", "", TEXT(X1066, "dddd"))</f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>IF(AB1067="DOLLAR",E1067*88,E1067)</f>
        <v>6230.4</v>
      </c>
      <c r="G1067" s="48">
        <f>F1067*J1067</f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>J1067-K1067</f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>IF(X1067="", "", X1067-N1067)</f>
        <v>0</v>
      </c>
      <c r="Z1067" s="21" t="str">
        <f>IF(N1067="", "", TEXT(N1067, "dddd"))</f>
        <v>Thursday</v>
      </c>
      <c r="AA1067" s="21" t="str">
        <f>IF(X1067="", "", TEXT(X1067, "dddd"))</f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>IF(AB1068="DOLLAR",E1068*88,E1068)</f>
        <v>6230.4</v>
      </c>
      <c r="G1068" s="48">
        <f>F1068*J1068</f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>J1068-K1068</f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>IF(X1068="", "", X1068-N1068)</f>
        <v>0</v>
      </c>
      <c r="Z1068" s="21" t="str">
        <f>IF(N1068="", "", TEXT(N1068, "dddd"))</f>
        <v>Thursday</v>
      </c>
      <c r="AA1068" s="21" t="str">
        <f>IF(X1068="", "", TEXT(X1068, "dddd"))</f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>IF(AB1069="DOLLAR",E1069*88,E1069)</f>
        <v>6230.4</v>
      </c>
      <c r="G1069" s="48">
        <f>F1069*J1069</f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>J1069-K1069</f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>IF(X1069="", "", X1069-N1069)</f>
        <v>0</v>
      </c>
      <c r="Z1069" s="21" t="str">
        <f>IF(N1069="", "", TEXT(N1069, "dddd"))</f>
        <v>Thursday</v>
      </c>
      <c r="AA1069" s="21" t="str">
        <f>IF(X1069="", "", TEXT(X1069, "dddd"))</f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>IF(AB1070="DOLLAR",E1070*88,E1070)</f>
        <v>6230.4</v>
      </c>
      <c r="G1070" s="48">
        <f>F1070*J1070</f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>J1070-K1070</f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>IF(X1070="", "", X1070-N1070)</f>
        <v>0</v>
      </c>
      <c r="Z1070" s="21" t="str">
        <f>IF(N1070="", "", TEXT(N1070, "dddd"))</f>
        <v>Thursday</v>
      </c>
      <c r="AA1070" s="21" t="str">
        <f>IF(X1070="", "", TEXT(X1070, "dddd"))</f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>IF(AB1071="DOLLAR",E1071*88,E1071)</f>
        <v>6230.4</v>
      </c>
      <c r="G1071" s="48">
        <f>F1071*J1071</f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>J1071-K1071</f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>IF(X1071="", "", X1071-N1071)</f>
        <v>0</v>
      </c>
      <c r="Z1071" s="21" t="str">
        <f>IF(N1071="", "", TEXT(N1071, "dddd"))</f>
        <v>Thursday</v>
      </c>
      <c r="AA1071" s="21" t="str">
        <f>IF(X1071="", "", TEXT(X1071, "dddd"))</f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>IF(AB1072="DOLLAR",E1072*88,E1072)</f>
        <v>6230.4</v>
      </c>
      <c r="G1072" s="48">
        <f>F1072*J1072</f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>J1072-K1072</f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>IF(X1072="", "", X1072-N1072)</f>
        <v>0</v>
      </c>
      <c r="Z1072" s="21" t="str">
        <f>IF(N1072="", "", TEXT(N1072, "dddd"))</f>
        <v>Thursday</v>
      </c>
      <c r="AA1072" s="21" t="str">
        <f>IF(X1072="", "", TEXT(X1072, "dddd"))</f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>IF(AB1073="DOLLAR",E1073*88,E1073)</f>
        <v>92980.800000000017</v>
      </c>
      <c r="G1073" s="48">
        <f>F1073*J1073</f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>J1073-K1073</f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>IF(X1073="", "", X1073-N1073)</f>
        <v>1</v>
      </c>
      <c r="Z1073" s="21" t="str">
        <f>IF(N1073="", "", TEXT(N1073, "dddd"))</f>
        <v>Tuesday</v>
      </c>
      <c r="AA1073" s="21" t="str">
        <f>IF(X1073="", "", TEXT(X1073, "dddd"))</f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>IF(AB1074="DOLLAR",E1074*88,E1074)</f>
        <v>86803.199999999997</v>
      </c>
      <c r="G1074" s="48">
        <f>F1074*J1074</f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>J1074-K1074</f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>IF(X1074="", "", X1074-N1074)</f>
        <v>0</v>
      </c>
      <c r="Z1074" s="21" t="str">
        <f>IF(N1074="", "", TEXT(N1074, "dddd"))</f>
        <v>Tuesday</v>
      </c>
      <c r="AA1074" s="21" t="str">
        <f>IF(X1074="", "", TEXT(X1074, "dddd"))</f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>IF(AB1075="DOLLAR",E1075*88,E1075)</f>
        <v>47018.400000000009</v>
      </c>
      <c r="G1075" s="48">
        <f>F1075*J1075</f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>J1075-K1075</f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>IF(X1075="", "", X1075-N1075)</f>
        <v>1</v>
      </c>
      <c r="Z1075" s="21" t="str">
        <f>IF(N1075="", "", TEXT(N1075, "dddd"))</f>
        <v>Tuesday</v>
      </c>
      <c r="AA1075" s="21" t="str">
        <f>IF(X1075="", "", TEXT(X1075, "dddd"))</f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>IF(AB1076="DOLLAR",E1076*88,E1076)</f>
        <v>6230.4</v>
      </c>
      <c r="G1076" s="48">
        <f>F1076*J1076</f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>J1076-K1076</f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>IF(X1076="", "", X1076-N1076)</f>
        <v>0</v>
      </c>
      <c r="Z1076" s="21" t="str">
        <f>IF(N1076="", "", TEXT(N1076, "dddd"))</f>
        <v>Thursday</v>
      </c>
      <c r="AA1076" s="21" t="str">
        <f>IF(X1076="", "", TEXT(X1076, "dddd"))</f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>IF(AB1077="DOLLAR",E1077*88,E1077)</f>
        <v>11774.400000000001</v>
      </c>
      <c r="G1077" s="48">
        <f>F1077*J1077</f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>J1077-K1077</f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>IF(X1077="", "", X1077-N1077)</f>
        <v>1</v>
      </c>
      <c r="Z1077" s="21" t="str">
        <f>IF(N1077="", "", TEXT(N1077, "dddd"))</f>
        <v>Wednesday</v>
      </c>
      <c r="AA1077" s="21" t="str">
        <f>IF(X1077="", "", TEXT(X1077, "dddd"))</f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>IF(AB1078="DOLLAR",E1078*88,E1078)</f>
        <v>23232</v>
      </c>
      <c r="G1078" s="48">
        <f>F1078*J1078</f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>J1078-K1078</f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>IF(X1078="", "", X1078-N1078)</f>
        <v>1</v>
      </c>
      <c r="Z1078" s="21" t="str">
        <f>IF(N1078="", "", TEXT(N1078, "dddd"))</f>
        <v>Wednesday</v>
      </c>
      <c r="AA1078" s="21" t="str">
        <f>IF(X1078="", "", TEXT(X1078, "dddd"))</f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>IF(AB1079="DOLLAR",E1079*88,E1079)</f>
        <v>3326.3999999999996</v>
      </c>
      <c r="G1079" s="48">
        <f>F1079*J1079</f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>J1079-K1079</f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>IF(X1079="", "", X1079-N1079)</f>
        <v>0</v>
      </c>
      <c r="Z1079" s="21" t="str">
        <f>IF(N1079="", "", TEXT(N1079, "dddd"))</f>
        <v>Friday</v>
      </c>
      <c r="AA1079" s="21" t="str">
        <f>IF(X1079="", "", TEXT(X1079, "dddd"))</f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>IF(AB1080="DOLLAR",E1080*88,E1080)</f>
        <v>4752</v>
      </c>
      <c r="G1080" s="48">
        <f>F1080*J1080</f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>J1080-K1080</f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>IF(X1080="", "", X1080-N1080)</f>
        <v>0</v>
      </c>
      <c r="Z1080" s="21" t="str">
        <f>IF(N1080="", "", TEXT(N1080, "dddd"))</f>
        <v>Wednesday</v>
      </c>
      <c r="AA1080" s="21" t="str">
        <f>IF(X1080="", "", TEXT(X1080, "dddd"))</f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>IF(AB1081="DOLLAR",E1081*88,E1081)</f>
        <v>5808</v>
      </c>
      <c r="G1081" s="48">
        <f>F1081*J1081</f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>J1081-K1081</f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>IF(X1081="", "", X1081-N1081)</f>
        <v>0</v>
      </c>
      <c r="Z1081" s="21" t="str">
        <f>IF(N1081="", "", TEXT(N1081, "dddd"))</f>
        <v>Friday</v>
      </c>
      <c r="AA1081" s="21" t="str">
        <f>IF(X1081="", "", TEXT(X1081, "dddd"))</f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>IF(AB1082="DOLLAR",E1082*88,E1082)</f>
        <v>13358.400000000001</v>
      </c>
      <c r="G1082" s="48">
        <f>F1082*J1082</f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>J1082-K1082</f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>IF(X1082="", "", X1082-N1082)</f>
        <v>2</v>
      </c>
      <c r="Z1082" s="21" t="str">
        <f>IF(N1082="", "", TEXT(N1082, "dddd"))</f>
        <v>Wednesday</v>
      </c>
      <c r="AA1082" s="21" t="str">
        <f>IF(X1082="", "", TEXT(X1082, "dddd"))</f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>IF(AB1083="DOLLAR",E1083*88,E1083)</f>
        <v>5544</v>
      </c>
      <c r="G1083" s="48">
        <f>F1083*J1083</f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>J1083-K1083</f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>IF(X1083="", "", X1083-N1083)</f>
        <v>2</v>
      </c>
      <c r="Z1083" s="21" t="str">
        <f>IF(N1083="", "", TEXT(N1083, "dddd"))</f>
        <v>Wednesday</v>
      </c>
      <c r="AA1083" s="21" t="str">
        <f>IF(X1083="", "", TEXT(X1083, "dddd"))</f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>IF(AB1084="DOLLAR",E1084*88,E1084)</f>
        <v>12936</v>
      </c>
      <c r="G1084" s="48">
        <f>F1084*J1084</f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>J1084-K1084</f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>IF(X1084="", "", X1084-N1084)</f>
        <v>2</v>
      </c>
      <c r="Z1084" s="21" t="str">
        <f>IF(N1084="", "", TEXT(N1084, "dddd"))</f>
        <v>Wednesday</v>
      </c>
      <c r="AA1084" s="21" t="str">
        <f>IF(X1084="", "", TEXT(X1084, "dddd"))</f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>IF(AB1085="DOLLAR",E1085*88,E1085)</f>
        <v>22770</v>
      </c>
      <c r="G1085" s="48">
        <f>F1085*J1085</f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>J1085-K1085</f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>IF(X1085="", "", X1085-N1085)</f>
        <v>1</v>
      </c>
      <c r="Z1085" s="21" t="str">
        <f>IF(N1085="", "", TEXT(N1085, "dddd"))</f>
        <v>Tuesday</v>
      </c>
      <c r="AA1085" s="21" t="str">
        <f>IF(X1085="", "", TEXT(X1085, "dddd"))</f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>IF(AB1086="DOLLAR",E1086*88,E1086)</f>
        <v>15972</v>
      </c>
      <c r="G1086" s="48">
        <f>F1086*J1086</f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>J1086-K1086</f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>IF(X1086="", "", X1086-N1086)</f>
        <v>2</v>
      </c>
      <c r="Z1086" s="21" t="str">
        <f>IF(N1086="", "", TEXT(N1086, "dddd"))</f>
        <v>Wednesday</v>
      </c>
      <c r="AA1086" s="21" t="str">
        <f>IF(X1086="", "", TEXT(X1086, "dddd"))</f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>IF(AB1087="DOLLAR",E1087*88,E1087)</f>
        <v>16051.2</v>
      </c>
      <c r="G1087" s="48">
        <f>F1087*J1087</f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>J1087-K1087</f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>IF(X1087="", "", X1087-N1087)</f>
        <v>1</v>
      </c>
      <c r="Z1087" s="21" t="str">
        <f>IF(N1087="", "", TEXT(N1087, "dddd"))</f>
        <v>Tuesday</v>
      </c>
      <c r="AA1087" s="21" t="str">
        <f>IF(X1087="", "", TEXT(X1087, "dddd"))</f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>IF(AB1088="DOLLAR",E1088*88,E1088)</f>
        <v>19536</v>
      </c>
      <c r="G1088" s="48">
        <f>F1088*J1088</f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>J1088-K1088</f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>IF(X1088="", "", X1088-N1088)</f>
        <v>0</v>
      </c>
      <c r="Z1088" s="21" t="str">
        <f>IF(N1088="", "", TEXT(N1088, "dddd"))</f>
        <v>Friday</v>
      </c>
      <c r="AA1088" s="21" t="str">
        <f>IF(X1088="", "", TEXT(X1088, "dddd"))</f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>IF(AB1089="DOLLAR",E1089*88,E1089)</f>
        <v>15470.400000000001</v>
      </c>
      <c r="G1089" s="48">
        <f>F1089*J1089</f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>J1089-K1089</f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>IF(X1089="", "", X1089-N1089)</f>
        <v>2</v>
      </c>
      <c r="Z1089" s="21" t="str">
        <f>IF(N1089="", "", TEXT(N1089, "dddd"))</f>
        <v>Wednesday</v>
      </c>
      <c r="AA1089" s="21" t="str">
        <f>IF(X1089="", "", TEXT(X1089, "dddd"))</f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>IF(AB1090="DOLLAR",E1090*88,E1090)</f>
        <v>20394</v>
      </c>
      <c r="G1090" s="48">
        <f>F1090*J1090</f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>J1090-K1090</f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>IF(X1090="", "", X1090-N1090)</f>
        <v>1</v>
      </c>
      <c r="Z1090" s="21" t="str">
        <f>IF(N1090="", "", TEXT(N1090, "dddd"))</f>
        <v>Tuesday</v>
      </c>
      <c r="AA1090" s="21" t="str">
        <f>IF(X1090="", "", TEXT(X1090, "dddd"))</f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>IF(AB1091="DOLLAR",E1091*88,E1091)</f>
        <v>13182.400000000001</v>
      </c>
      <c r="G1091" s="48">
        <f>F1091*J1091</f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>J1091-K1091</f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>IF(X1091="", "", X1091-N1091)</f>
        <v>1</v>
      </c>
      <c r="Z1091" s="21" t="str">
        <f>IF(N1091="", "", TEXT(N1091, "dddd"))</f>
        <v>Tuesday</v>
      </c>
      <c r="AA1091" s="21" t="str">
        <f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>IF(AB1092="DOLLAR",E1092*88,E1092)</f>
        <v>10771.2</v>
      </c>
      <c r="G1092" s="48">
        <f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>IF(X1092="", "", X1092-N1092)</f>
        <v>1</v>
      </c>
      <c r="Z1092" s="21" t="str">
        <f>IF(N1092="", "", TEXT(N1092, "dddd"))</f>
        <v>Tuesday</v>
      </c>
      <c r="AA1092" s="21" t="str">
        <f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>IF(AB1093="DOLLAR",E1093*88,E1093)</f>
        <v>3801.6000000000004</v>
      </c>
      <c r="G1093" s="48">
        <f>F1093*J1093</f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>J1093-K1093</f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>IF(X1093="", "", X1093-N1093)</f>
        <v>0</v>
      </c>
      <c r="Z1093" s="21" t="str">
        <f>IF(N1093="", "", TEXT(N1093, "dddd"))</f>
        <v>Wednesday</v>
      </c>
      <c r="AA1093" s="21" t="str">
        <f>IF(X1093="", "", TEXT(X1093, "dddd"))</f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>IF(AB1094="DOLLAR",E1094*88,E1094)</f>
        <v>27984</v>
      </c>
      <c r="G1094" s="48">
        <f>F1094*J1094</f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>J1094-K1094</f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>IF(X1094="", "", X1094-N1094)</f>
        <v>1</v>
      </c>
      <c r="Z1094" s="21" t="str">
        <f>IF(N1094="", "", TEXT(N1094, "dddd"))</f>
        <v>Wednesday</v>
      </c>
      <c r="AA1094" s="21" t="str">
        <f>IF(X1094="", "", TEXT(X1094, "dddd"))</f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>IF(AB1095="DOLLAR",E1095*88,E1095)</f>
        <v>12196.8</v>
      </c>
      <c r="G1095" s="48">
        <f>F1095*J1095</f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>J1095-K1095</f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>IF(X1095="", "", X1095-N1095)</f>
        <v>1</v>
      </c>
      <c r="Z1095" s="21" t="str">
        <f>IF(N1095="", "", TEXT(N1095, "dddd"))</f>
        <v>Tuesday</v>
      </c>
      <c r="AA1095" s="21" t="str">
        <f>IF(X1095="", "", TEXT(X1095, "dddd"))</f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>IF(AB1096="DOLLAR",E1096*88,E1096)</f>
        <v>3801.6000000000004</v>
      </c>
      <c r="G1096" s="48">
        <f>F1096*J1096</f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>J1096-K1096</f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>IF(X1096="", "", X1096-N1096)</f>
        <v>2</v>
      </c>
      <c r="Z1096" s="21" t="str">
        <f>IF(N1096="", "", TEXT(N1096, "dddd"))</f>
        <v>Wednesday</v>
      </c>
      <c r="AA1096" s="21" t="str">
        <f>IF(X1096="", "", TEXT(X1096, "dddd"))</f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>IF(AB1097="DOLLAR",E1097*88,E1097)</f>
        <v>6969.6</v>
      </c>
      <c r="G1097" s="48">
        <f>F1097*J1097</f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>J1097-K1097</f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>IF(X1097="", "", X1097-N1097)</f>
        <v>1</v>
      </c>
      <c r="Z1097" s="21" t="str">
        <f>IF(N1097="", "", TEXT(N1097, "dddd"))</f>
        <v>Tuesday</v>
      </c>
      <c r="AA1097" s="21" t="str">
        <f>IF(X1097="", "", TEXT(X1097, "dddd"))</f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>IF(AB1098="DOLLAR",E1098*88,E1098)</f>
        <v>28710</v>
      </c>
      <c r="G1098" s="48">
        <f>F1098*J1098</f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>J1098-K1098</f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>IF(X1098="", "", X1098-N1098)</f>
        <v>1</v>
      </c>
      <c r="Z1098" s="21" t="str">
        <f>IF(N1098="", "", TEXT(N1098, "dddd"))</f>
        <v>Tuesday</v>
      </c>
      <c r="AA1098" s="21" t="str">
        <f>IF(X1098="", "", TEXT(X1098, "dddd"))</f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>IF(AB1099="DOLLAR",E1099*88,E1099)</f>
        <v>16684.8</v>
      </c>
      <c r="G1099" s="48">
        <f>F1099*J1099</f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>J1099-K1099</f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>IF(X1099="", "", X1099-N1099)</f>
        <v>1</v>
      </c>
      <c r="Z1099" s="21" t="str">
        <f>IF(N1099="", "", TEXT(N1099, "dddd"))</f>
        <v>Tuesday</v>
      </c>
      <c r="AA1099" s="21" t="str">
        <f>IF(X1099="", "", TEXT(X1099, "dddd"))</f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>IF(AB1100="DOLLAR",E1100*88,E1100)</f>
        <v>18902.400000000001</v>
      </c>
      <c r="G1100" s="48">
        <f>F1100*J1100</f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>J1100-K1100</f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>IF(X1100="", "", X1100-N1100)</f>
        <v>1</v>
      </c>
      <c r="Z1100" s="21" t="str">
        <f>IF(N1100="", "", TEXT(N1100, "dddd"))</f>
        <v>Wednesday</v>
      </c>
      <c r="AA1100" s="21" t="str">
        <f>IF(X1100="", "", TEXT(X1100, "dddd"))</f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>IF(AB1101="DOLLAR",E1101*88,E1101)</f>
        <v>5596.8</v>
      </c>
      <c r="G1101" s="48">
        <f>F1101*J1101</f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>J1101-K1101</f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>IF(X1101="", "", X1101-N1101)</f>
        <v>2</v>
      </c>
      <c r="Z1101" s="21" t="str">
        <f>IF(N1101="", "", TEXT(N1101, "dddd"))</f>
        <v>Wednesday</v>
      </c>
      <c r="AA1101" s="21" t="str">
        <f>IF(X1101="", "", TEXT(X1101, "dddd"))</f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>IF(AB1102="DOLLAR",E1102*88,E1102)</f>
        <v>27984</v>
      </c>
      <c r="G1102" s="48">
        <f>F1102*J1102</f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>J1102-K1102</f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>IF(X1102="", "", X1102-N1102)</f>
        <v>0</v>
      </c>
      <c r="Z1102" s="21" t="str">
        <f>IF(N1102="", "", TEXT(N1102, "dddd"))</f>
        <v>Wednesday</v>
      </c>
      <c r="AA1102" s="21" t="str">
        <f>IF(X1102="", "", TEXT(X1102, "dddd"))</f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>IF(AB1103="DOLLAR",E1103*88,E1103)</f>
        <v>15417.599999999999</v>
      </c>
      <c r="G1103" s="48">
        <f>F1103*J1103</f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>J1103-K1103</f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>IF(X1103="", "", X1103-N1103)</f>
        <v>1</v>
      </c>
      <c r="Z1103" s="21" t="str">
        <f>IF(N1103="", "", TEXT(N1103, "dddd"))</f>
        <v>Tuesday</v>
      </c>
      <c r="AA1103" s="21" t="str">
        <f>IF(X1103="", "", TEXT(X1103, "dddd"))</f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>IF(AB1104="DOLLAR",E1104*88,E1104)</f>
        <v>16684.8</v>
      </c>
      <c r="G1104" s="48">
        <f>F1104*J1104</f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>J1104-K1104</f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>IF(X1104="", "", X1104-N1104)</f>
        <v>1</v>
      </c>
      <c r="Z1104" s="21" t="str">
        <f>IF(N1104="", "", TEXT(N1104, "dddd"))</f>
        <v>Wednesday</v>
      </c>
      <c r="AA1104" s="21" t="str">
        <f>IF(X1104="", "", TEXT(X1104, "dddd"))</f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>IF(AB1105="DOLLAR",E1105*88,E1105)</f>
        <v>5808</v>
      </c>
      <c r="G1105" s="48">
        <f>F1105*J1105</f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>J1105-K1105</f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>IF(X1105="", "", X1105-N1105)</f>
        <v>2</v>
      </c>
      <c r="Z1105" s="21" t="str">
        <f>IF(N1105="", "", TEXT(N1105, "dddd"))</f>
        <v>Wednesday</v>
      </c>
      <c r="AA1105" s="21" t="str">
        <f>IF(X1105="", "", TEXT(X1105, "dddd"))</f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>IF(AB1106="DOLLAR",E1106*88,E1106)</f>
        <v>20169.599999999999</v>
      </c>
      <c r="G1106" s="48">
        <f>F1106*J1106</f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>J1106-K1106</f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>IF(X1106="", "", X1106-N1106)</f>
        <v>0</v>
      </c>
      <c r="Z1106" s="21" t="str">
        <f>IF(N1106="", "", TEXT(N1106, "dddd"))</f>
        <v>Wednesday</v>
      </c>
      <c r="AA1106" s="21" t="str">
        <f>IF(X1106="", "", TEXT(X1106, "dddd"))</f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>IF(AB1107="DOLLAR",E1107*88,E1107)</f>
        <v>18321.599999999999</v>
      </c>
      <c r="G1107" s="48">
        <f>F1107*J1107</f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>J1107-K1107</f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>IF(X1107="", "", X1107-N1107)</f>
        <v>0</v>
      </c>
      <c r="Z1107" s="21" t="str">
        <f>IF(N1107="", "", TEXT(N1107, "dddd"))</f>
        <v>Wednesday</v>
      </c>
      <c r="AA1107" s="21" t="str">
        <f>IF(X1107="", "", TEXT(X1107, "dddd"))</f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>IF(AB1108="DOLLAR",E1108*88,E1108)</f>
        <v>27588</v>
      </c>
      <c r="G1108" s="48">
        <f>F1108*J1108</f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>J1108-K1108</f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>IF(X1108="", "", X1108-N1108)</f>
        <v>1</v>
      </c>
      <c r="Z1108" s="21" t="str">
        <f>IF(N1108="", "", TEXT(N1108, "dddd"))</f>
        <v>Tuesday</v>
      </c>
      <c r="AA1108" s="21" t="str">
        <f>IF(X1108="", "", TEXT(X1108, "dddd"))</f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>IF(AB1109="DOLLAR",E1109*88,E1109)</f>
        <v>5174.3999999999996</v>
      </c>
      <c r="G1109" s="48">
        <f>F1109*J1109</f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>J1109-K1109</f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>IF(X1109="", "", X1109-N1109)</f>
        <v>2</v>
      </c>
      <c r="Z1109" s="21" t="str">
        <f>IF(N1109="", "", TEXT(N1109, "dddd"))</f>
        <v>Wednesday</v>
      </c>
      <c r="AA1109" s="21" t="str">
        <f>IF(X1109="", "", TEXT(X1109, "dddd"))</f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>IF(AB1110="DOLLAR",E1110*88,E1110)</f>
        <v>15470.400000000001</v>
      </c>
      <c r="G1110" s="48">
        <f>F1110*J1110</f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>J1110-K1110</f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>IF(X1110="", "", X1110-N1110)</f>
        <v>0</v>
      </c>
      <c r="Z1110" s="21" t="str">
        <f>IF(N1110="", "", TEXT(N1110, "dddd"))</f>
        <v>Wednesday</v>
      </c>
      <c r="AA1110" s="21" t="str">
        <f>IF(X1110="", "", TEXT(X1110, "dddd"))</f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>IF(AB1111="DOLLAR",E1111*88,E1111)</f>
        <v>16579.2</v>
      </c>
      <c r="G1111" s="48">
        <f>F1111*J1111</f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>J1111-K1111</f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>IF(X1111="", "", X1111-N1111)</f>
        <v>0</v>
      </c>
      <c r="Z1111" s="21" t="str">
        <f>IF(N1111="", "", TEXT(N1111, "dddd"))</f>
        <v>Wednesday</v>
      </c>
      <c r="AA1111" s="21" t="str">
        <f>IF(X1111="", "", TEXT(X1111, "dddd"))</f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>IF(AB1112="DOLLAR",E1112*88,E1112)</f>
        <v>20169.599999999999</v>
      </c>
      <c r="G1112" s="48">
        <f>F1112*J1112</f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>J1112-K1112</f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>IF(X1112="", "", X1112-N1112)</f>
        <v>1</v>
      </c>
      <c r="Z1112" s="21" t="str">
        <f>IF(N1112="", "", TEXT(N1112, "dddd"))</f>
        <v>Tuesday</v>
      </c>
      <c r="AA1112" s="21" t="str">
        <f>IF(X1112="", "", TEXT(X1112, "dddd"))</f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>IF(AB1113="DOLLAR",E1113*88,E1113)</f>
        <v>6811.2000000000007</v>
      </c>
      <c r="G1113" s="48">
        <f>F1113*J1113</f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>J1113-K1113</f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>IF(X1113="", "", X1113-N1113)</f>
        <v>2</v>
      </c>
      <c r="Z1113" s="21" t="str">
        <f>IF(N1113="", "", TEXT(N1113, "dddd"))</f>
        <v>Wednesday</v>
      </c>
      <c r="AA1113" s="21" t="str">
        <f>IF(X1113="", "", TEXT(X1113, "dddd"))</f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>IF(AB1114="DOLLAR",E1114*88,E1114)</f>
        <v>17529.599999999999</v>
      </c>
      <c r="G1114" s="48">
        <f>F1114*J1114</f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>J1114-K1114</f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>IF(X1114="", "", X1114-N1114)</f>
        <v>1</v>
      </c>
      <c r="Z1114" s="21" t="str">
        <f>IF(N1114="", "", TEXT(N1114, "dddd"))</f>
        <v>Tuesday</v>
      </c>
      <c r="AA1114" s="21" t="str">
        <f>IF(X1114="", "", TEXT(X1114, "dddd"))</f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>IF(AB1115="DOLLAR",E1115*88,E1115)</f>
        <v>8131.2000000000007</v>
      </c>
      <c r="G1115" s="48">
        <f>F1115*J1115</f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>J1115-K1115</f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>IF(X1115="", "", X1115-N1115)</f>
        <v>2</v>
      </c>
      <c r="Z1115" s="21" t="str">
        <f>IF(N1115="", "", TEXT(N1115, "dddd"))</f>
        <v>Wednesday</v>
      </c>
      <c r="AA1115" s="21" t="str">
        <f>IF(X1115="", "", TEXT(X1115, "dddd"))</f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>IF(AB1116="DOLLAR",E1116*88,E1116)</f>
        <v>7867.2000000000007</v>
      </c>
      <c r="G1116" s="48">
        <f>F1116*J1116</f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>J1116-K1116</f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>IF(X1116="", "", X1116-N1116)</f>
        <v>2</v>
      </c>
      <c r="Z1116" s="21" t="str">
        <f>IF(N1116="", "", TEXT(N1116, "dddd"))</f>
        <v>Wednesday</v>
      </c>
      <c r="AA1116" s="21" t="str">
        <f>IF(X1116="", "", TEXT(X1116, "dddd"))</f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>IF(AB1117="DOLLAR",E1117*88,E1117)</f>
        <v>14572.8</v>
      </c>
      <c r="G1117" s="48">
        <f>F1117*J1117</f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>J1117-K1117</f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>IF(X1117="", "", X1117-N1117)</f>
        <v>1</v>
      </c>
      <c r="Z1117" s="21" t="str">
        <f>IF(N1117="", "", TEXT(N1117, "dddd"))</f>
        <v>Tuesday</v>
      </c>
      <c r="AA1117" s="21" t="str">
        <f>IF(X1117="", "", TEXT(X1117, "dddd"))</f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>IF(AB1118="DOLLAR",E1118*88,E1118)</f>
        <v>26796</v>
      </c>
      <c r="G1118" s="48">
        <f>F1118*J1118</f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>J1118-K1118</f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>IF(X1118="", "", X1118-N1118)</f>
        <v>1</v>
      </c>
      <c r="Z1118" s="21" t="str">
        <f>IF(N1118="", "", TEXT(N1118, "dddd"))</f>
        <v>Tuesday</v>
      </c>
      <c r="AA1118" s="21" t="str">
        <f>IF(X1118="", "", TEXT(X1118, "dddd"))</f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>IF(AB1119="DOLLAR",E1119*88,E1119)</f>
        <v>12012</v>
      </c>
      <c r="G1119" s="48">
        <f>F1119*J1119</f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>J1119-K1119</f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>IF(X1119="", "", X1119-N1119)</f>
        <v>3</v>
      </c>
      <c r="Z1119" s="21" t="str">
        <f>IF(N1119="", "", TEXT(N1119, "dddd"))</f>
        <v>Saturday</v>
      </c>
      <c r="AA1119" s="21" t="str">
        <f>IF(X1119="", "", TEXT(X1119, "dddd"))</f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>IF(AB1120="DOLLAR",E1120*88,E1120)</f>
        <v>15787.2</v>
      </c>
      <c r="G1120" s="48">
        <f>F1120*J1120</f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>J1120-K1120</f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>IF(X1120="", "", X1120-N1120)</f>
        <v>1</v>
      </c>
      <c r="Z1120" s="21" t="str">
        <f>IF(N1120="", "", TEXT(N1120, "dddd"))</f>
        <v>Tuesday</v>
      </c>
      <c r="AA1120" s="21" t="str">
        <f>IF(X1120="", "", TEXT(X1120, "dddd"))</f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>IF(AB1121="DOLLAR",E1121*88,E1121)</f>
        <v>15153.599999999999</v>
      </c>
      <c r="G1121" s="48">
        <f>F1121*J1121</f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>J1121-K1121</f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>IF(X1121="", "", X1121-N1121)</f>
        <v>1</v>
      </c>
      <c r="Z1121" s="21" t="str">
        <f>IF(N1121="", "", TEXT(N1121, "dddd"))</f>
        <v>Tuesday</v>
      </c>
      <c r="AA1121" s="21" t="str">
        <f>IF(X1121="", "", TEXT(X1121, "dddd"))</f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>IF(AB1122="DOLLAR",E1122*88,E1122)</f>
        <v>20169.599999999999</v>
      </c>
      <c r="G1122" s="48">
        <f>F1122*J1122</f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>J1122-K1122</f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>IF(X1122="", "", X1122-N1122)</f>
        <v>1</v>
      </c>
      <c r="Z1122" s="21" t="str">
        <f>IF(N1122="", "", TEXT(N1122, "dddd"))</f>
        <v>Tuesday</v>
      </c>
      <c r="AA1122" s="21" t="str">
        <f>IF(X1122="", "", TEXT(X1122, "dddd"))</f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>IF(AB1123="DOLLAR",E1123*88,E1123)</f>
        <v>8395.2000000000007</v>
      </c>
      <c r="G1123" s="48">
        <f>F1123*J1123</f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>J1123-K1123</f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>IF(X1123="", "", X1123-N1123)</f>
        <v>3</v>
      </c>
      <c r="Z1123" s="21" t="str">
        <f>IF(N1123="", "", TEXT(N1123, "dddd"))</f>
        <v>Saturday</v>
      </c>
      <c r="AA1123" s="21" t="str">
        <f>IF(X1123="", "", TEXT(X1123, "dddd"))</f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>IF(AB1124="DOLLAR",E1124*88,E1124)</f>
        <v>6547.2000000000007</v>
      </c>
      <c r="G1124" s="48">
        <f>F1124*J1124</f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>J1124-K1124</f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>IF(X1124="", "", X1124-N1124)</f>
        <v>1</v>
      </c>
      <c r="Z1124" s="21" t="str">
        <f>IF(N1124="", "", TEXT(N1124, "dddd"))</f>
        <v>Wednesday</v>
      </c>
      <c r="AA1124" s="21" t="str">
        <f>IF(X1124="", "", TEXT(X1124, "dddd"))</f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>IF(AB1125="DOLLAR",E1125*88,E1125)</f>
        <v>13622.400000000001</v>
      </c>
      <c r="G1125" s="48">
        <f>F1125*J1125</f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>J1125-K1125</f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>IF(X1125="", "", X1125-N1125)</f>
        <v>0</v>
      </c>
      <c r="Z1125" s="21" t="str">
        <f>IF(N1125="", "", TEXT(N1125, "dddd"))</f>
        <v>Wednesday</v>
      </c>
      <c r="AA1125" s="21" t="str">
        <f>IF(X1125="", "", TEXT(X1125, "dddd"))</f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>IF(AB1126="DOLLAR",E1126*88,E1126)</f>
        <v>5913.6</v>
      </c>
      <c r="G1126" s="48">
        <f>F1126*J1126</f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>J1126-K1126</f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>IF(X1126="", "", X1126-N1126)</f>
        <v>2</v>
      </c>
      <c r="Z1126" s="21" t="str">
        <f>IF(N1126="", "", TEXT(N1126, "dddd"))</f>
        <v>Wednesday</v>
      </c>
      <c r="AA1126" s="21" t="str">
        <f>IF(X1126="", "", TEXT(X1126, "dddd"))</f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>IF(AB1127="DOLLAR",E1127*88,E1127)</f>
        <v>19536</v>
      </c>
      <c r="G1127" s="48">
        <f>F1127*J1127</f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>J1127-K1127</f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>IF(X1127="", "", X1127-N1127)</f>
        <v>1</v>
      </c>
      <c r="Z1127" s="21" t="str">
        <f>IF(N1127="", "", TEXT(N1127, "dddd"))</f>
        <v>Tuesday</v>
      </c>
      <c r="AA1127" s="21" t="str">
        <f>IF(X1127="", "", TEXT(X1127, "dddd"))</f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>IF(AB1128="DOLLAR",E1128*88,E1128)</f>
        <v>22651.199999999997</v>
      </c>
      <c r="G1128" s="48">
        <f>F1128*J1128</f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>J1128-K1128</f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>IF(X1128="", "", X1128-N1128)</f>
        <v>0</v>
      </c>
      <c r="Z1128" s="21" t="str">
        <f>IF(N1128="", "", TEXT(N1128, "dddd"))</f>
        <v>Wednesday</v>
      </c>
      <c r="AA1128" s="21" t="str">
        <f>IF(X1128="", "", TEXT(X1128, "dddd"))</f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>IF(AB1129="DOLLAR",E1129*88,E1129)</f>
        <v>16051.2</v>
      </c>
      <c r="G1129" s="48">
        <f>F1129*J1129</f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>J1129-K1129</f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>IF(X1129="", "", X1129-N1129)</f>
        <v>0</v>
      </c>
      <c r="Z1129" s="21" t="str">
        <f>IF(N1129="", "", TEXT(N1129, "dddd"))</f>
        <v>Wednesday</v>
      </c>
      <c r="AA1129" s="21" t="str">
        <f>IF(X1129="", "", TEXT(X1129, "dddd"))</f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>IF(AB1130="DOLLAR",E1130*88,E1130)</f>
        <v>5649.6</v>
      </c>
      <c r="G1130" s="48">
        <f>F1130*J1130</f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>J1130-K1130</f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>IF(X1130="", "", X1130-N1130)</f>
        <v>2</v>
      </c>
      <c r="Z1130" s="21" t="str">
        <f>IF(N1130="", "", TEXT(N1130, "dddd"))</f>
        <v>Wednesday</v>
      </c>
      <c r="AA1130" s="21" t="str">
        <f>IF(X1130="", "", TEXT(X1130, "dddd"))</f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>IF(AB1131="DOLLAR",E1131*88,E1131)</f>
        <v>2904</v>
      </c>
      <c r="G1131" s="48">
        <f>F1131*J1131</f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>J1131-K1131</f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>IF(X1131="", "", X1131-N1131)</f>
        <v>2</v>
      </c>
      <c r="Z1131" s="21" t="str">
        <f>IF(N1131="", "", TEXT(N1131, "dddd"))</f>
        <v>Wednesday</v>
      </c>
      <c r="AA1131" s="21" t="str">
        <f>IF(X1131="", "", TEXT(X1131, "dddd"))</f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>IF(AB1132="DOLLAR",E1132*88,E1132)</f>
        <v>28710</v>
      </c>
      <c r="G1132" s="48">
        <f>F1132*J1132</f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>J1132-K1132</f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>IF(X1132="", "", X1132-N1132)</f>
        <v>0</v>
      </c>
      <c r="Z1132" s="21" t="str">
        <f>IF(N1132="", "", TEXT(N1132, "dddd"))</f>
        <v>Wednesday</v>
      </c>
      <c r="AA1132" s="21" t="str">
        <f>IF(X1132="", "", TEXT(X1132, "dddd"))</f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>IF(AB1133="DOLLAR",E1133*88,E1133)</f>
        <v>4382.3999999999996</v>
      </c>
      <c r="G1133" s="48">
        <f>F1133*J1133</f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>J1133-K1133</f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>IF(X1133="", "", X1133-N1133)</f>
        <v>2</v>
      </c>
      <c r="Z1133" s="21" t="str">
        <f>IF(N1133="", "", TEXT(N1133, "dddd"))</f>
        <v>Tuesday</v>
      </c>
      <c r="AA1133" s="21" t="str">
        <f>IF(X1133="", "", TEXT(X1133, "dddd"))</f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>IF(AB1134="DOLLAR",E1134*88,E1134)</f>
        <v>6124.7999999999993</v>
      </c>
      <c r="G1134" s="48">
        <f>F1134*J1134</f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>J1134-K1134</f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>IF(X1134="", "", X1134-N1134)</f>
        <v>2</v>
      </c>
      <c r="Z1134" s="21" t="str">
        <f>IF(N1134="", "", TEXT(N1134, "dddd"))</f>
        <v>Wednesday</v>
      </c>
      <c r="AA1134" s="21" t="str">
        <f>IF(X1134="", "", TEXT(X1134, "dddd"))</f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>IF(AB1135="DOLLAR",E1135*88,E1135)</f>
        <v>12091.2</v>
      </c>
      <c r="G1135" s="48">
        <f>F1135*J1135</f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>J1135-K1135</f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>IF(X1135="", "", X1135-N1135)</f>
        <v>1</v>
      </c>
      <c r="Z1135" s="21" t="str">
        <f>IF(N1135="", "", TEXT(N1135, "dddd"))</f>
        <v>Tuesday</v>
      </c>
      <c r="AA1135" s="21" t="str">
        <f>IF(X1135="", "", TEXT(X1135, "dddd"))</f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>IF(AB1136="DOLLAR",E1136*88,E1136)</f>
        <v>17054.400000000001</v>
      </c>
      <c r="G1136" s="48">
        <f>F1136*J1136</f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>J1136-K1136</f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>IF(X1136="", "", X1136-N1136)</f>
        <v>2</v>
      </c>
      <c r="Z1136" s="21" t="str">
        <f>IF(N1136="", "", TEXT(N1136, "dddd"))</f>
        <v>Wednesday</v>
      </c>
      <c r="AA1136" s="21" t="str">
        <f>IF(X1136="", "", TEXT(X1136, "dddd"))</f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>IF(AB1137="DOLLAR",E1137*88,E1137)</f>
        <v>9345.6</v>
      </c>
      <c r="G1137" s="48">
        <f>F1137*J1137</f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>J1137-K1137</f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>IF(X1137="", "", X1137-N1137)</f>
        <v>2</v>
      </c>
      <c r="Z1137" s="21" t="str">
        <f>IF(N1137="", "", TEXT(N1137, "dddd"))</f>
        <v>Wednesday</v>
      </c>
      <c r="AA1137" s="21" t="str">
        <f>IF(X1137="", "", TEXT(X1137, "dddd"))</f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>IF(AB1138="DOLLAR",E1138*88,E1138)</f>
        <v>9345.6</v>
      </c>
      <c r="G1138" s="48">
        <f>F1138*J1138</f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>J1138-K1138</f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>IF(X1138="", "", X1138-N1138)</f>
        <v>2</v>
      </c>
      <c r="Z1138" s="21" t="str">
        <f>IF(N1138="", "", TEXT(N1138, "dddd"))</f>
        <v>Wednesday</v>
      </c>
      <c r="AA1138" s="21" t="str">
        <f>IF(X1138="", "", TEXT(X1138, "dddd"))</f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>IF(AB1139="DOLLAR",E1139*88,E1139)</f>
        <v>6547.2000000000007</v>
      </c>
      <c r="G1139" s="48">
        <f>F1139*J1139</f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>J1139-K1139</f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>IF(X1139="", "", X1139-N1139)</f>
        <v>2</v>
      </c>
      <c r="Z1139" s="21" t="str">
        <f>IF(N1139="", "", TEXT(N1139, "dddd"))</f>
        <v>Wednesday</v>
      </c>
      <c r="AA1139" s="21" t="str">
        <f>IF(X1139="", "", TEXT(X1139, "dddd"))</f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>IF(AB1140="DOLLAR",E1140*88,E1140)</f>
        <v>3115.2</v>
      </c>
      <c r="G1140" s="48">
        <f>F1140*J1140</f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>J1140-K1140</f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>IF(X1140="", "", X1140-N1140)</f>
        <v>1</v>
      </c>
      <c r="Z1140" s="21" t="str">
        <f>IF(N1140="", "", TEXT(N1140, "dddd"))</f>
        <v>Tuesday</v>
      </c>
      <c r="AA1140" s="21" t="str">
        <f>IF(X1140="", "", TEXT(X1140, "dddd"))</f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>IF(AB1141="DOLLAR",E1141*88,E1141)</f>
        <v>8712</v>
      </c>
      <c r="G1141" s="48">
        <f>F1141*J1141</f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>J1141-K1141</f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>IF(X1141="", "", X1141-N1141)</f>
        <v>0</v>
      </c>
      <c r="Z1141" s="21" t="str">
        <f>IF(N1141="", "", TEXT(N1141, "dddd"))</f>
        <v>Thursday</v>
      </c>
      <c r="AA1141" s="21" t="str">
        <f>IF(X1141="", "", TEXT(X1141, "dddd"))</f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>IF(AB1142="DOLLAR",E1142*88,E1142)</f>
        <v>16170</v>
      </c>
      <c r="G1142" s="48">
        <f>F1142*J1142</f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>J1142-K1142</f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>IF(X1142="", "", X1142-N1142)</f>
        <v>0</v>
      </c>
      <c r="Z1142" s="21" t="str">
        <f>IF(N1142="", "", TEXT(N1142, "dddd"))</f>
        <v>Friday</v>
      </c>
      <c r="AA1142" s="21" t="str">
        <f>IF(X1142="", "", TEXT(X1142, "dddd"))</f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>IF(AB1143="DOLLAR",E1143*88,E1143)</f>
        <v>51546</v>
      </c>
      <c r="G1143" s="48">
        <f>F1143*J1143</f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>J1143-K1143</f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>IF(X1143="", "", X1143-N1143)</f>
        <v>0</v>
      </c>
      <c r="Z1143" s="21" t="str">
        <f>IF(N1143="", "", TEXT(N1143, "dddd"))</f>
        <v>Friday</v>
      </c>
      <c r="AA1143" s="21" t="str">
        <f>IF(X1143="", "", TEXT(X1143, "dddd"))</f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>IF(AB1144="DOLLAR",E1144*88,E1144)</f>
        <v>14916</v>
      </c>
      <c r="G1144" s="48">
        <f>F1144*J1144</f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>J1144-K1144</f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>IF(X1144="", "", X1144-N1144)</f>
        <v>3</v>
      </c>
      <c r="Z1144" s="21" t="str">
        <f>IF(N1144="", "", TEXT(N1144, "dddd"))</f>
        <v>Saturday</v>
      </c>
      <c r="AA1144" s="21" t="str">
        <f>IF(X1144="", "", TEXT(X1144, "dddd"))</f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>IF(AB1145="DOLLAR",E1145*88,E1145)</f>
        <v>29436</v>
      </c>
      <c r="G1145" s="48">
        <f>F1145*J1145</f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>J1145-K1145</f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>IF(X1145="", "", X1145-N1145)</f>
        <v>0</v>
      </c>
      <c r="Z1145" s="21" t="str">
        <f>IF(N1145="", "", TEXT(N1145, "dddd"))</f>
        <v>Wednesday</v>
      </c>
      <c r="AA1145" s="21" t="str">
        <f>IF(X1145="", "", TEXT(X1145, "dddd"))</f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>IF(AB1146="DOLLAR",E1146*88,E1146)</f>
        <v>28314</v>
      </c>
      <c r="G1146" s="48">
        <f>F1146*J1146</f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>J1146-K1146</f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>IF(X1146="", "", X1146-N1146)</f>
        <v>0</v>
      </c>
      <c r="Z1146" s="21" t="str">
        <f>IF(N1146="", "", TEXT(N1146, "dddd"))</f>
        <v>Wednesday</v>
      </c>
      <c r="AA1146" s="21" t="str">
        <f>IF(X1146="", "", TEXT(X1146, "dddd"))</f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>IF(AB1147="DOLLAR",E1147*88,E1147)</f>
        <v>14150.400000000001</v>
      </c>
      <c r="G1147" s="48">
        <f>F1147*J1147</f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>J1147-K1147</f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>IF(X1147="", "", X1147-N1147)</f>
        <v>0</v>
      </c>
      <c r="Z1147" s="21" t="str">
        <f>IF(N1147="", "", TEXT(N1147, "dddd"))</f>
        <v>Friday</v>
      </c>
      <c r="AA1147" s="21" t="str">
        <f>IF(X1147="", "", TEXT(X1147, "dddd"))</f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>IF(AB1148="DOLLAR",E1148*88,E1148)</f>
        <v>4963.2</v>
      </c>
      <c r="G1148" s="48">
        <f>F1148*J1148</f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>J1148-K1148</f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>IF(X1148="", "", X1148-N1148)</f>
        <v>0</v>
      </c>
      <c r="Z1148" s="21" t="str">
        <f>IF(N1148="", "", TEXT(N1148, "dddd"))</f>
        <v>Friday</v>
      </c>
      <c r="AA1148" s="21" t="str">
        <f>IF(X1148="", "", TEXT(X1148, "dddd"))</f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>IF(AB1149="DOLLAR",E1149*88,E1149)</f>
        <v>7761.6</v>
      </c>
      <c r="G1149" s="48">
        <f>F1149*J1149</f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>J1149-K1149</f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>IF(X1149="", "", X1149-N1149)</f>
        <v>1</v>
      </c>
      <c r="Z1149" s="21" t="str">
        <f>IF(N1149="", "", TEXT(N1149, "dddd"))</f>
        <v>Wednesday</v>
      </c>
      <c r="AA1149" s="21" t="str">
        <f>IF(X1149="", "", TEXT(X1149, "dddd"))</f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>IF(AB1150="DOLLAR",E1150*88,E1150)</f>
        <v>19536</v>
      </c>
      <c r="G1150" s="48">
        <f>F1150*J1150</f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>J1150-K1150</f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>IF(X1150="", "", X1150-N1150)</f>
        <v>1</v>
      </c>
      <c r="Z1150" s="21" t="str">
        <f>IF(N1150="", "", TEXT(N1150, "dddd"))</f>
        <v>Wednesday</v>
      </c>
      <c r="AA1150" s="21" t="str">
        <f>IF(X1150="", "", TEXT(X1150, "dddd"))</f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>IF(AB1151="DOLLAR",E1151*88,E1151)</f>
        <v>17054.400000000001</v>
      </c>
      <c r="G1151" s="48">
        <f>F1151*J1151</f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>J1151-K1151</f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>IF(X1151="", "", X1151-N1151)</f>
        <v>2</v>
      </c>
      <c r="Z1151" s="21" t="str">
        <f>IF(N1151="", "", TEXT(N1151, "dddd"))</f>
        <v>Wednesday</v>
      </c>
      <c r="AA1151" s="21" t="str">
        <f>IF(X1151="", "", TEXT(X1151, "dddd"))</f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>IF(AB1152="DOLLAR",E1152*88,E1152)</f>
        <v>5913.6</v>
      </c>
      <c r="G1152" s="48">
        <f>F1152*J1152</f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>J1152-K1152</f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>IF(X1152="", "", X1152-N1152)</f>
        <v>1</v>
      </c>
      <c r="Z1152" s="21" t="str">
        <f>IF(N1152="", "", TEXT(N1152, "dddd"))</f>
        <v>Tuesday</v>
      </c>
      <c r="AA1152" s="21" t="str">
        <f>IF(X1152="", "", TEXT(X1152, "dddd"))</f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>IF(AB1153="DOLLAR",E1153*88,E1153)</f>
        <v>43401.599999999999</v>
      </c>
      <c r="G1153" s="48">
        <f>F1153*J1153</f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>J1153-K1153</f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>IF(X1153="", "", X1153-N1153)</f>
        <v>1</v>
      </c>
      <c r="Z1153" s="21" t="str">
        <f>IF(N1153="", "", TEXT(N1153, "dddd"))</f>
        <v>Tuesday</v>
      </c>
      <c r="AA1153" s="21" t="str">
        <f>IF(X1153="", "", TEXT(X1153, "dddd"))</f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>IF(AB1154="DOLLAR",E1154*88,E1154)</f>
        <v>43401.599999999999</v>
      </c>
      <c r="G1154" s="48">
        <f>F1154*J1154</f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>J1154-K1154</f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>IF(X1154="", "", X1154-N1154)</f>
        <v>1</v>
      </c>
      <c r="Z1154" s="21" t="str">
        <f>IF(N1154="", "", TEXT(N1154, "dddd"))</f>
        <v>Tuesday</v>
      </c>
      <c r="AA1154" s="21" t="str">
        <f>IF(X1154="", "", TEXT(X1154, "dddd"))</f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>IF(AB1155="DOLLAR",E1155*88,E1155)</f>
        <v>11774.400000000001</v>
      </c>
      <c r="G1155" s="48">
        <f>F1155*J1155</f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>J1155-K1155</f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>IF(X1155="", "", X1155-N1155)</f>
        <v>0</v>
      </c>
      <c r="Z1155" s="21" t="str">
        <f>IF(N1155="", "", TEXT(N1155, "dddd"))</f>
        <v>Friday</v>
      </c>
      <c r="AA1155" s="21" t="str">
        <f>IF(X1155="", "", TEXT(X1155, "dddd"))</f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>IF(AB1156="DOLLAR",E1156*88,E1156)</f>
        <v>8078.4</v>
      </c>
      <c r="G1156" s="48">
        <f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>IF(X1156="", "", X1156-N1156)</f>
        <v>2</v>
      </c>
      <c r="Z1156" s="21" t="str">
        <f>IF(N1156="", "", TEXT(N1156, "dddd"))</f>
        <v>Wednesday</v>
      </c>
      <c r="AA1156" s="21" t="str">
        <f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>IF(AB1157="DOLLAR",E1157*88,E1157)</f>
        <v>14520</v>
      </c>
      <c r="G1157" s="48">
        <f>F1157*J1157</f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>J1157-K1157</f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>IF(X1157="", "", X1157-N1157)</f>
        <v>1</v>
      </c>
      <c r="Z1157" s="21" t="str">
        <f>IF(N1157="", "", TEXT(N1157, "dddd"))</f>
        <v>Wednesday</v>
      </c>
      <c r="AA1157" s="21" t="str">
        <f>IF(X1157="", "", TEXT(X1157, "dddd"))</f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>IF(AB1158="DOLLAR",E1158*88,E1158)</f>
        <v>20394</v>
      </c>
      <c r="G1158" s="48">
        <f>F1158*J1158</f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>J1158-K1158</f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>IF(X1158="", "", X1158-N1158)</f>
        <v>1</v>
      </c>
      <c r="Z1158" s="21" t="str">
        <f>IF(N1158="", "", TEXT(N1158, "dddd"))</f>
        <v>Wednesday</v>
      </c>
      <c r="AA1158" s="21" t="str">
        <f>IF(X1158="", "", TEXT(X1158, "dddd"))</f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>IF(AB1159="DOLLAR",E1159*88,E1159)</f>
        <v>4593.6000000000004</v>
      </c>
      <c r="G1159" s="48">
        <f>F1159*J1159</f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>J1159-K1159</f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>IF(X1159="", "", X1159-N1159)</f>
        <v>1</v>
      </c>
      <c r="Z1159" s="21" t="str">
        <f>IF(N1159="", "", TEXT(N1159, "dddd"))</f>
        <v>Wednesday</v>
      </c>
      <c r="AA1159" s="21" t="str">
        <f>IF(X1159="", "", TEXT(X1159, "dddd"))</f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>IF(AB1160="DOLLAR",E1160*88,E1160)</f>
        <v>18321.599999999999</v>
      </c>
      <c r="G1160" s="48">
        <f>F1160*J1160</f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>J1160-K1160</f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>IF(X1160="", "", X1160-N1160)</f>
        <v>1</v>
      </c>
      <c r="Z1160" s="21" t="str">
        <f>IF(N1160="", "", TEXT(N1160, "dddd"))</f>
        <v>Wednesday</v>
      </c>
      <c r="AA1160" s="21" t="str">
        <f>IF(X1160="", "", TEXT(X1160, "dddd"))</f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>IF(AB1161="DOLLAR",E1161*88,E1161)</f>
        <v>5544</v>
      </c>
      <c r="G1161" s="48">
        <f>F1161*J1161</f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>J1161-K1161</f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>IF(X1161="", "", X1161-N1161)</f>
        <v>1</v>
      </c>
      <c r="Z1161" s="21" t="str">
        <f>IF(N1161="", "", TEXT(N1161, "dddd"))</f>
        <v>Wednesday</v>
      </c>
      <c r="AA1161" s="21" t="str">
        <f>IF(X1161="", "", TEXT(X1161, "dddd"))</f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>IF(AB1162="DOLLAR",E1162*88,E1162)</f>
        <v>15972</v>
      </c>
      <c r="G1162" s="48">
        <f>F1162*J1162</f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>J1162-K1162</f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>IF(X1162="", "", X1162-N1162)</f>
        <v>1</v>
      </c>
      <c r="Z1162" s="21" t="str">
        <f>IF(N1162="", "", TEXT(N1162, "dddd"))</f>
        <v>Wednesday</v>
      </c>
      <c r="AA1162" s="21" t="str">
        <f>IF(X1162="", "", TEXT(X1162, "dddd"))</f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>IF(AB1163="DOLLAR",E1163*88,E1163)</f>
        <v>5913.6</v>
      </c>
      <c r="G1163" s="48">
        <f>F1163*J1163</f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>J1163-K1163</f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>IF(X1163="", "", X1163-N1163)</f>
        <v>1</v>
      </c>
      <c r="Z1163" s="21" t="str">
        <f>IF(N1163="", "", TEXT(N1163, "dddd"))</f>
        <v>Wednesday</v>
      </c>
      <c r="AA1163" s="21" t="str">
        <f>IF(X1163="", "", TEXT(X1163, "dddd"))</f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>IF(AB1164="DOLLAR",E1164*88,E1164)</f>
        <v>12091.2</v>
      </c>
      <c r="G1164" s="48">
        <f>F1164*J1164</f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>J1164-K1164</f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>IF(X1164="", "", X1164-N1164)</f>
        <v>1</v>
      </c>
      <c r="Z1164" s="21" t="str">
        <f>IF(N1164="", "", TEXT(N1164, "dddd"))</f>
        <v>Wednesday</v>
      </c>
      <c r="AA1164" s="21" t="str">
        <f>IF(X1164="", "", TEXT(X1164, "dddd"))</f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>IF(AB1165="DOLLAR",E1165*88,E1165)</f>
        <v>11352</v>
      </c>
      <c r="G1165" s="48">
        <f>F1165*J1165</f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>J1165-K1165</f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>IF(X1165="", "", X1165-N1165)</f>
        <v>1</v>
      </c>
      <c r="Z1165" s="21" t="str">
        <f>IF(N1165="", "", TEXT(N1165, "dddd"))</f>
        <v>Wednesday</v>
      </c>
      <c r="AA1165" s="21" t="str">
        <f>IF(X1165="", "", TEXT(X1165, "dddd"))</f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>IF(AB1166="DOLLAR",E1166*88,E1166)</f>
        <v>3748.8</v>
      </c>
      <c r="G1166" s="48">
        <f>F1166*J1166</f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>J1166-K1166</f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>IF(X1166="", "", X1166-N1166)</f>
        <v>1</v>
      </c>
      <c r="Z1166" s="21" t="str">
        <f>IF(N1166="", "", TEXT(N1166, "dddd"))</f>
        <v>Wednesday</v>
      </c>
      <c r="AA1166" s="21" t="str">
        <f>IF(X1166="", "", TEXT(X1166, "dddd"))</f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>IF(AB1167="DOLLAR",E1167*88,E1167)</f>
        <v>7180.7999999999993</v>
      </c>
      <c r="G1167" s="48">
        <f>F1167*J1167</f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>J1167-K1167</f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>IF(X1167="", "", X1167-N1167)</f>
        <v>1</v>
      </c>
      <c r="Z1167" s="21" t="str">
        <f>IF(N1167="", "", TEXT(N1167, "dddd"))</f>
        <v>Wednesday</v>
      </c>
      <c r="AA1167" s="21" t="str">
        <f>IF(X1167="", "", TEXT(X1167, "dddd"))</f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>IF(AB1168="DOLLAR",E1168*88,E1168)</f>
        <v>18018</v>
      </c>
      <c r="G1168" s="48">
        <f>F1168*J1168</f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>J1168-K1168</f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>IF(X1168="", "", X1168-N1168)</f>
        <v>1</v>
      </c>
      <c r="Z1168" s="21" t="str">
        <f>IF(N1168="", "", TEXT(N1168, "dddd"))</f>
        <v>Wednesday</v>
      </c>
      <c r="AA1168" s="21" t="str">
        <f>IF(X1168="", "", TEXT(X1168, "dddd"))</f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>IF(AB1169="DOLLAR",E1169*88,E1169)</f>
        <v>10890</v>
      </c>
      <c r="G1169" s="48">
        <f>F1169*J1169</f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>J1169-K1169</f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>IF(X1169="", "", X1169-N1169)</f>
        <v>1</v>
      </c>
      <c r="Z1169" s="21" t="str">
        <f>IF(N1169="", "", TEXT(N1169, "dddd"))</f>
        <v>Wednesday</v>
      </c>
      <c r="AA1169" s="21" t="str">
        <f>IF(X1169="", "", TEXT(X1169, "dddd"))</f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>IF(AB1170="DOLLAR",E1170*88,E1170)</f>
        <v>24684</v>
      </c>
      <c r="G1170" s="48">
        <f>F1170*J1170</f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>J1170-K1170</f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>IF(X1170="", "", X1170-N1170)</f>
        <v>1</v>
      </c>
      <c r="Z1170" s="21" t="str">
        <f>IF(N1170="", "", TEXT(N1170, "dddd"))</f>
        <v>Wednesday</v>
      </c>
      <c r="AA1170" s="21" t="str">
        <f>IF(X1170="", "", TEXT(X1170, "dddd"))</f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>IF(AB1171="DOLLAR",E1171*88,E1171)</f>
        <v>16500</v>
      </c>
      <c r="G1171" s="48">
        <f>F1171*J1171</f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>J1171-K1171</f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>IF(X1171="", "", X1171-N1171)</f>
        <v>1</v>
      </c>
      <c r="Z1171" s="21" t="str">
        <f>IF(N1171="", "", TEXT(N1171, "dddd"))</f>
        <v>Wednesday</v>
      </c>
      <c r="AA1171" s="21" t="str">
        <f>IF(X1171="", "", TEXT(X1171, "dddd"))</f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>IF(AB1172="DOLLAR",E1172*88,E1172)</f>
        <v>5808</v>
      </c>
      <c r="G1172" s="48">
        <f>F1172*J1172</f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>J1172-K1172</f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>IF(X1172="", "", X1172-N1172)</f>
        <v>1</v>
      </c>
      <c r="Z1172" s="21" t="str">
        <f>IF(N1172="", "", TEXT(N1172, "dddd"))</f>
        <v>Wednesday</v>
      </c>
      <c r="AA1172" s="21" t="str">
        <f>IF(X1172="", "", TEXT(X1172, "dddd"))</f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>IF(AB1173="DOLLAR",E1173*88,E1173)</f>
        <v>7761.6</v>
      </c>
      <c r="G1173" s="48">
        <f>F1173*J1173</f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>J1173-K1173</f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>IF(X1173="", "", X1173-N1173)</f>
        <v>1</v>
      </c>
      <c r="Z1173" s="21" t="str">
        <f>IF(N1173="", "", TEXT(N1173, "dddd"))</f>
        <v>Wednesday</v>
      </c>
      <c r="AA1173" s="21" t="str">
        <f>IF(X1173="", "", TEXT(X1173, "dddd"))</f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>IF(AB1174="DOLLAR",E1174*88,E1174)</f>
        <v>25344</v>
      </c>
      <c r="G1174" s="48">
        <f>F1174*J1174</f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>J1174-K1174</f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>IF(X1174="", "", X1174-N1174)</f>
        <v>1</v>
      </c>
      <c r="Z1174" s="21" t="str">
        <f>IF(N1174="", "", TEXT(N1174, "dddd"))</f>
        <v>Wednesday</v>
      </c>
      <c r="AA1174" s="21" t="str">
        <f>IF(X1174="", "", TEXT(X1174, "dddd"))</f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>IF(AB1175="DOLLAR",E1175*88,E1175)</f>
        <v>9926.4</v>
      </c>
      <c r="G1175" s="48">
        <f>F1175*J1175</f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>J1175-K1175</f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>IF(X1175="", "", X1175-N1175)</f>
        <v>1</v>
      </c>
      <c r="Z1175" s="21" t="str">
        <f>IF(N1175="", "", TEXT(N1175, "dddd"))</f>
        <v>Wednesday</v>
      </c>
      <c r="AA1175" s="21" t="str">
        <f>IF(X1175="", "", TEXT(X1175, "dddd"))</f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>IF(AB1176="DOLLAR",E1176*88,E1176)</f>
        <v>19536</v>
      </c>
      <c r="G1176" s="48">
        <f>F1176*J1176</f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>J1176-K1176</f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>IF(X1176="", "", X1176-N1176)</f>
        <v>1</v>
      </c>
      <c r="Z1176" s="21" t="str">
        <f>IF(N1176="", "", TEXT(N1176, "dddd"))</f>
        <v>Wednesday</v>
      </c>
      <c r="AA1176" s="21" t="str">
        <f>IF(X1176="", "", TEXT(X1176, "dddd"))</f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>IF(AB1177="DOLLAR",E1177*88,E1177)</f>
        <v>6811.2000000000007</v>
      </c>
      <c r="G1177" s="48">
        <f>F1177*J1177</f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>J1177-K1177</f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>IF(X1177="", "", X1177-N1177)</f>
        <v>1</v>
      </c>
      <c r="Z1177" s="21" t="str">
        <f>IF(N1177="", "", TEXT(N1177, "dddd"))</f>
        <v>Wednesday</v>
      </c>
      <c r="AA1177" s="21" t="str">
        <f>IF(X1177="", "", TEXT(X1177, "dddd"))</f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>IF(AB1178="DOLLAR",E1178*88,E1178)</f>
        <v>17952</v>
      </c>
      <c r="G1178" s="48">
        <f>F1178*J1178</f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>J1178-K1178</f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>IF(X1178="", "", X1178-N1178)</f>
        <v>1</v>
      </c>
      <c r="Z1178" s="21" t="str">
        <f>IF(N1178="", "", TEXT(N1178, "dddd"))</f>
        <v>Wednesday</v>
      </c>
      <c r="AA1178" s="21" t="str">
        <f>IF(X1178="", "", TEXT(X1178, "dddd"))</f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>IF(AB1179="DOLLAR",E1179*88,E1179)</f>
        <v>15628.8</v>
      </c>
      <c r="G1179" s="48">
        <f>F1179*J1179</f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>J1179-K1179</f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>IF(X1179="", "", X1179-N1179)</f>
        <v>1</v>
      </c>
      <c r="Z1179" s="21" t="str">
        <f>IF(N1179="", "", TEXT(N1179, "dddd"))</f>
        <v>Wednesday</v>
      </c>
      <c r="AA1179" s="21" t="str">
        <f>IF(X1179="", "", TEXT(X1179, "dddd"))</f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>IF(AB1180="DOLLAR",E1180*88,E1180)</f>
        <v>64402.8</v>
      </c>
      <c r="G1180" s="48">
        <f>F1180*J1180</f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>J1180-K1180</f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>IF(X1180="", "", X1180-N1180)</f>
        <v>0</v>
      </c>
      <c r="Z1180" s="21" t="str">
        <f>IF(N1180="", "", TEXT(N1180, "dddd"))</f>
        <v>Thursday</v>
      </c>
      <c r="AA1180" s="21" t="str">
        <f>IF(X1180="", "", TEXT(X1180, "dddd"))</f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>IF(AB1181="DOLLAR",E1181*88,E1181)</f>
        <v>64402.8</v>
      </c>
      <c r="G1181" s="48">
        <f>F1181*J1181</f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>J1181-K1181</f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>IF(X1181="", "", X1181-N1181)</f>
        <v>0</v>
      </c>
      <c r="Z1181" s="21" t="str">
        <f>IF(N1181="", "", TEXT(N1181, "dddd"))</f>
        <v>Thursday</v>
      </c>
      <c r="AA1181" s="21" t="str">
        <f>IF(X1181="", "", TEXT(X1181, "dddd"))</f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>IF(AB1182="DOLLAR",E1182*88,E1182)</f>
        <v>64402.8</v>
      </c>
      <c r="G1182" s="48">
        <f>F1182*J1182</f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>J1182-K1182</f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>IF(X1182="", "", X1182-N1182)</f>
        <v>0</v>
      </c>
      <c r="Z1182" s="21" t="str">
        <f>IF(N1182="", "", TEXT(N1182, "dddd"))</f>
        <v>Thursday</v>
      </c>
      <c r="AA1182" s="21" t="str">
        <f>IF(X1182="", "", TEXT(X1182, "dddd"))</f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>IF(AB1183="DOLLAR",E1183*88,E1183)</f>
        <v>35464</v>
      </c>
      <c r="G1183" s="48">
        <f>F1183*J1183</f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>J1183-K1183</f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>IF(X1183="", "", X1183-N1183)</f>
        <v>1</v>
      </c>
      <c r="Z1183" s="21" t="str">
        <f>IF(N1183="", "", TEXT(N1183, "dddd"))</f>
        <v>Wednesday</v>
      </c>
      <c r="AA1183" s="21" t="str">
        <f>IF(X1183="", "", TEXT(X1183, "dddd"))</f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>IF(AB1184="DOLLAR",E1184*88,E1184)</f>
        <v>25608</v>
      </c>
      <c r="G1184" s="48">
        <f>F1184*J1184</f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>J1184-K1184</f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>IF(X1184="", "", X1184-N1184)</f>
        <v>3</v>
      </c>
      <c r="Z1184" s="21" t="str">
        <f>IF(N1184="", "", TEXT(N1184, "dddd"))</f>
        <v>Saturday</v>
      </c>
      <c r="AA1184" s="21" t="str">
        <f>IF(X1184="", "", TEXT(X1184, "dddd"))</f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>IF(AB1185="DOLLAR",E1185*88,E1185)</f>
        <v>25608</v>
      </c>
      <c r="G1185" s="48">
        <f>F1185*J1185</f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>J1185-K1185</f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>IF(X1185="", "", X1185-N1185)</f>
        <v>3</v>
      </c>
      <c r="Z1185" s="21" t="str">
        <f>IF(N1185="", "", TEXT(N1185, "dddd"))</f>
        <v>Saturday</v>
      </c>
      <c r="AA1185" s="21" t="str">
        <f>IF(X1185="", "", TEXT(X1185, "dddd"))</f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>IF(AB1186="DOLLAR",E1186*88,E1186)</f>
        <v>25608</v>
      </c>
      <c r="G1186" s="48">
        <f>F1186*J1186</f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>J1186-K1186</f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>IF(X1186="", "", X1186-N1186)</f>
        <v>3</v>
      </c>
      <c r="Z1186" s="21" t="str">
        <f>IF(N1186="", "", TEXT(N1186, "dddd"))</f>
        <v>Saturday</v>
      </c>
      <c r="AA1186" s="21" t="str">
        <f>IF(X1186="", "", TEXT(X1186, "dddd"))</f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>IF(AB1187="DOLLAR",E1187*88,E1187)</f>
        <v>25608</v>
      </c>
      <c r="G1187" s="48">
        <f>F1187*J1187</f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>J1187-K1187</f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>IF(X1187="", "", X1187-N1187)</f>
        <v>3</v>
      </c>
      <c r="Z1187" s="21" t="str">
        <f>IF(N1187="", "", TEXT(N1187, "dddd"))</f>
        <v>Saturday</v>
      </c>
      <c r="AA1187" s="21" t="str">
        <f>IF(X1187="", "", TEXT(X1187, "dddd"))</f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>IF(AB1188="DOLLAR",E1188*88,E1188)</f>
        <v>25608</v>
      </c>
      <c r="G1188" s="48">
        <f>F1188*J1188</f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>J1188-K1188</f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>IF(X1188="", "", X1188-N1188)</f>
        <v>3</v>
      </c>
      <c r="Z1188" s="21" t="str">
        <f>IF(N1188="", "", TEXT(N1188, "dddd"))</f>
        <v>Saturday</v>
      </c>
      <c r="AA1188" s="21" t="str">
        <f>IF(X1188="", "", TEXT(X1188, "dddd"))</f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>IF(AB1189="DOLLAR",E1189*88,E1189)</f>
        <v>25608</v>
      </c>
      <c r="G1189" s="48">
        <f>F1189*J1189</f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>J1189-K1189</f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>IF(X1189="", "", X1189-N1189)</f>
        <v>3</v>
      </c>
      <c r="Z1189" s="21" t="str">
        <f>IF(N1189="", "", TEXT(N1189, "dddd"))</f>
        <v>Saturday</v>
      </c>
      <c r="AA1189" s="21" t="str">
        <f>IF(X1189="", "", TEXT(X1189, "dddd"))</f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>IF(AB1190="DOLLAR",E1190*88,E1190)</f>
        <v>25608</v>
      </c>
      <c r="G1190" s="48">
        <f>F1190*J1190</f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>J1190-K1190</f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>IF(X1190="", "", X1190-N1190)</f>
        <v>3</v>
      </c>
      <c r="Z1190" s="21" t="str">
        <f>IF(N1190="", "", TEXT(N1190, "dddd"))</f>
        <v>Saturday</v>
      </c>
      <c r="AA1190" s="21" t="str">
        <f>IF(X1190="", "", TEXT(X1190, "dddd"))</f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>IF(AB1191="DOLLAR",E1191*88,E1191)</f>
        <v>66528</v>
      </c>
      <c r="G1191" s="48">
        <f>F1191*J1191</f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>J1191-K1191</f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>IF(X1191="", "", X1191-N1191)</f>
        <v>2</v>
      </c>
      <c r="Z1191" s="21" t="str">
        <f>IF(N1191="", "", TEXT(N1191, "dddd"))</f>
        <v>Tuesday</v>
      </c>
      <c r="AA1191" s="21" t="str">
        <f>IF(X1191="", "", TEXT(X1191, "dddd"))</f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>IF(AB1192="DOLLAR",E1192*88,E1192)</f>
        <v>7744</v>
      </c>
      <c r="G1192" s="48">
        <f>F1192*J1192</f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>J1192-K1192</f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>IF(X1192="", "", X1192-N1192)</f>
        <v>1</v>
      </c>
      <c r="Z1192" s="21" t="str">
        <f>IF(N1192="", "", TEXT(N1192, "dddd"))</f>
        <v>Wednesday</v>
      </c>
      <c r="AA1192" s="21" t="str">
        <f>IF(X1192="", "", TEXT(X1192, "dddd"))</f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>IF(AB1193="DOLLAR",E1193*88,E1193)</f>
        <v>33176</v>
      </c>
      <c r="G1193" s="48">
        <f>F1193*J1193</f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>J1193-K1193</f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>IF(X1193="", "", X1193-N1193)</f>
        <v>1</v>
      </c>
      <c r="Z1193" s="21" t="str">
        <f>IF(N1193="", "", TEXT(N1193, "dddd"))</f>
        <v>Wednesday</v>
      </c>
      <c r="AA1193" s="21" t="str">
        <f>IF(X1193="", "", TEXT(X1193, "dddd"))</f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>IF(AB1194="DOLLAR",E1194*88,E1194)</f>
        <v>33176</v>
      </c>
      <c r="G1194" s="48">
        <f>F1194*J1194</f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>J1194-K1194</f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>IF(X1194="", "", X1194-N1194)</f>
        <v>1</v>
      </c>
      <c r="Z1194" s="21" t="str">
        <f>IF(N1194="", "", TEXT(N1194, "dddd"))</f>
        <v>Wednesday</v>
      </c>
      <c r="AA1194" s="21" t="str">
        <f>IF(X1194="", "", TEXT(X1194, "dddd"))</f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>IF(AB1195="DOLLAR",E1195*88,E1195)</f>
        <v>33176</v>
      </c>
      <c r="G1195" s="48">
        <f>F1195*J1195</f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>J1195-K1195</f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>IF(X1195="", "", X1195-N1195)</f>
        <v>1</v>
      </c>
      <c r="Z1195" s="21" t="str">
        <f>IF(N1195="", "", TEXT(N1195, "dddd"))</f>
        <v>Wednesday</v>
      </c>
      <c r="AA1195" s="21" t="str">
        <f>IF(X1195="", "", TEXT(X1195, "dddd"))</f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>IF(AB1196="DOLLAR",E1196*88,E1196)</f>
        <v>33176</v>
      </c>
      <c r="G1196" s="48">
        <f>F1196*J1196</f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>J1196-K1196</f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>IF(X1196="", "", X1196-N1196)</f>
        <v>1</v>
      </c>
      <c r="Z1196" s="21" t="str">
        <f>IF(N1196="", "", TEXT(N1196, "dddd"))</f>
        <v>Wednesday</v>
      </c>
      <c r="AA1196" s="21" t="str">
        <f>IF(X1196="", "", TEXT(X1196, "dddd"))</f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>IF(AB1197="DOLLAR",E1197*88,E1197)</f>
        <v>0.88</v>
      </c>
      <c r="G1197" s="48">
        <f>F1197*J1197</f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>J1197-K1197</f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>IF(X1197="", "", X1197-N1197)</f>
        <v>2</v>
      </c>
      <c r="Z1197" s="21" t="str">
        <f>IF(N1197="", "", TEXT(N1197, "dddd"))</f>
        <v>Tuesday</v>
      </c>
      <c r="AA1197" s="21" t="str">
        <f>IF(X1197="", "", TEXT(X1197, "dddd"))</f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>IF(AB1198="DOLLAR",E1198*88,E1198)</f>
        <v>38808</v>
      </c>
      <c r="G1198" s="48">
        <f>F1198*J1198</f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>J1198-K1198</f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>IF(X1198="", "", X1198-N1198)</f>
        <v>2</v>
      </c>
      <c r="Z1198" s="21" t="str">
        <f>IF(N1198="", "", TEXT(N1198, "dddd"))</f>
        <v>Tuesday</v>
      </c>
      <c r="AA1198" s="21" t="str">
        <f>IF(X1198="", "", TEXT(X1198, "dddd"))</f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>IF(AB1199="DOLLAR",E1199*88,E1199)</f>
        <v>15276.8</v>
      </c>
      <c r="G1199" s="48">
        <f>F1199*J1199</f>
        <v>15276.8</v>
      </c>
      <c r="H1199" s="21">
        <v>344812</v>
      </c>
      <c r="I1199" s="21" t="s">
        <v>217</v>
      </c>
      <c r="J1199" s="21">
        <v>1</v>
      </c>
      <c r="K1199" s="21"/>
      <c r="L1199" s="21">
        <f>J1199-K1199</f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>IF(X1199="", "", X1199-N1199)</f>
        <v/>
      </c>
      <c r="Z1199" s="21" t="str">
        <f>IF(N1199="", "", TEXT(N1199, "dddd"))</f>
        <v/>
      </c>
      <c r="AA1199" s="21" t="str">
        <f>IF(X1199="", "", TEXT(X1199, "dddd"))</f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>IF(AB1200="DOLLAR",E1200*88,E1200)</f>
        <v>9081.6</v>
      </c>
      <c r="G1200" s="48">
        <f>F1200*J1200</f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>J1200-K1200</f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>IF(X1200="", "", X1200-N1200)</f>
        <v>3</v>
      </c>
      <c r="Z1200" s="21" t="str">
        <f>IF(N1200="", "", TEXT(N1200, "dddd"))</f>
        <v>Saturday</v>
      </c>
      <c r="AA1200" s="21" t="str">
        <f>IF(X1200="", "", TEXT(X1200, "dddd"))</f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>IF(AB1201="DOLLAR",E1201*88,E1201)</f>
        <v>5174.3999999999996</v>
      </c>
      <c r="G1201" s="48">
        <f>F1201*J1201</f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>J1201-K1201</f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>IF(X1201="", "", X1201-N1201)</f>
        <v>3</v>
      </c>
      <c r="Z1201" s="21" t="str">
        <f>IF(N1201="", "", TEXT(N1201, "dddd"))</f>
        <v>Saturday</v>
      </c>
      <c r="AA1201" s="21" t="str">
        <f>IF(X1201="", "", TEXT(X1201, "dddd"))</f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>IF(AB1202="DOLLAR",E1202*88,E1202)</f>
        <v>9081.6</v>
      </c>
      <c r="G1202" s="48">
        <f>F1202*J1202</f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>J1202-K1202</f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>IF(X1202="", "", X1202-N1202)</f>
        <v>3</v>
      </c>
      <c r="Z1202" s="21" t="str">
        <f>IF(N1202="", "", TEXT(N1202, "dddd"))</f>
        <v>Saturday</v>
      </c>
      <c r="AA1202" s="21" t="str">
        <f>IF(X1202="", "", TEXT(X1202, "dddd"))</f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>IF(AB1203="DOLLAR",E1203*88,E1203)</f>
        <v>43296</v>
      </c>
      <c r="G1203" s="48">
        <f>F1203*J1203</f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>J1203-K1203</f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>IF(X1203="", "", X1203-N1203)</f>
        <v>3</v>
      </c>
      <c r="Z1203" s="21" t="str">
        <f>IF(N1203="", "", TEXT(N1203, "dddd"))</f>
        <v>Saturday</v>
      </c>
      <c r="AA1203" s="21" t="str">
        <f>IF(X1203="", "", TEXT(X1203, "dddd"))</f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>IF(AB1204="DOLLAR",E1204*88,E1204)</f>
        <v>9081.6</v>
      </c>
      <c r="G1204" s="48">
        <f>F1204*J1204</f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>J1204-K1204</f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>IF(X1204="", "", X1204-N1204)</f>
        <v>3</v>
      </c>
      <c r="Z1204" s="21" t="str">
        <f>IF(N1204="", "", TEXT(N1204, "dddd"))</f>
        <v>Saturday</v>
      </c>
      <c r="AA1204" s="21" t="str">
        <f>IF(X1204="", "", TEXT(X1204, "dddd"))</f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>IF(AB1205="DOLLAR",E1205*88,E1205)</f>
        <v>9081.6</v>
      </c>
      <c r="G1205" s="48">
        <f>F1205*J1205</f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>J1205-K1205</f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>IF(X1205="", "", X1205-N1205)</f>
        <v>3</v>
      </c>
      <c r="Z1205" s="21" t="str">
        <f>IF(N1205="", "", TEXT(N1205, "dddd"))</f>
        <v>Saturday</v>
      </c>
      <c r="AA1205" s="21" t="str">
        <f>IF(X1205="", "", TEXT(X1205, "dddd"))</f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>IF(AB1206="DOLLAR",E1206*88,E1206)</f>
        <v>9081.6</v>
      </c>
      <c r="G1206" s="48">
        <f>F1206*J1206</f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>J1206-K1206</f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>IF(X1206="", "", X1206-N1206)</f>
        <v>3</v>
      </c>
      <c r="Z1206" s="21" t="str">
        <f>IF(N1206="", "", TEXT(N1206, "dddd"))</f>
        <v>Saturday</v>
      </c>
      <c r="AA1206" s="21" t="str">
        <f>IF(X1206="", "", TEXT(X1206, "dddd"))</f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>IF(AB1207="DOLLAR",E1207*88,E1207)</f>
        <v>5174.3999999999996</v>
      </c>
      <c r="G1207" s="48">
        <f>F1207*J1207</f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>J1207-K1207</f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>IF(X1207="", "", X1207-N1207)</f>
        <v>3</v>
      </c>
      <c r="Z1207" s="21" t="str">
        <f>IF(N1207="", "", TEXT(N1207, "dddd"))</f>
        <v>Saturday</v>
      </c>
      <c r="AA1207" s="21" t="str">
        <f>IF(X1207="", "", TEXT(X1207, "dddd"))</f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>IF(AB1208="DOLLAR",E1208*88,E1208)</f>
        <v>9081.6</v>
      </c>
      <c r="G1208" s="48">
        <f>F1208*J1208</f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>J1208-K1208</f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>IF(X1208="", "", X1208-N1208)</f>
        <v>3</v>
      </c>
      <c r="Z1208" s="21" t="str">
        <f>IF(N1208="", "", TEXT(N1208, "dddd"))</f>
        <v>Saturday</v>
      </c>
      <c r="AA1208" s="21" t="str">
        <f>IF(X1208="", "", TEXT(X1208, "dddd"))</f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>IF(AB1209="DOLLAR",E1209*88,E1209)</f>
        <v>9081.6</v>
      </c>
      <c r="G1209" s="48">
        <f>F1209*J1209</f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>J1209-K1209</f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>IF(X1209="", "", X1209-N1209)</f>
        <v>2</v>
      </c>
      <c r="Z1209" s="21" t="str">
        <f>IF(N1209="", "", TEXT(N1209, "dddd"))</f>
        <v>Wednesday</v>
      </c>
      <c r="AA1209" s="21" t="str">
        <f>IF(X1209="", "", TEXT(X1209, "dddd"))</f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>IF(AB1210="DOLLAR",E1210*88,E1210)</f>
        <v>9081.6</v>
      </c>
      <c r="G1210" s="48">
        <f>F1210*J1210</f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>J1210-K1210</f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>IF(X1210="", "", X1210-N1210)</f>
        <v>2</v>
      </c>
      <c r="Z1210" s="21" t="str">
        <f>IF(N1210="", "", TEXT(N1210, "dddd"))</f>
        <v>Wednesday</v>
      </c>
      <c r="AA1210" s="21" t="str">
        <f>IF(X1210="", "", TEXT(X1210, "dddd"))</f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>IF(AB1211="DOLLAR",E1211*88,E1211)</f>
        <v>9081.6</v>
      </c>
      <c r="G1211" s="48">
        <f>F1211*J1211</f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>J1211-K1211</f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>IF(X1211="", "", X1211-N1211)</f>
        <v>2</v>
      </c>
      <c r="Z1211" s="21" t="str">
        <f>IF(N1211="", "", TEXT(N1211, "dddd"))</f>
        <v>Wednesday</v>
      </c>
      <c r="AA1211" s="21" t="str">
        <f>IF(X1211="", "", TEXT(X1211, "dddd"))</f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>IF(AB1212="DOLLAR",E1212*88,E1212)</f>
        <v>2314083.2000000002</v>
      </c>
      <c r="G1212" s="48">
        <f>F1212*J1212</f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>J1212-K1212</f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>IF(X1212="", "", X1212-N1212)</f>
        <v>2</v>
      </c>
      <c r="Z1212" s="21" t="str">
        <f>IF(N1212="", "", TEXT(N1212, "dddd"))</f>
        <v>Saturday</v>
      </c>
      <c r="AA1212" s="21" t="str">
        <f>IF(X1212="", "", TEXT(X1212, "dddd"))</f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>IF(AB1213="DOLLAR",E1213*88,E1213)</f>
        <v>180180</v>
      </c>
      <c r="G1213" s="48">
        <f>F1213*J1213</f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>J1213-K1213</f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>IF(X1213="", "", X1213-N1213)</f>
        <v>2</v>
      </c>
      <c r="Z1213" s="21" t="str">
        <f>IF(N1213="", "", TEXT(N1213, "dddd"))</f>
        <v>Saturday</v>
      </c>
      <c r="AA1213" s="21" t="str">
        <f>IF(X1213="", "", TEXT(X1213, "dddd"))</f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>IF(AB1214="DOLLAR",E1214*88,E1214)</f>
        <v>39732</v>
      </c>
      <c r="G1214" s="48">
        <f>F1214*J1214</f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>J1214-K1214</f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>IF(X1214="", "", X1214-N1214)</f>
        <v>2</v>
      </c>
      <c r="Z1214" s="21" t="str">
        <f>IF(N1214="", "", TEXT(N1214, "dddd"))</f>
        <v>Saturday</v>
      </c>
      <c r="AA1214" s="21" t="str">
        <f>IF(X1214="", "", TEXT(X1214, "dddd"))</f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>IF(AB1215="DOLLAR",E1215*88,E1215)</f>
        <v>30000</v>
      </c>
      <c r="G1215" s="48">
        <f>F1215*J1215</f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>J1215-K1215</f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>IF(X1215="", "", X1215-N1215)</f>
        <v>0</v>
      </c>
      <c r="Z1215" s="21" t="str">
        <f>IF(N1215="", "", TEXT(N1215, "dddd"))</f>
        <v>Thursday</v>
      </c>
      <c r="AA1215" s="21" t="str">
        <f>IF(X1215="", "", TEXT(X1215, "dddd"))</f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>IF(AB1216="DOLLAR",E1216*88,E1216)</f>
        <v>28000</v>
      </c>
      <c r="G1216" s="48">
        <f>F1216*J1216</f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>J1216-K1216</f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>IF(X1216="", "", X1216-N1216)</f>
        <v>0</v>
      </c>
      <c r="Z1216" s="21" t="str">
        <f>IF(N1216="", "", TEXT(N1216, "dddd"))</f>
        <v>Thursday</v>
      </c>
      <c r="AA1216" s="21" t="str">
        <f>IF(X1216="", "", TEXT(X1216, "dddd"))</f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>IF(AB1217="DOLLAR",E1217*88,E1217)</f>
        <v>13024</v>
      </c>
      <c r="G1217" s="48">
        <f>F1217*J1217</f>
        <v>13024</v>
      </c>
      <c r="H1217" s="21" t="s">
        <v>946</v>
      </c>
      <c r="I1217" s="21"/>
      <c r="J1217" s="21">
        <v>1</v>
      </c>
      <c r="K1217" s="21">
        <v>1</v>
      </c>
      <c r="L1217" s="21">
        <f>J1217-K1217</f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>IF(X1217="", "", X1217-N1217)</f>
        <v>2</v>
      </c>
      <c r="Z1217" s="21" t="str">
        <f>IF(N1217="", "", TEXT(N1217, "dddd"))</f>
        <v>Wednesday</v>
      </c>
      <c r="AA1217" s="21" t="str">
        <f>IF(X1217="", "", TEXT(X1217, "dddd"))</f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>IF(AB1218="DOLLAR",E1218*88,E1218)</f>
        <v>13024</v>
      </c>
      <c r="G1218" s="48">
        <f>F1218*J1218</f>
        <v>13024</v>
      </c>
      <c r="H1218" s="21" t="s">
        <v>947</v>
      </c>
      <c r="I1218" s="21"/>
      <c r="J1218" s="21">
        <v>1</v>
      </c>
      <c r="K1218" s="21">
        <v>1</v>
      </c>
      <c r="L1218" s="21">
        <f>J1218-K1218</f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>IF(X1218="", "", X1218-N1218)</f>
        <v>2</v>
      </c>
      <c r="Z1218" s="21" t="str">
        <f>IF(N1218="", "", TEXT(N1218, "dddd"))</f>
        <v>Wednesday</v>
      </c>
      <c r="AA1218" s="21" t="str">
        <f>IF(X1218="", "", TEXT(X1218, "dddd"))</f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>IF(AB1219="DOLLAR",E1219*88,E1219)</f>
        <v>24552</v>
      </c>
      <c r="G1219" s="48">
        <f>F1219*J1219</f>
        <v>24552</v>
      </c>
      <c r="H1219" s="21" t="s">
        <v>948</v>
      </c>
      <c r="I1219" s="21"/>
      <c r="J1219" s="21">
        <v>1</v>
      </c>
      <c r="K1219" s="21">
        <v>1</v>
      </c>
      <c r="L1219" s="21">
        <f>J1219-K1219</f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>IF(X1219="", "", X1219-N1219)</f>
        <v>2</v>
      </c>
      <c r="Z1219" s="21" t="str">
        <f>IF(N1219="", "", TEXT(N1219, "dddd"))</f>
        <v>Wednesday</v>
      </c>
      <c r="AA1219" s="21" t="str">
        <f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>IF(AB1220="DOLLAR",E1220*88,E1220)</f>
        <v>13288</v>
      </c>
      <c r="G1220" s="48">
        <f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>IF(X1220="", "", X1220-N1220)</f>
        <v>2</v>
      </c>
      <c r="Z1220" s="21" t="str">
        <f>IF(N1220="", "", TEXT(N1220, "dddd"))</f>
        <v>Wednesday</v>
      </c>
      <c r="AA1220" s="21" t="str">
        <f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>IF(AB1221="DOLLAR",E1221*88,E1221)</f>
        <v>7920</v>
      </c>
      <c r="G1221" s="48">
        <f>F1221*J1221</f>
        <v>7920</v>
      </c>
      <c r="H1221" s="21" t="s">
        <v>950</v>
      </c>
      <c r="I1221" s="21"/>
      <c r="J1221" s="21">
        <v>1</v>
      </c>
      <c r="K1221" s="21">
        <v>1</v>
      </c>
      <c r="L1221" s="21">
        <f>J1221-K1221</f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>IF(X1221="", "", X1221-N1221)</f>
        <v>2</v>
      </c>
      <c r="Z1221" s="21" t="str">
        <f>IF(N1221="", "", TEXT(N1221, "dddd"))</f>
        <v>Wednesday</v>
      </c>
      <c r="AA1221" s="21" t="str">
        <f>IF(X1221="", "", TEXT(X1221, "dddd"))</f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>IF(AB1222="DOLLAR",E1222*88,E1222)</f>
        <v>7920</v>
      </c>
      <c r="G1222" s="48">
        <f>F1222*J1222</f>
        <v>7920</v>
      </c>
      <c r="H1222" s="21">
        <v>8916342</v>
      </c>
      <c r="I1222" s="21"/>
      <c r="J1222" s="21">
        <v>1</v>
      </c>
      <c r="K1222" s="21">
        <v>1</v>
      </c>
      <c r="L1222" s="21">
        <f>J1222-K1222</f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>IF(X1222="", "", X1222-N1222)</f>
        <v>2</v>
      </c>
      <c r="Z1222" s="21" t="str">
        <f>IF(N1222="", "", TEXT(N1222, "dddd"))</f>
        <v>Wednesday</v>
      </c>
      <c r="AA1222" s="21" t="str">
        <f>IF(X1222="", "", TEXT(X1222, "dddd"))</f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>IF(AB1223="DOLLAR",E1223*88,E1223)</f>
        <v>15136</v>
      </c>
      <c r="G1223" s="48">
        <f>F1223*J1223</f>
        <v>15136</v>
      </c>
      <c r="H1223" s="21" t="s">
        <v>951</v>
      </c>
      <c r="I1223" s="21"/>
      <c r="J1223" s="21">
        <v>1</v>
      </c>
      <c r="K1223" s="21">
        <v>1</v>
      </c>
      <c r="L1223" s="21">
        <f>J1223-K1223</f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>IF(X1223="", "", X1223-N1223)</f>
        <v>2</v>
      </c>
      <c r="Z1223" s="21" t="str">
        <f>IF(N1223="", "", TEXT(N1223, "dddd"))</f>
        <v>Wednesday</v>
      </c>
      <c r="AA1223" s="21" t="str">
        <f>IF(X1223="", "", TEXT(X1223, "dddd"))</f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>IF(AB1224="DOLLAR",E1224*88,E1224)</f>
        <v>7920</v>
      </c>
      <c r="G1224" s="48">
        <f>F1224*J1224</f>
        <v>7920</v>
      </c>
      <c r="H1224" s="21" t="s">
        <v>952</v>
      </c>
      <c r="I1224" s="21"/>
      <c r="J1224" s="21">
        <v>1</v>
      </c>
      <c r="K1224" s="21">
        <v>1</v>
      </c>
      <c r="L1224" s="21">
        <f>J1224-K1224</f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>IF(X1224="", "", X1224-N1224)</f>
        <v>2</v>
      </c>
      <c r="Z1224" s="21" t="str">
        <f>IF(N1224="", "", TEXT(N1224, "dddd"))</f>
        <v>Wednesday</v>
      </c>
      <c r="AA1224" s="21" t="str">
        <f>IF(X1224="", "", TEXT(X1224, "dddd"))</f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>IF(AB1225="DOLLAR",E1225*88,E1225)</f>
        <v>7920</v>
      </c>
      <c r="G1225" s="48">
        <f>F1225*J1225</f>
        <v>7920</v>
      </c>
      <c r="H1225" s="21" t="s">
        <v>953</v>
      </c>
      <c r="I1225" s="21"/>
      <c r="J1225" s="21">
        <v>1</v>
      </c>
      <c r="K1225" s="21">
        <v>1</v>
      </c>
      <c r="L1225" s="21">
        <f>J1225-K1225</f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>IF(X1225="", "", X1225-N1225)</f>
        <v>2</v>
      </c>
      <c r="Z1225" s="21" t="str">
        <f>IF(N1225="", "", TEXT(N1225, "dddd"))</f>
        <v>Wednesday</v>
      </c>
      <c r="AA1225" s="21" t="str">
        <f>IF(X1225="", "", TEXT(X1225, "dddd"))</f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>IF(AB1226="DOLLAR",E1226*88,E1226)</f>
        <v>7920</v>
      </c>
      <c r="G1226" s="48">
        <f>F1226*J1226</f>
        <v>7920</v>
      </c>
      <c r="H1226" s="21" t="s">
        <v>954</v>
      </c>
      <c r="I1226" s="21"/>
      <c r="J1226" s="21">
        <v>1</v>
      </c>
      <c r="K1226" s="21">
        <v>1</v>
      </c>
      <c r="L1226" s="21">
        <f>J1226-K1226</f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>IF(X1226="", "", X1226-N1226)</f>
        <v>2</v>
      </c>
      <c r="Z1226" s="21" t="str">
        <f>IF(N1226="", "", TEXT(N1226, "dddd"))</f>
        <v>Wednesday</v>
      </c>
      <c r="AA1226" s="21" t="str">
        <f>IF(X1226="", "", TEXT(X1226, "dddd"))</f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>IF(AB1227="DOLLAR",E1227*88,E1227)</f>
        <v>2217.6</v>
      </c>
      <c r="G1227" s="48">
        <f>F1227*J1227</f>
        <v>2217.6</v>
      </c>
      <c r="H1227" s="21" t="s">
        <v>956</v>
      </c>
      <c r="I1227" s="21"/>
      <c r="J1227" s="21">
        <v>1</v>
      </c>
      <c r="K1227" s="21">
        <v>1</v>
      </c>
      <c r="L1227" s="21">
        <f>J1227-K1227</f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>IF(X1227="", "", X1227-N1227)</f>
        <v>0</v>
      </c>
      <c r="Z1227" s="21" t="str">
        <f>IF(N1227="", "", TEXT(N1227, "dddd"))</f>
        <v>Friday</v>
      </c>
      <c r="AA1227" s="21" t="str">
        <f>IF(X1227="", "", TEXT(X1227, "dddd"))</f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>IF(AB1228="DOLLAR",E1228*88,E1228)</f>
        <v>1953.6</v>
      </c>
      <c r="G1228" s="48">
        <f>F1228*J1228</f>
        <v>1953.6</v>
      </c>
      <c r="H1228" s="21" t="s">
        <v>957</v>
      </c>
      <c r="I1228" s="21"/>
      <c r="J1228" s="21">
        <v>1</v>
      </c>
      <c r="K1228" s="21">
        <v>1</v>
      </c>
      <c r="L1228" s="21">
        <f>J1228-K1228</f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>IF(X1228="", "", X1228-N1228)</f>
        <v>1</v>
      </c>
      <c r="Z1228" s="21" t="str">
        <f>IF(N1228="", "", TEXT(N1228, "dddd"))</f>
        <v>Wednesday</v>
      </c>
      <c r="AA1228" s="21" t="str">
        <f>IF(X1228="", "", TEXT(X1228, "dddd"))</f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>IF(AB1229="DOLLAR",E1229*88,E1229)</f>
        <v>26030.400000000001</v>
      </c>
      <c r="G1229" s="48">
        <f>F1229*J1229</f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>J1229-K1229</f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>IF(X1229="", "", X1229-N1229)</f>
        <v>1</v>
      </c>
      <c r="Z1229" s="21" t="str">
        <f>IF(N1229="", "", TEXT(N1229, "dddd"))</f>
        <v>Wednesday</v>
      </c>
      <c r="AA1229" s="21" t="str">
        <f>IF(X1229="", "", TEXT(X1229, "dddd"))</f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>IF(AB1230="DOLLAR",E1230*88,E1230)</f>
        <v>440</v>
      </c>
      <c r="G1230" s="48">
        <f>F1230*J1230</f>
        <v>440</v>
      </c>
      <c r="H1230" s="21" t="s">
        <v>960</v>
      </c>
      <c r="I1230" s="21"/>
      <c r="J1230" s="21">
        <v>1</v>
      </c>
      <c r="K1230" s="21">
        <v>1</v>
      </c>
      <c r="L1230" s="21">
        <f>J1230-K1230</f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>IF(X1230="", "", X1230-N1230)</f>
        <v>0</v>
      </c>
      <c r="Z1230" s="21" t="str">
        <f>IF(N1230="", "", TEXT(N1230, "dddd"))</f>
        <v>Wednesday</v>
      </c>
      <c r="AA1230" s="21" t="str">
        <f>IF(X1230="", "", TEXT(X1230, "dddd"))</f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>IF(AB1231="DOLLAR",E1231*88,E1231)</f>
        <v>440</v>
      </c>
      <c r="G1231" s="48">
        <f>F1231*J1231</f>
        <v>440</v>
      </c>
      <c r="H1231" s="21" t="s">
        <v>962</v>
      </c>
      <c r="I1231" s="21"/>
      <c r="J1231" s="21">
        <v>1</v>
      </c>
      <c r="K1231" s="21">
        <v>1</v>
      </c>
      <c r="L1231" s="21">
        <f>J1231-K1231</f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>IF(X1231="", "", X1231-N1231)</f>
        <v>0</v>
      </c>
      <c r="Z1231" s="21" t="str">
        <f>IF(N1231="", "", TEXT(N1231, "dddd"))</f>
        <v>Monday</v>
      </c>
      <c r="AA1231" s="21" t="str">
        <f>IF(X1231="", "", TEXT(X1231, "dddd"))</f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>IF(AB1232="DOLLAR",E1232*88,E1232)</f>
        <v>3872</v>
      </c>
      <c r="G1232" s="48">
        <f>F1232*J1232</f>
        <v>3872</v>
      </c>
      <c r="H1232" s="21" t="s">
        <v>1140</v>
      </c>
      <c r="I1232" s="21"/>
      <c r="J1232" s="21">
        <v>1</v>
      </c>
      <c r="K1232" s="21">
        <v>1</v>
      </c>
      <c r="L1232" s="21">
        <f>J1232-K1232</f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>IF(X1232="", "", X1232-N1232)</f>
        <v>0</v>
      </c>
      <c r="Z1232" s="21" t="str">
        <f>IF(N1232="", "", TEXT(N1232, "dddd"))</f>
        <v>Monday</v>
      </c>
      <c r="AA1232" s="21" t="str">
        <f>IF(X1232="", "", TEXT(X1232, "dddd"))</f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>IF(AB1233="DOLLAR",E1233*88,E1233)</f>
        <v>28864</v>
      </c>
      <c r="G1233" s="48">
        <f>F1233*J1233</f>
        <v>28864</v>
      </c>
      <c r="H1233" s="21" t="s">
        <v>1142</v>
      </c>
      <c r="I1233" s="21"/>
      <c r="J1233" s="21">
        <v>1</v>
      </c>
      <c r="K1233" s="21">
        <v>1</v>
      </c>
      <c r="L1233" s="21">
        <f>J1233-K1233</f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>IF(X1233="", "", X1233-N1233)</f>
        <v>0</v>
      </c>
      <c r="Z1233" s="21" t="str">
        <f>IF(N1233="", "", TEXT(N1233, "dddd"))</f>
        <v>Wednesday</v>
      </c>
      <c r="AA1233" s="21" t="str">
        <f>IF(X1233="", "", TEXT(X1233, "dddd"))</f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>IF(AB1234="DOLLAR",E1234*88,E1234)</f>
        <v>15488</v>
      </c>
      <c r="G1234" s="48">
        <f>F1234*J1234</f>
        <v>15488</v>
      </c>
      <c r="H1234" s="21" t="s">
        <v>1143</v>
      </c>
      <c r="I1234" s="21"/>
      <c r="J1234" s="21">
        <v>1</v>
      </c>
      <c r="K1234" s="21">
        <v>1</v>
      </c>
      <c r="L1234" s="21">
        <f>J1234-K1234</f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>IF(X1234="", "", X1234-N1234)</f>
        <v>3</v>
      </c>
      <c r="Z1234" s="21" t="str">
        <f>IF(N1234="", "", TEXT(N1234, "dddd"))</f>
        <v>Saturday</v>
      </c>
      <c r="AA1234" s="21" t="str">
        <f>IF(X1234="", "", TEXT(X1234, "dddd"))</f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>IF(AB1235="DOLLAR",E1235*88,E1235)</f>
        <v>1540</v>
      </c>
      <c r="G1235" s="48">
        <f>F1235*J1235</f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>J1235-K1235</f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>IF(X1235="", "", X1235-N1235)</f>
        <v>2</v>
      </c>
      <c r="Z1235" s="21" t="str">
        <f>IF(N1235="", "", TEXT(N1235, "dddd"))</f>
        <v>Saturday</v>
      </c>
      <c r="AA1235" s="21" t="str">
        <f>IF(X1235="", "", TEXT(X1235, "dddd"))</f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>IF(AB1236="DOLLAR",E1236*88,E1236)</f>
        <v>6468</v>
      </c>
      <c r="G1236" s="48">
        <f>F1236*J1236</f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>J1236-K1236</f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>IF(X1236="", "", X1236-N1236)</f>
        <v>2</v>
      </c>
      <c r="Z1236" s="21" t="str">
        <f>IF(N1236="", "", TEXT(N1236, "dddd"))</f>
        <v>Saturday</v>
      </c>
      <c r="AA1236" s="21" t="str">
        <f>IF(X1236="", "", TEXT(X1236, "dddd"))</f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>IF(AB1237="DOLLAR",E1237*88,E1237)</f>
        <v>26734.400000000001</v>
      </c>
      <c r="G1237" s="48">
        <f>F1237*J1237</f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>J1237-K1237</f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>IF(X1237="", "", X1237-N1237)</f>
        <v>0</v>
      </c>
      <c r="Z1237" s="21" t="str">
        <f>IF(N1237="", "", TEXT(N1237, "dddd"))</f>
        <v>Tuesday</v>
      </c>
      <c r="AA1237" s="21" t="str">
        <f>IF(X1237="", "", TEXT(X1237, "dddd"))</f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>IF(AB1238="DOLLAR",E1238*88,E1238)</f>
        <v>5790.4</v>
      </c>
      <c r="G1238" s="48">
        <f>F1238*J1238</f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>J1238-K1238</f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>IF(X1238="", "", X1238-N1238)</f>
        <v>2</v>
      </c>
      <c r="Z1238" s="21" t="str">
        <f>IF(N1238="", "", TEXT(N1238, "dddd"))</f>
        <v>Saturday</v>
      </c>
      <c r="AA1238" s="21" t="str">
        <f>IF(X1238="", "", TEXT(X1238, "dddd"))</f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>IF(AB1239="DOLLAR",E1239*88,E1239)</f>
        <v>24208.800000000003</v>
      </c>
      <c r="G1239" s="48">
        <f>F1239*J1239</f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>J1239-K1239</f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>IF(X1239="", "", X1239-N1239)</f>
        <v>2</v>
      </c>
      <c r="Z1239" s="21" t="str">
        <f>IF(N1239="", "", TEXT(N1239, "dddd"))</f>
        <v>Saturday</v>
      </c>
      <c r="AA1239" s="21" t="str">
        <f>IF(X1239="", "", TEXT(X1239, "dddd"))</f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>IF(AB1240="DOLLAR",E1240*88,E1240)</f>
        <v>18876</v>
      </c>
      <c r="G1240" s="48">
        <f>F1240*J1240</f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>J1240-K1240</f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>IF(X1240="", "", X1240-N1240)</f>
        <v>2</v>
      </c>
      <c r="Z1240" s="21" t="str">
        <f>IF(N1240="", "", TEXT(N1240, "dddd"))</f>
        <v>Saturday</v>
      </c>
      <c r="AA1240" s="21" t="str">
        <f>IF(X1240="", "", TEXT(X1240, "dddd"))</f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>IF(AB1241="DOLLAR",E1241*88,E1241)</f>
        <v>3080</v>
      </c>
      <c r="G1241" s="48">
        <f>F1241*J1241</f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>J1241-K1241</f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>IF(X1241="", "", X1241-N1241)</f>
        <v>2</v>
      </c>
      <c r="Z1241" s="21" t="str">
        <f>IF(N1241="", "", TEXT(N1241, "dddd"))</f>
        <v>Saturday</v>
      </c>
      <c r="AA1241" s="21" t="str">
        <f>IF(X1241="", "", TEXT(X1241, "dddd"))</f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>IF(AB1242="DOLLAR",E1242*88,E1242)</f>
        <v>7946.4</v>
      </c>
      <c r="G1242" s="48">
        <f>F1242*J1242</f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>J1242-K1242</f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>IF(X1242="", "", X1242-N1242)</f>
        <v>2</v>
      </c>
      <c r="Z1242" s="21" t="str">
        <f>IF(N1242="", "", TEXT(N1242, "dddd"))</f>
        <v>Saturday</v>
      </c>
      <c r="AA1242" s="21" t="str">
        <f>IF(X1242="", "", TEXT(X1242, "dddd"))</f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>IF(AB1243="DOLLAR",E1243*88,E1243)</f>
        <v>23100</v>
      </c>
      <c r="G1243" s="48">
        <f>F1243*J1243</f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>J1243-K1243</f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>IF(X1243="", "", X1243-N1243)</f>
        <v>0</v>
      </c>
      <c r="Z1243" s="21" t="str">
        <f>IF(N1243="", "", TEXT(N1243, "dddd"))</f>
        <v>Tuesday</v>
      </c>
      <c r="AA1243" s="21" t="str">
        <f>IF(X1243="", "", TEXT(X1243, "dddd"))</f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>IF(AB1244="DOLLAR",E1244*88,E1244)</f>
        <v>23531.199999999997</v>
      </c>
      <c r="G1244" s="48">
        <f>F1244*J1244</f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>J1244-K1244</f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>IF(X1244="", "", X1244-N1244)</f>
        <v>2</v>
      </c>
      <c r="Z1244" s="21" t="str">
        <f>IF(N1244="", "", TEXT(N1244, "dddd"))</f>
        <v>Saturday</v>
      </c>
      <c r="AA1244" s="21" t="str">
        <f>IF(X1244="", "", TEXT(X1244, "dddd"))</f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>IF(AB1245="DOLLAR",E1245*88,E1245)</f>
        <v>26734.400000000001</v>
      </c>
      <c r="G1245" s="48">
        <f>F1245*J1245</f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>J1245-K1245</f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>IF(X1245="", "", X1245-N1245)</f>
        <v>2</v>
      </c>
      <c r="Z1245" s="21" t="str">
        <f>IF(N1245="", "", TEXT(N1245, "dddd"))</f>
        <v>Saturday</v>
      </c>
      <c r="AA1245" s="21" t="str">
        <f>IF(X1245="", "", TEXT(X1245, "dddd"))</f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>IF(AB1246="DOLLAR",E1246*88,E1246)</f>
        <v>1047.2</v>
      </c>
      <c r="G1246" s="48">
        <f>F1246*J1246</f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>J1246-K1246</f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>IF(X1246="", "", X1246-N1246)</f>
        <v>2</v>
      </c>
      <c r="Z1246" s="21" t="str">
        <f>IF(N1246="", "", TEXT(N1246, "dddd"))</f>
        <v>Saturday</v>
      </c>
      <c r="AA1246" s="21" t="str">
        <f>IF(X1246="", "", TEXT(X1246, "dddd"))</f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>IF(AB1247="DOLLAR",E1247*88,E1247)</f>
        <v>4435.2</v>
      </c>
      <c r="G1247" s="48">
        <f>F1247*J1247</f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>J1247-K1247</f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>IF(X1247="", "", X1247-N1247)</f>
        <v>2</v>
      </c>
      <c r="Z1247" s="21" t="str">
        <f>IF(N1247="", "", TEXT(N1247, "dddd"))</f>
        <v>Saturday</v>
      </c>
      <c r="AA1247" s="21" t="str">
        <f>IF(X1247="", "", TEXT(X1247, "dddd"))</f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>IF(AB1248="DOLLAR",E1248*88,E1248)</f>
        <v>8685.6</v>
      </c>
      <c r="G1248" s="48">
        <f>F1248*J1248</f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>J1248-K1248</f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>IF(X1248="", "", X1248-N1248)</f>
        <v>2</v>
      </c>
      <c r="Z1248" s="21" t="str">
        <f>IF(N1248="", "", TEXT(N1248, "dddd"))</f>
        <v>Saturday</v>
      </c>
      <c r="AA1248" s="21" t="str">
        <f>IF(X1248="", "", TEXT(X1248, "dddd"))</f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>IF(AB1249="DOLLAR",E1249*88,E1249)</f>
        <v>25080</v>
      </c>
      <c r="G1249" s="48">
        <f>F1249*J1249</f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>J1249-K1249</f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>IF(X1249="", "", X1249-N1249)</f>
        <v>2</v>
      </c>
      <c r="Z1249" s="21" t="str">
        <f>IF(N1249="", "", TEXT(N1249, "dddd"))</f>
        <v>Saturday</v>
      </c>
      <c r="AA1249" s="21" t="str">
        <f>IF(X1249="", "", TEXT(X1249, "dddd"))</f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>IF(AB1250="DOLLAR",E1250*88,E1250)</f>
        <v>9178.4</v>
      </c>
      <c r="G1250" s="48">
        <f>F1250*J1250</f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>J1250-K1250</f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>IF(X1250="", "", X1250-N1250)</f>
        <v>1</v>
      </c>
      <c r="Z1250" s="21" t="str">
        <f>IF(N1250="", "", TEXT(N1250, "dddd"))</f>
        <v>Monday</v>
      </c>
      <c r="AA1250" s="21" t="str">
        <f>IF(X1250="", "", TEXT(X1250, "dddd"))</f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>IF(AB1251="DOLLAR",E1251*88,E1251)</f>
        <v>28710</v>
      </c>
      <c r="G1251" s="48">
        <f>F1251*J1251</f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>J1251-K1251</f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>IF(X1251="", "", X1251-N1251)</f>
        <v>2</v>
      </c>
      <c r="Z1251" s="21" t="str">
        <f>IF(N1251="", "", TEXT(N1251, "dddd"))</f>
        <v>Saturday</v>
      </c>
      <c r="AA1251" s="21" t="str">
        <f>IF(X1251="", "", TEXT(X1251, "dddd"))</f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>IF(AB1252="DOLLAR",E1252*88,E1252)</f>
        <v>6529.6</v>
      </c>
      <c r="G1252" s="48">
        <f>F1252*J1252</f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>J1252-K1252</f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>IF(X1252="", "", X1252-N1252)</f>
        <v>1</v>
      </c>
      <c r="Z1252" s="21" t="str">
        <f>IF(N1252="", "", TEXT(N1252, "dddd"))</f>
        <v>Monday</v>
      </c>
      <c r="AA1252" s="21" t="str">
        <f>IF(X1252="", "", TEXT(X1252, "dddd"))</f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>IF(AB1253="DOLLAR",E1253*88,E1253)</f>
        <v>7515.2000000000007</v>
      </c>
      <c r="G1253" s="48">
        <f>F1253*J1253</f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>J1253-K1253</f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>IF(X1253="", "", X1253-N1253)</f>
        <v>2</v>
      </c>
      <c r="Z1253" s="21" t="str">
        <f>IF(N1253="", "", TEXT(N1253, "dddd"))</f>
        <v>Saturday</v>
      </c>
      <c r="AA1253" s="21" t="str">
        <f>IF(X1253="", "", TEXT(X1253, "dddd"))</f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>IF(AB1254="DOLLAR",E1254*88,E1254)</f>
        <v>6036.7999999999993</v>
      </c>
      <c r="G1254" s="48">
        <f>F1254*J1254</f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>J1254-K1254</f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>IF(X1254="", "", X1254-N1254)</f>
        <v>2</v>
      </c>
      <c r="Z1254" s="21" t="str">
        <f>IF(N1254="", "", TEXT(N1254, "dddd"))</f>
        <v>Saturday</v>
      </c>
      <c r="AA1254" s="21" t="str">
        <f>IF(X1254="", "", TEXT(X1254, "dddd"))</f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>IF(AB1255="DOLLAR",E1255*88,E1255)</f>
        <v>4004</v>
      </c>
      <c r="G1255" s="48">
        <f>F1255*J1255</f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>J1255-K1255</f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>IF(X1255="", "", X1255-N1255)</f>
        <v>2</v>
      </c>
      <c r="Z1255" s="21" t="str">
        <f>IF(N1255="", "", TEXT(N1255, "dddd"))</f>
        <v>Saturday</v>
      </c>
      <c r="AA1255" s="21" t="str">
        <f>IF(X1255="", "", TEXT(X1255, "dddd"))</f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>IF(AB1256="DOLLAR",E1256*88,E1256)</f>
        <v>7453.6</v>
      </c>
      <c r="G1256" s="48">
        <f>F1256*J1256</f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>J1256-K1256</f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>IF(X1256="", "", X1256-N1256)</f>
        <v>2</v>
      </c>
      <c r="Z1256" s="21" t="str">
        <f>IF(N1256="", "", TEXT(N1256, "dddd"))</f>
        <v>Saturday</v>
      </c>
      <c r="AA1256" s="21" t="str">
        <f>IF(X1256="", "", TEXT(X1256, "dddd"))</f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>IF(AB1257="DOLLAR",E1257*88,E1257)</f>
        <v>15215.2</v>
      </c>
      <c r="G1257" s="48">
        <f>F1257*J1257</f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>J1257-K1257</f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>IF(X1257="", "", X1257-N1257)</f>
        <v>2</v>
      </c>
      <c r="Z1257" s="21" t="str">
        <f>IF(N1257="", "", TEXT(N1257, "dddd"))</f>
        <v>Saturday</v>
      </c>
      <c r="AA1257" s="21" t="str">
        <f>IF(X1257="", "", TEXT(X1257, "dddd"))</f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>IF(AB1258="DOLLAR",E1258*88,E1258)</f>
        <v>10780</v>
      </c>
      <c r="G1258" s="48">
        <f>F1258*J1258</f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>J1258-K1258</f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>IF(X1258="", "", X1258-N1258)</f>
        <v>2</v>
      </c>
      <c r="Z1258" s="21" t="str">
        <f>IF(N1258="", "", TEXT(N1258, "dddd"))</f>
        <v>Saturday</v>
      </c>
      <c r="AA1258" s="21" t="str">
        <f>IF(X1258="", "", TEXT(X1258, "dddd"))</f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>IF(AB1259="DOLLAR",E1259*88,E1259)</f>
        <v>5482.4000000000005</v>
      </c>
      <c r="G1259" s="48">
        <f>F1259*J1259</f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>J1259-K1259</f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>IF(X1259="", "", X1259-N1259)</f>
        <v>2</v>
      </c>
      <c r="Z1259" s="21" t="str">
        <f>IF(N1259="", "", TEXT(N1259, "dddd"))</f>
        <v>Tuesday</v>
      </c>
      <c r="AA1259" s="21" t="str">
        <f>IF(X1259="", "", TEXT(X1259, "dddd"))</f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>IF(AB1260="DOLLAR",E1260*88,E1260)</f>
        <v>2772</v>
      </c>
      <c r="G1260" s="48">
        <f>F1260*J1260</f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>J1260-K1260</f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>IF(X1260="", "", X1260-N1260)</f>
        <v>0</v>
      </c>
      <c r="Z1260" s="21" t="str">
        <f>IF(N1260="", "", TEXT(N1260, "dddd"))</f>
        <v>Monday</v>
      </c>
      <c r="AA1260" s="21" t="str">
        <f>IF(X1260="", "", TEXT(X1260, "dddd"))</f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>IF(AB1261="DOLLAR",E1261*88,E1261)</f>
        <v>5482.4</v>
      </c>
      <c r="G1261" s="48">
        <f>F1261*J1261</f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>J1261-K1261</f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>IF(X1261="", "", X1261-N1261)</f>
        <v>0</v>
      </c>
      <c r="Z1261" s="21" t="str">
        <f>IF(N1261="", "", TEXT(N1261, "dddd"))</f>
        <v>Thursday</v>
      </c>
      <c r="AA1261" s="21" t="str">
        <f>IF(X1261="", "", TEXT(X1261, "dddd"))</f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>IF(AB1262="DOLLAR",E1262*88,E1262)</f>
        <v>10164</v>
      </c>
      <c r="G1262" s="48">
        <f>F1262*J1262</f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>J1262-K1262</f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>IF(X1262="", "", X1262-N1262)</f>
        <v>0</v>
      </c>
      <c r="Z1262" s="21" t="str">
        <f>IF(N1262="", "", TEXT(N1262, "dddd"))</f>
        <v>Friday</v>
      </c>
      <c r="AA1262" s="21" t="str">
        <f>IF(X1262="", "", TEXT(X1262, "dddd"))</f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>IF(AB1263="DOLLAR",E1263*88,E1263)</f>
        <v>8685.6</v>
      </c>
      <c r="G1263" s="48">
        <f>F1263*J1263</f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>J1263-K1263</f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>IF(X1263="", "", X1263-N1263)</f>
        <v>0</v>
      </c>
      <c r="Z1263" s="21" t="str">
        <f>IF(N1263="", "", TEXT(N1263, "dddd"))</f>
        <v>Wednesday</v>
      </c>
      <c r="AA1263" s="21" t="str">
        <f>IF(X1263="", "", TEXT(X1263, "dddd"))</f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>IF(AB1264="DOLLAR",E1264*88,E1264)</f>
        <v>7700</v>
      </c>
      <c r="G1264" s="48">
        <f>F1264*J1264</f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>J1264-K1264</f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>IF(X1264="", "", X1264-N1264)</f>
        <v>0</v>
      </c>
      <c r="Z1264" s="21" t="str">
        <f>IF(N1264="", "", TEXT(N1264, "dddd"))</f>
        <v>Wednesday</v>
      </c>
      <c r="AA1264" s="21" t="str">
        <f>IF(X1264="", "", TEXT(X1264, "dddd"))</f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>IF(AB1265="DOLLAR",E1265*88,E1265)</f>
        <v>18788</v>
      </c>
      <c r="G1265" s="48">
        <f>F1265*J1265</f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>J1265-K1265</f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>IF(X1265="", "", X1265-N1265)</f>
        <v>0</v>
      </c>
      <c r="Z1265" s="21" t="str">
        <f>IF(N1265="", "", TEXT(N1265, "dddd"))</f>
        <v>Thursday</v>
      </c>
      <c r="AA1265" s="21" t="str">
        <f>IF(X1265="", "", TEXT(X1265, "dddd"))</f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>IF(AB1266="DOLLAR",E1266*88,E1266)</f>
        <v>18788</v>
      </c>
      <c r="G1266" s="48">
        <f>F1266*J1266</f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>J1266-K1266</f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>IF(X1266="", "", X1266-N1266)</f>
        <v>0</v>
      </c>
      <c r="Z1266" s="21" t="str">
        <f>IF(N1266="", "", TEXT(N1266, "dddd"))</f>
        <v>Thursday</v>
      </c>
      <c r="AA1266" s="21" t="str">
        <f>IF(X1266="", "", TEXT(X1266, "dddd"))</f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>IF(AB1267="DOLLAR",E1267*88,E1267)</f>
        <v>18788</v>
      </c>
      <c r="G1267" s="48">
        <f>F1267*J1267</f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>J1267-K1267</f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>IF(X1267="", "", X1267-N1267)</f>
        <v>0</v>
      </c>
      <c r="Z1267" s="21" t="str">
        <f>IF(N1267="", "", TEXT(N1267, "dddd"))</f>
        <v>Thursday</v>
      </c>
      <c r="AA1267" s="21" t="str">
        <f>IF(X1267="", "", TEXT(X1267, "dddd"))</f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>IF(AB1268="DOLLAR",E1268*88,E1268)</f>
        <v>18788</v>
      </c>
      <c r="G1268" s="48">
        <f>F1268*J1268</f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>J1268-K1268</f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>IF(X1268="", "", X1268-N1268)</f>
        <v>0</v>
      </c>
      <c r="Z1268" s="21" t="str">
        <f>IF(N1268="", "", TEXT(N1268, "dddd"))</f>
        <v>Thursday</v>
      </c>
      <c r="AA1268" s="21" t="str">
        <f>IF(X1268="", "", TEXT(X1268, "dddd"))</f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>IF(AB1269="DOLLAR",E1269*88,E1269)</f>
        <v>18788</v>
      </c>
      <c r="G1269" s="48">
        <f>F1269*J1269</f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>J1269-K1269</f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>IF(X1269="", "", X1269-N1269)</f>
        <v>0</v>
      </c>
      <c r="Z1269" s="21" t="str">
        <f>IF(N1269="", "", TEXT(N1269, "dddd"))</f>
        <v>Thursday</v>
      </c>
      <c r="AA1269" s="21" t="str">
        <f>IF(X1269="", "", TEXT(X1269, "dddd"))</f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>IF(AB1270="DOLLAR",E1270*88,E1270)</f>
        <v>39204</v>
      </c>
      <c r="G1270" s="48">
        <f>F1270*J1270</f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>J1270-K1270</f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>IF(X1270="", "", X1270-N1270)</f>
        <v>2</v>
      </c>
      <c r="Z1270" s="21" t="str">
        <f>IF(N1270="", "", TEXT(N1270, "dddd"))</f>
        <v>Saturday</v>
      </c>
      <c r="AA1270" s="21" t="str">
        <f>IF(X1270="", "", TEXT(X1270, "dddd"))</f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>IF(AB1271="DOLLAR",E1271*88,E1271)</f>
        <v>6406.4</v>
      </c>
      <c r="G1271" s="48">
        <f>F1271*J1271</f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>J1271-K1271</f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>IF(X1271="", "", X1271-N1271)</f>
        <v>2</v>
      </c>
      <c r="Z1271" s="21" t="str">
        <f>IF(N1271="", "", TEXT(N1271, "dddd"))</f>
        <v>Saturday</v>
      </c>
      <c r="AA1271" s="21" t="str">
        <f>IF(X1271="", "", TEXT(X1271, "dddd"))</f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>IF(AB1272="DOLLAR",E1272*88,E1272)</f>
        <v>7638.4</v>
      </c>
      <c r="G1272" s="48">
        <f>F1272*J1272</f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>J1272-K1272</f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>IF(X1272="", "", X1272-N1272)</f>
        <v>2</v>
      </c>
      <c r="Z1272" s="21" t="str">
        <f>IF(N1272="", "", TEXT(N1272, "dddd"))</f>
        <v>Saturday</v>
      </c>
      <c r="AA1272" s="21" t="str">
        <f>IF(X1272="", "", TEXT(X1272, "dddd"))</f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>IF(AB1273="DOLLAR",E1273*88,E1273)</f>
        <v>13068</v>
      </c>
      <c r="G1273" s="48">
        <f>F1273*J1273</f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>J1273-K1273</f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>IF(X1273="", "", X1273-N1273)</f>
        <v>2</v>
      </c>
      <c r="Z1273" s="21" t="str">
        <f>IF(N1273="", "", TEXT(N1273, "dddd"))</f>
        <v>Saturday</v>
      </c>
      <c r="AA1273" s="21" t="str">
        <f>IF(X1273="", "", TEXT(X1273, "dddd"))</f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>IF(AB1274="DOLLAR",E1274*88,E1274)</f>
        <v>6283.2000000000007</v>
      </c>
      <c r="G1274" s="48">
        <f>F1274*J1274</f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>J1274-K1274</f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>IF(X1274="", "", X1274-N1274)</f>
        <v>2</v>
      </c>
      <c r="Z1274" s="21" t="str">
        <f>IF(N1274="", "", TEXT(N1274, "dddd"))</f>
        <v>Saturday</v>
      </c>
      <c r="AA1274" s="21" t="str">
        <f>IF(X1274="", "", TEXT(X1274, "dddd"))</f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>IF(AB1275="DOLLAR",E1275*88,E1275)</f>
        <v>12689.599999999999</v>
      </c>
      <c r="G1275" s="48">
        <f>F1275*J1275</f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>J1275-K1275</f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>IF(X1275="", "", X1275-N1275)</f>
        <v>2</v>
      </c>
      <c r="Z1275" s="21" t="str">
        <f>IF(N1275="", "", TEXT(N1275, "dddd"))</f>
        <v>Saturday</v>
      </c>
      <c r="AA1275" s="21" t="str">
        <f>IF(X1275="", "", TEXT(X1275, "dddd"))</f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>IF(AB1276="DOLLAR",E1276*88,E1276)</f>
        <v>9424.7999999999993</v>
      </c>
      <c r="G1276" s="48">
        <f>F1276*J1276</f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>J1276-K1276</f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>IF(X1276="", "", X1276-N1276)</f>
        <v>2</v>
      </c>
      <c r="Z1276" s="21" t="str">
        <f>IF(N1276="", "", TEXT(N1276, "dddd"))</f>
        <v>Saturday</v>
      </c>
      <c r="AA1276" s="21" t="str">
        <f>IF(X1276="", "", TEXT(X1276, "dddd"))</f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>IF(AB1277="DOLLAR",E1277*88,E1277)</f>
        <v>15584.8</v>
      </c>
      <c r="G1277" s="48">
        <f>F1277*J1277</f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>J1277-K1277</f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>IF(X1277="", "", X1277-N1277)</f>
        <v>3</v>
      </c>
      <c r="Z1277" s="21" t="str">
        <f>IF(N1277="", "", TEXT(N1277, "dddd"))</f>
        <v>Saturday</v>
      </c>
      <c r="AA1277" s="21" t="str">
        <f>IF(X1277="", "", TEXT(X1277, "dddd"))</f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>IF(AB1278="DOLLAR",E1278*88,E1278)</f>
        <v>6899.2000000000007</v>
      </c>
      <c r="G1278" s="48">
        <f>F1278*J1278</f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>J1278-K1278</f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>IF(X1278="", "", X1278-N1278)</f>
        <v>2</v>
      </c>
      <c r="Z1278" s="21" t="str">
        <f>IF(N1278="", "", TEXT(N1278, "dddd"))</f>
        <v>Saturday</v>
      </c>
      <c r="AA1278" s="21" t="str">
        <f>IF(X1278="", "", TEXT(X1278, "dddd"))</f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>IF(AB1279="DOLLAR",E1279*88,E1279)</f>
        <v>111760</v>
      </c>
      <c r="G1279" s="48">
        <f>F1279*J1279</f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>J1279-K1279</f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>IF(X1279="", "", X1279-N1279)</f>
        <v>0</v>
      </c>
      <c r="Z1279" s="21" t="str">
        <f>IF(N1279="", "", TEXT(N1279, "dddd"))</f>
        <v>Saturday</v>
      </c>
      <c r="AA1279" s="21" t="str">
        <f>IF(X1279="", "", TEXT(X1279, "dddd"))</f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>IF(AB1280="DOLLAR",E1280*88,E1280)</f>
        <v>9414.86</v>
      </c>
      <c r="G1280" s="48">
        <f>F1280*J1280</f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>J1280-K1280</f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>IF(X1280="", "", X1280-N1280)</f>
        <v>0</v>
      </c>
      <c r="Z1280" s="21" t="str">
        <f>IF(N1280="", "", TEXT(N1280, "dddd"))</f>
        <v>Monday</v>
      </c>
      <c r="AA1280" s="21" t="str">
        <f>IF(X1280="", "", TEXT(X1280, "dddd"))</f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>IF(AB1281="DOLLAR",E1281*88,E1281)</f>
        <v>29251.02</v>
      </c>
      <c r="G1281" s="48">
        <f>F1281*J1281</f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>J1281-K1281</f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>IF(X1281="", "", X1281-N1281)</f>
        <v>0</v>
      </c>
      <c r="Z1281" s="21" t="str">
        <f>IF(N1281="", "", TEXT(N1281, "dddd"))</f>
        <v>Monday</v>
      </c>
      <c r="AA1281" s="21" t="str">
        <f>IF(X1281="", "", TEXT(X1281, "dddd"))</f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>IF(AB1282="DOLLAR",E1282*88,E1282)</f>
        <v>14322</v>
      </c>
      <c r="G1282" s="48">
        <f>F1282*J1282</f>
        <v>14322</v>
      </c>
      <c r="H1282" s="21" t="s">
        <v>1138</v>
      </c>
      <c r="I1282" s="21"/>
      <c r="J1282" s="21">
        <v>1</v>
      </c>
      <c r="K1282" s="21">
        <v>1</v>
      </c>
      <c r="L1282" s="21">
        <f>J1282-K1282</f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>IF(X1282="", "", X1282-N1282)</f>
        <v>1</v>
      </c>
      <c r="Z1282" s="21" t="str">
        <f>IF(N1282="", "", TEXT(N1282, "dddd"))</f>
        <v>Saturday</v>
      </c>
      <c r="AA1282" s="21" t="str">
        <f>IF(X1282="", "", TEXT(X1282, "dddd"))</f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>IF(AB1283="DOLLAR",E1283*88,E1283)</f>
        <v>150</v>
      </c>
      <c r="G1283" s="48">
        <f>F1283*J1283</f>
        <v>150</v>
      </c>
      <c r="H1283" s="21" t="s">
        <v>1167</v>
      </c>
      <c r="I1283" s="21"/>
      <c r="J1283" s="21">
        <v>1</v>
      </c>
      <c r="K1283" s="21">
        <v>1</v>
      </c>
      <c r="L1283" s="21">
        <f>J1283-K1283</f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>IF(X1283="", "", X1283-N1283)</f>
        <v>0</v>
      </c>
      <c r="Z1283" s="21" t="str">
        <f>IF(N1283="", "", TEXT(N1283, "dddd"))</f>
        <v>Tuesday</v>
      </c>
      <c r="AA1283" s="21" t="str">
        <f>IF(X1283="", "", TEXT(X1283, "dddd"))</f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>IF(AB1284="DOLLAR",E1284*88,E1284)</f>
        <v>150</v>
      </c>
      <c r="G1284" s="48">
        <f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>IF(X1284="", "", X1284-N1284)</f>
        <v>0</v>
      </c>
      <c r="Z1284" s="21" t="str">
        <f>IF(N1284="", "", TEXT(N1284, "dddd"))</f>
        <v>Tuesday</v>
      </c>
      <c r="AA1284" s="21" t="str">
        <f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>IF(AB1285="DOLLAR",E1285*88,E1285)</f>
        <v>150</v>
      </c>
      <c r="G1285" s="48">
        <f>F1285*J1285</f>
        <v>150</v>
      </c>
      <c r="H1285" s="21" t="s">
        <v>1169</v>
      </c>
      <c r="I1285" s="21"/>
      <c r="J1285" s="21">
        <v>1</v>
      </c>
      <c r="K1285" s="21">
        <v>1</v>
      </c>
      <c r="L1285" s="21">
        <f>J1285-K1285</f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>IF(X1285="", "", X1285-N1285)</f>
        <v>0</v>
      </c>
      <c r="Z1285" s="21" t="str">
        <f>IF(N1285="", "", TEXT(N1285, "dddd"))</f>
        <v>Tuesday</v>
      </c>
      <c r="AA1285" s="21" t="str">
        <f>IF(X1285="", "", TEXT(X1285, "dddd"))</f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>IF(AB1286="DOLLAR",E1286*88,E1286)</f>
        <v>4540.8</v>
      </c>
      <c r="G1286" s="48">
        <f>F1286*J1286</f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>J1286-K1286</f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>IF(X1286="", "", X1286-N1286)</f>
        <v>0</v>
      </c>
      <c r="Z1286" s="21" t="str">
        <f>IF(N1286="", "", TEXT(N1286, "dddd"))</f>
        <v>Wednesday</v>
      </c>
      <c r="AA1286" s="21" t="str">
        <f>IF(X1286="", "", TEXT(X1286, "dddd"))</f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>IF(AB1287="DOLLAR",E1287*88,E1287)</f>
        <v>4540.8</v>
      </c>
      <c r="G1287" s="48">
        <f>F1287*J1287</f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>J1287-K1287</f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>IF(X1287="", "", X1287-N1287)</f>
        <v>0</v>
      </c>
      <c r="Z1287" s="21" t="str">
        <f>IF(N1287="", "", TEXT(N1287, "dddd"))</f>
        <v>Wednesday</v>
      </c>
      <c r="AA1287" s="21" t="str">
        <f>IF(X1287="", "", TEXT(X1287, "dddd"))</f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>IF(AB1288="DOLLAR",E1288*88,E1288)</f>
        <v>4540.8</v>
      </c>
      <c r="G1288" s="48">
        <f>F1288*J1288</f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>J1288-K1288</f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>IF(X1288="", "", X1288-N1288)</f>
        <v>0</v>
      </c>
      <c r="Z1288" s="21" t="str">
        <f>IF(N1288="", "", TEXT(N1288, "dddd"))</f>
        <v>Wednesday</v>
      </c>
      <c r="AA1288" s="21" t="str">
        <f>IF(X1288="", "", TEXT(X1288, "dddd"))</f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>IF(AB1289="DOLLAR",E1289*88,E1289)</f>
        <v>16632</v>
      </c>
      <c r="G1289" s="48">
        <f>F1289*J1289</f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>J1289-K1289</f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>IF(X1289="", "", X1289-N1289)</f>
        <v>2</v>
      </c>
      <c r="Z1289" s="21" t="str">
        <f>IF(N1289="", "", TEXT(N1289, "dddd"))</f>
        <v>Saturday</v>
      </c>
      <c r="AA1289" s="21" t="str">
        <f>IF(X1289="", "", TEXT(X1289, "dddd"))</f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>IF(AB1290="DOLLAR",E1290*88,E1290)</f>
        <v>9081.6</v>
      </c>
      <c r="G1290" s="48">
        <f>F1290*J1290</f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>J1290-K1290</f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>IF(X1290="", "", X1290-N1290)</f>
        <v>2</v>
      </c>
      <c r="Z1290" s="21" t="str">
        <f>IF(N1290="", "", TEXT(N1290, "dddd"))</f>
        <v>Saturday</v>
      </c>
      <c r="AA1290" s="21" t="str">
        <f>IF(X1290="", "", TEXT(X1290, "dddd"))</f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>IF(AB1291="DOLLAR",E1291*88,E1291)</f>
        <v>9081.6</v>
      </c>
      <c r="G1291" s="48">
        <f>F1291*J1291</f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>J1291-K1291</f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>IF(X1291="", "", X1291-N1291)</f>
        <v>2</v>
      </c>
      <c r="Z1291" s="21" t="str">
        <f>IF(N1291="", "", TEXT(N1291, "dddd"))</f>
        <v>Saturday</v>
      </c>
      <c r="AA1291" s="21" t="str">
        <f>IF(X1291="", "", TEXT(X1291, "dddd"))</f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>IF(AB1292="DOLLAR",E1292*88,E1292)</f>
        <v>12914.88</v>
      </c>
      <c r="G1292" s="48">
        <f>F1292*J1292</f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>J1292-K1292</f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>IF(X1292="", "", X1292-N1292)</f>
        <v>2</v>
      </c>
      <c r="Z1292" s="21" t="str">
        <f>IF(N1292="", "", TEXT(N1292, "dddd"))</f>
        <v>Saturday</v>
      </c>
      <c r="AA1292" s="21" t="str">
        <f>IF(X1292="", "", TEXT(X1292, "dddd"))</f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>IF(AB1293="DOLLAR",E1293*88,E1293)</f>
        <v>31152</v>
      </c>
      <c r="G1293" s="48">
        <f>F1293*J1293</f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>J1293-K1293</f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>IF(X1293="", "", X1293-N1293)</f>
        <v>2</v>
      </c>
      <c r="Z1293" s="21" t="str">
        <f>IF(N1293="", "", TEXT(N1293, "dddd"))</f>
        <v>Saturday</v>
      </c>
      <c r="AA1293" s="21" t="str">
        <f>IF(X1293="", "", TEXT(X1293, "dddd"))</f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>IF(AB1294="DOLLAR",E1294*88,E1294)</f>
        <v>31152</v>
      </c>
      <c r="G1294" s="48">
        <f>F1294*J1294</f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>J1294-K1294</f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>IF(X1294="", "", X1294-N1294)</f>
        <v>2</v>
      </c>
      <c r="Z1294" s="21" t="str">
        <f>IF(N1294="", "", TEXT(N1294, "dddd"))</f>
        <v>Saturday</v>
      </c>
      <c r="AA1294" s="21" t="str">
        <f>IF(X1294="", "", TEXT(X1294, "dddd"))</f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>IF(AB1295="DOLLAR",E1295*88,E1295)</f>
        <v>31152</v>
      </c>
      <c r="G1295" s="48">
        <f>F1295*J1295</f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>J1295-K1295</f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>IF(X1295="", "", X1295-N1295)</f>
        <v>2</v>
      </c>
      <c r="Z1295" s="21" t="str">
        <f>IF(N1295="", "", TEXT(N1295, "dddd"))</f>
        <v>Saturday</v>
      </c>
      <c r="AA1295" s="21" t="str">
        <f>IF(X1295="", "", TEXT(X1295, "dddd"))</f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>IF(AB1296="DOLLAR",E1296*88,E1296)</f>
        <v>31152</v>
      </c>
      <c r="G1296" s="48">
        <f>F1296*J1296</f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>J1296-K1296</f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>IF(X1296="", "", X1296-N1296)</f>
        <v>2</v>
      </c>
      <c r="Z1296" s="21" t="str">
        <f>IF(N1296="", "", TEXT(N1296, "dddd"))</f>
        <v>Saturday</v>
      </c>
      <c r="AA1296" s="21" t="str">
        <f>IF(X1296="", "", TEXT(X1296, "dddd"))</f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>IF(AB1297="DOLLAR",E1297*88,E1297)</f>
        <v>43824</v>
      </c>
      <c r="G1297" s="48">
        <f>F1297*J1297</f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>J1297-K1297</f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>IF(X1297="", "", X1297-N1297)</f>
        <v>0</v>
      </c>
      <c r="Z1297" s="21" t="str">
        <f>IF(N1297="", "", TEXT(N1297, "dddd"))</f>
        <v>Wednesday</v>
      </c>
      <c r="AA1297" s="21" t="str">
        <f>IF(X1297="", "", TEXT(X1297, "dddd"))</f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>IF(AB1298="DOLLAR",E1298*88,E1298)</f>
        <v>31248.800000000003</v>
      </c>
      <c r="G1298" s="48">
        <f>F1298*J1298</f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>J1298-K1298</f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>IF(X1298="", "", X1298-N1298)</f>
        <v>2</v>
      </c>
      <c r="Z1298" s="21" t="str">
        <f>IF(N1298="", "", TEXT(N1298, "dddd"))</f>
        <v>Saturday</v>
      </c>
      <c r="AA1298" s="21" t="str">
        <f>IF(X1298="", "", TEXT(X1298, "dddd"))</f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>IF(AB1299="DOLLAR",E1299*88,E1299)</f>
        <v>31248.800000000003</v>
      </c>
      <c r="G1299" s="48">
        <f>F1299*J1299</f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>J1299-K1299</f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>IF(X1299="", "", X1299-N1299)</f>
        <v>2</v>
      </c>
      <c r="Z1299" s="21" t="str">
        <f>IF(N1299="", "", TEXT(N1299, "dddd"))</f>
        <v>Saturday</v>
      </c>
      <c r="AA1299" s="21" t="str">
        <f>IF(X1299="", "", TEXT(X1299, "dddd"))</f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>IF(AB1300="DOLLAR",E1300*88,E1300)</f>
        <v>31248.800000000003</v>
      </c>
      <c r="G1300" s="48">
        <f>F1300*J1300</f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>J1300-K1300</f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>IF(X1300="", "", X1300-N1300)</f>
        <v>2</v>
      </c>
      <c r="Z1300" s="21" t="str">
        <f>IF(N1300="", "", TEXT(N1300, "dddd"))</f>
        <v>Saturday</v>
      </c>
      <c r="AA1300" s="21" t="str">
        <f>IF(X1300="", "", TEXT(X1300, "dddd"))</f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>IF(AB1301="DOLLAR",E1301*88,E1301)</f>
        <v>33880</v>
      </c>
      <c r="G1301" s="48">
        <f>F1301*J1301</f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>J1301-K1301</f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>IF(X1301="", "", X1301-N1301)</f>
        <v>2</v>
      </c>
      <c r="Z1301" s="21" t="str">
        <f>IF(N1301="", "", TEXT(N1301, "dddd"))</f>
        <v>Saturday</v>
      </c>
      <c r="AA1301" s="21" t="str">
        <f>IF(X1301="", "", TEXT(X1301, "dddd"))</f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>IF(AB1302="DOLLAR",E1302*88,E1302)</f>
        <v>10841.6</v>
      </c>
      <c r="G1302" s="48">
        <f>F1302*J1302</f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>J1302-K1302</f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>IF(X1302="", "", X1302-N1302)</f>
        <v>2</v>
      </c>
      <c r="Z1302" s="21" t="str">
        <f>IF(N1302="", "", TEXT(N1302, "dddd"))</f>
        <v>Saturday</v>
      </c>
      <c r="AA1302" s="21" t="str">
        <f>IF(X1302="", "", TEXT(X1302, "dddd"))</f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>IF(AB1303="DOLLAR",E1303*88,E1303)</f>
        <v>28952</v>
      </c>
      <c r="G1303" s="48">
        <f>F1303*J1303</f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>J1303-K1303</f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>IF(X1303="", "", X1303-N1303)</f>
        <v>2</v>
      </c>
      <c r="Z1303" s="21" t="str">
        <f>IF(N1303="", "", TEXT(N1303, "dddd"))</f>
        <v>Tuesday</v>
      </c>
      <c r="AA1303" s="21" t="str">
        <f>IF(X1303="", "", TEXT(X1303, "dddd"))</f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>IF(AB1304="DOLLAR",E1304*88,E1304)</f>
        <v>45276</v>
      </c>
      <c r="G1304" s="48">
        <f>F1304*J1304</f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>J1304-K1304</f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>IF(X1304="", "", X1304-N1304)</f>
        <v>0</v>
      </c>
      <c r="Z1304" s="21" t="str">
        <f>IF(N1304="", "", TEXT(N1304, "dddd"))</f>
        <v>Monday</v>
      </c>
      <c r="AA1304" s="21" t="str">
        <f>IF(X1304="", "", TEXT(X1304, "dddd"))</f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>IF(AB1305="DOLLAR",E1305*88,E1305)</f>
        <v>36225</v>
      </c>
      <c r="G1305" s="48">
        <f>F1305*J1305</f>
        <v>36225</v>
      </c>
      <c r="H1305" s="21" t="s">
        <v>1945</v>
      </c>
      <c r="I1305" s="21"/>
      <c r="J1305" s="21">
        <v>1</v>
      </c>
      <c r="K1305" s="21">
        <v>1</v>
      </c>
      <c r="L1305" s="21">
        <f>J1305-K1305</f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>IF(X1305="", "", X1305-N1305)</f>
        <v>0</v>
      </c>
      <c r="Z1305" s="21" t="str">
        <f>IF(N1305="", "", TEXT(N1305, "dddd"))</f>
        <v>Thursday</v>
      </c>
      <c r="AA1305" s="21" t="str">
        <f>IF(X1305="", "", TEXT(X1305, "dddd"))</f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>IF(AB1306="DOLLAR",E1306*88,E1306)</f>
        <v>5790.4</v>
      </c>
      <c r="G1306" s="48">
        <f>F1306*J1306</f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>J1306-K1306</f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>IF(X1306="", "", X1306-N1306)</f>
        <v>1</v>
      </c>
      <c r="Z1306" s="21" t="str">
        <f>IF(N1306="", "", TEXT(N1306, "dddd"))</f>
        <v>Tuesday</v>
      </c>
      <c r="AA1306" s="21" t="str">
        <f>IF(X1306="", "", TEXT(X1306, "dddd"))</f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>IF(AB1307="DOLLAR",E1307*88,E1307)</f>
        <v>8808.7999999999993</v>
      </c>
      <c r="G1307" s="48">
        <f>F1307*J1307</f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>J1307-K1307</f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>IF(X1307="", "", X1307-N1307)</f>
        <v>1</v>
      </c>
      <c r="Z1307" s="21" t="str">
        <f>IF(N1307="", "", TEXT(N1307, "dddd"))</f>
        <v>Monday</v>
      </c>
      <c r="AA1307" s="21" t="str">
        <f>IF(X1307="", "", TEXT(X1307, "dddd"))</f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>IF(AB1308="DOLLAR",E1308*88,E1308)</f>
        <v>15276.8</v>
      </c>
      <c r="G1308" s="48">
        <f>F1308*J1308</f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>J1308-K1308</f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>IF(X1308="", "", X1308-N1308)</f>
        <v>3</v>
      </c>
      <c r="Z1308" s="21" t="str">
        <f>IF(N1308="", "", TEXT(N1308, "dddd"))</f>
        <v>Monday</v>
      </c>
      <c r="AA1308" s="21" t="str">
        <f>IF(X1308="", "", TEXT(X1308, "dddd"))</f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>IF(AB1309="DOLLAR",E1309*88,E1309)</f>
        <v>18018</v>
      </c>
      <c r="G1309" s="48">
        <f>F1309*J1309</f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>J1309-K1309</f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>IF(X1309="", "", X1309-N1309)</f>
        <v>1</v>
      </c>
      <c r="Z1309" s="21" t="str">
        <f>IF(N1309="", "", TEXT(N1309, "dddd"))</f>
        <v>Tuesday</v>
      </c>
      <c r="AA1309" s="21" t="str">
        <f>IF(X1309="", "", TEXT(X1309, "dddd"))</f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>IF(AB1310="DOLLAR",E1310*88,E1310)</f>
        <v>10656.8</v>
      </c>
      <c r="G1310" s="48">
        <f>F1310*J1310</f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>J1310-K1310</f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>IF(X1310="", "", X1310-N1310)</f>
        <v>3</v>
      </c>
      <c r="Z1310" s="21" t="str">
        <f>IF(N1310="", "", TEXT(N1310, "dddd"))</f>
        <v>Monday</v>
      </c>
      <c r="AA1310" s="21" t="str">
        <f>IF(X1310="", "", TEXT(X1310, "dddd"))</f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>IF(AB1311="DOLLAR",E1311*88,E1311)</f>
        <v>14106.400000000001</v>
      </c>
      <c r="G1311" s="48">
        <f>F1311*J1311</f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>J1311-K1311</f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>IF(X1311="", "", X1311-N1311)</f>
        <v>2</v>
      </c>
      <c r="Z1311" s="21" t="str">
        <f>IF(N1311="", "", TEXT(N1311, "dddd"))</f>
        <v>Monday</v>
      </c>
      <c r="AA1311" s="21" t="str">
        <f>IF(X1311="", "", TEXT(X1311, "dddd"))</f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>IF(AB1312="DOLLAR",E1312*88,E1312)</f>
        <v>12997.599999999999</v>
      </c>
      <c r="G1312" s="48">
        <f>F1312*J1312</f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>J1312-K1312</f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>IF(X1312="", "", X1312-N1312)</f>
        <v>1</v>
      </c>
      <c r="Z1312" s="21" t="str">
        <f>IF(N1312="", "", TEXT(N1312, "dddd"))</f>
        <v>Tuesday</v>
      </c>
      <c r="AA1312" s="21" t="str">
        <f>IF(X1312="", "", TEXT(X1312, "dddd"))</f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>IF(AB1313="DOLLAR",E1313*88,E1313)</f>
        <v>15972</v>
      </c>
      <c r="G1313" s="48">
        <f>F1313*J1313</f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>J1313-K1313</f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>IF(X1313="", "", X1313-N1313)</f>
        <v>1</v>
      </c>
      <c r="Z1313" s="21" t="str">
        <f>IF(N1313="", "", TEXT(N1313, "dddd"))</f>
        <v>Tuesday</v>
      </c>
      <c r="AA1313" s="21" t="str">
        <f>IF(X1313="", "", TEXT(X1313, "dddd"))</f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>IF(AB1314="DOLLAR",E1314*88,E1314)</f>
        <v>15972</v>
      </c>
      <c r="G1314" s="48">
        <f>F1314*J1314</f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>J1314-K1314</f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>IF(X1314="", "", X1314-N1314)</f>
        <v>1</v>
      </c>
      <c r="Z1314" s="21" t="str">
        <f>IF(N1314="", "", TEXT(N1314, "dddd"))</f>
        <v>Saturday</v>
      </c>
      <c r="AA1314" s="21" t="str">
        <f>IF(X1314="", "", TEXT(X1314, "dddd"))</f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>IF(AB1315="DOLLAR",E1315*88,E1315)</f>
        <v>11616</v>
      </c>
      <c r="G1315" s="48">
        <f>F1315*J1315</f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>J1315-K1315</f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>IF(X1315="", "", X1315-N1315)</f>
        <v>3</v>
      </c>
      <c r="Z1315" s="21" t="str">
        <f>IF(N1315="", "", TEXT(N1315, "dddd"))</f>
        <v>Monday</v>
      </c>
      <c r="AA1315" s="21" t="str">
        <f>IF(X1315="", "", TEXT(X1315, "dddd"))</f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>IF(AB1316="DOLLAR",E1316*88,E1316)</f>
        <v>7638.4</v>
      </c>
      <c r="G1316" s="48">
        <f>F1316*J1316</f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>J1316-K1316</f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>IF(X1316="", "", X1316-N1316)</f>
        <v>1</v>
      </c>
      <c r="Z1316" s="21" t="str">
        <f>IF(N1316="", "", TEXT(N1316, "dddd"))</f>
        <v>Tuesday</v>
      </c>
      <c r="AA1316" s="21" t="str">
        <f>IF(X1316="", "", TEXT(X1316, "dddd"))</f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>IF(AB1317="DOLLAR",E1317*88,E1317)</f>
        <v>13464</v>
      </c>
      <c r="G1317" s="48">
        <f>F1317*J1317</f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>J1317-K1317</f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>IF(X1317="", "", X1317-N1317)</f>
        <v>1</v>
      </c>
      <c r="Z1317" s="21" t="str">
        <f>IF(N1317="", "", TEXT(N1317, "dddd"))</f>
        <v>Monday</v>
      </c>
      <c r="AA1317" s="21" t="str">
        <f>IF(X1317="", "", TEXT(X1317, "dddd"))</f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>IF(AB1318="DOLLAR",E1318*88,E1318)</f>
        <v>18048.8</v>
      </c>
      <c r="G1318" s="48">
        <f>F1318*J1318</f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>J1318-K1318</f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>IF(X1318="", "", X1318-N1318)</f>
        <v>1</v>
      </c>
      <c r="Z1318" s="21" t="str">
        <f>IF(N1318="", "", TEXT(N1318, "dddd"))</f>
        <v>Monday</v>
      </c>
      <c r="AA1318" s="21" t="str">
        <f>IF(X1318="", "", TEXT(X1318, "dddd"))</f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>IF(AB1319="DOLLAR",E1319*88,E1319)</f>
        <v>29040</v>
      </c>
      <c r="G1319" s="48">
        <f>F1319*J1319</f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>J1319-K1319</f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>IF(X1319="", "", X1319-N1319)</f>
        <v>1</v>
      </c>
      <c r="Z1319" s="21" t="str">
        <f>IF(N1319="", "", TEXT(N1319, "dddd"))</f>
        <v>Monday</v>
      </c>
      <c r="AA1319" s="21" t="str">
        <f>IF(X1319="", "", TEXT(X1319, "dddd"))</f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>IF(AB1320="DOLLAR",E1320*88,E1320)</f>
        <v>16508.8</v>
      </c>
      <c r="G1320" s="48">
        <f>F1320*J1320</f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>J1320-K1320</f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>IF(X1320="", "", X1320-N1320)</f>
        <v>3</v>
      </c>
      <c r="Z1320" s="21" t="str">
        <f>IF(N1320="", "", TEXT(N1320, "dddd"))</f>
        <v>Monday</v>
      </c>
      <c r="AA1320" s="21" t="str">
        <f>IF(X1320="", "", TEXT(X1320, "dddd"))</f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>IF(AB1321="DOLLAR",E1321*88,E1321)</f>
        <v>12689.599999999999</v>
      </c>
      <c r="G1321" s="48">
        <f>F1321*J1321</f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>J1321-K1321</f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>IF(X1321="", "", X1321-N1321)</f>
        <v>1</v>
      </c>
      <c r="Z1321" s="21" t="str">
        <f>IF(N1321="", "", TEXT(N1321, "dddd"))</f>
        <v>Monday</v>
      </c>
      <c r="AA1321" s="21" t="str">
        <f>IF(X1321="", "", TEXT(X1321, "dddd"))</f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>IF(AB1322="DOLLAR",E1322*88,E1322)</f>
        <v>19272</v>
      </c>
      <c r="G1322" s="48">
        <f>F1322*J1322</f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>J1322-K1322</f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>IF(X1322="", "", X1322-N1322)</f>
        <v>2</v>
      </c>
      <c r="Z1322" s="21" t="str">
        <f>IF(N1322="", "", TEXT(N1322, "dddd"))</f>
        <v>Monday</v>
      </c>
      <c r="AA1322" s="21" t="str">
        <f>IF(X1322="", "", TEXT(X1322, "dddd"))</f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>IF(AB1323="DOLLAR",E1323*88,E1323)</f>
        <v>16698</v>
      </c>
      <c r="G1323" s="48">
        <f>F1323*J1323</f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>J1323-K1323</f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>IF(X1323="", "", X1323-N1323)</f>
        <v>1</v>
      </c>
      <c r="Z1323" s="21" t="str">
        <f>IF(N1323="", "", TEXT(N1323, "dddd"))</f>
        <v>Tuesday</v>
      </c>
      <c r="AA1323" s="21" t="str">
        <f>IF(X1323="", "", TEXT(X1323, "dddd"))</f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>IF(AB1324="DOLLAR",E1324*88,E1324)</f>
        <v>20856</v>
      </c>
      <c r="G1324" s="48">
        <f>F1324*J1324</f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>J1324-K1324</f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>IF(X1324="", "", X1324-N1324)</f>
        <v>3</v>
      </c>
      <c r="Z1324" s="21" t="str">
        <f>IF(N1324="", "", TEXT(N1324, "dddd"))</f>
        <v>Monday</v>
      </c>
      <c r="AA1324" s="21" t="str">
        <f>IF(X1324="", "", TEXT(X1324, "dddd"))</f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>IF(AB1325="DOLLAR",E1325*88,E1325)</f>
        <v>9055.2000000000007</v>
      </c>
      <c r="G1325" s="48">
        <f>F1325*J1325</f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>J1325-K1325</f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>IF(X1325="", "", X1325-N1325)</f>
        <v>1</v>
      </c>
      <c r="Z1325" s="21" t="str">
        <f>IF(N1325="", "", TEXT(N1325, "dddd"))</f>
        <v>Tuesday</v>
      </c>
      <c r="AA1325" s="21" t="str">
        <f>IF(X1325="", "", TEXT(X1325, "dddd"))</f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>IF(AB1326="DOLLAR",E1326*88,E1326)</f>
        <v>7946.4</v>
      </c>
      <c r="G1326" s="48">
        <f>F1326*J1326</f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>J1326-K1326</f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>IF(X1326="", "", X1326-N1326)</f>
        <v>1</v>
      </c>
      <c r="Z1326" s="21" t="str">
        <f>IF(N1326="", "", TEXT(N1326, "dddd"))</f>
        <v>Monday</v>
      </c>
      <c r="AA1326" s="21" t="str">
        <f>IF(X1326="", "", TEXT(X1326, "dddd"))</f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>IF(AB1327="DOLLAR",E1327*88,E1327)</f>
        <v>17820</v>
      </c>
      <c r="G1327" s="48">
        <f>F1327*J1327</f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>J1327-K1327</f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>IF(X1327="", "", X1327-N1327)</f>
        <v>1</v>
      </c>
      <c r="Z1327" s="21" t="str">
        <f>IF(N1327="", "", TEXT(N1327, "dddd"))</f>
        <v>Tuesday</v>
      </c>
      <c r="AA1327" s="21" t="str">
        <f>IF(X1327="", "", TEXT(X1327, "dddd"))</f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>IF(AB1328="DOLLAR",E1328*88,E1328)</f>
        <v>17001.599999999999</v>
      </c>
      <c r="G1328" s="48">
        <f>F1328*J1328</f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>J1328-K1328</f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>IF(X1328="", "", X1328-N1328)</f>
        <v>1</v>
      </c>
      <c r="Z1328" s="21" t="str">
        <f>IF(N1328="", "", TEXT(N1328, "dddd"))</f>
        <v>Saturday</v>
      </c>
      <c r="AA1328" s="21" t="str">
        <f>IF(X1328="", "", TEXT(X1328, "dddd"))</f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>IF(AB1329="DOLLAR",E1329*88,E1329)</f>
        <v>17001.599999999999</v>
      </c>
      <c r="G1329" s="48">
        <f>F1329*J1329</f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>J1329-K1329</f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>IF(X1329="", "", X1329-N1329)</f>
        <v>2</v>
      </c>
      <c r="Z1329" s="21" t="str">
        <f>IF(N1329="", "", TEXT(N1329, "dddd"))</f>
        <v>Monday</v>
      </c>
      <c r="AA1329" s="21" t="str">
        <f>IF(X1329="", "", TEXT(X1329, "dddd"))</f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>IF(AB1330="DOLLAR",E1330*88,E1330)</f>
        <v>3326.3999999999996</v>
      </c>
      <c r="G1330" s="48">
        <f>F1330*J1330</f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>J1330-K1330</f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>IF(X1330="", "", X1330-N1330)</f>
        <v>1</v>
      </c>
      <c r="Z1330" s="21" t="str">
        <f>IF(N1330="", "", TEXT(N1330, "dddd"))</f>
        <v>Monday</v>
      </c>
      <c r="AA1330" s="21" t="str">
        <f>IF(X1330="", "", TEXT(X1330, "dddd"))</f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>IF(AB1331="DOLLAR",E1331*88,E1331)</f>
        <v>17248</v>
      </c>
      <c r="G1331" s="48">
        <f>F1331*J1331</f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>J1331-K1331</f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>IF(X1331="", "", X1331-N1331)</f>
        <v>2</v>
      </c>
      <c r="Z1331" s="21" t="str">
        <f>IF(N1331="", "", TEXT(N1331, "dddd"))</f>
        <v>Monday</v>
      </c>
      <c r="AA1331" s="21" t="str">
        <f>IF(X1331="", "", TEXT(X1331, "dddd"))</f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>IF(AB1332="DOLLAR",E1332*88,E1332)</f>
        <v>16508.8</v>
      </c>
      <c r="G1332" s="48">
        <f>F1332*J1332</f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>J1332-K1332</f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>IF(X1332="", "", X1332-N1332)</f>
        <v>2</v>
      </c>
      <c r="Z1332" s="21" t="str">
        <f>IF(N1332="", "", TEXT(N1332, "dddd"))</f>
        <v>Monday</v>
      </c>
      <c r="AA1332" s="21" t="str">
        <f>IF(X1332="", "", TEXT(X1332, "dddd"))</f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>IF(AB1333="DOLLAR",E1333*88,E1333)</f>
        <v>8316</v>
      </c>
      <c r="G1333" s="48">
        <f>F1333*J1333</f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>J1333-K1333</f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>IF(X1333="", "", X1333-N1333)</f>
        <v>1</v>
      </c>
      <c r="Z1333" s="21" t="str">
        <f>IF(N1333="", "", TEXT(N1333, "dddd"))</f>
        <v>Saturday</v>
      </c>
      <c r="AA1333" s="21" t="str">
        <f>IF(X1333="", "", TEXT(X1333, "dddd"))</f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>IF(AB1334="DOLLAR",E1334*88,E1334)</f>
        <v>26796</v>
      </c>
      <c r="G1334" s="48">
        <f>F1334*J1334</f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>J1334-K1334</f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>IF(X1334="", "", X1334-N1334)</f>
        <v>2</v>
      </c>
      <c r="Z1334" s="21" t="str">
        <f>IF(N1334="", "", TEXT(N1334, "dddd"))</f>
        <v>Monday</v>
      </c>
      <c r="AA1334" s="21" t="str">
        <f>IF(X1334="", "", TEXT(X1334, "dddd"))</f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>IF(AB1335="DOLLAR",E1335*88,E1335)</f>
        <v>14352.8</v>
      </c>
      <c r="G1335" s="48">
        <f>F1335*J1335</f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>J1335-K1335</f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>IF(X1335="", "", X1335-N1335)</f>
        <v>1</v>
      </c>
      <c r="Z1335" s="21" t="str">
        <f>IF(N1335="", "", TEXT(N1335, "dddd"))</f>
        <v>Saturday</v>
      </c>
      <c r="AA1335" s="21" t="str">
        <f>IF(X1335="", "", TEXT(X1335, "dddd"))</f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>IF(AB1336="DOLLAR",E1336*88,E1336)</f>
        <v>14907.2</v>
      </c>
      <c r="G1336" s="48">
        <f>F1336*J1336</f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>J1336-K1336</f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>IF(X1336="", "", X1336-N1336)</f>
        <v>1</v>
      </c>
      <c r="Z1336" s="21" t="str">
        <f>IF(N1336="", "", TEXT(N1336, "dddd"))</f>
        <v>Saturday</v>
      </c>
      <c r="AA1336" s="21" t="str">
        <f>IF(X1336="", "", TEXT(X1336, "dddd"))</f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>IF(AB1337="DOLLAR",E1337*88,E1337)</f>
        <v>23531.199999999997</v>
      </c>
      <c r="G1337" s="48">
        <f>F1337*J1337</f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>J1337-K1337</f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>IF(X1337="", "", X1337-N1337)</f>
        <v>0</v>
      </c>
      <c r="Z1337" s="21" t="str">
        <f>IF(N1337="", "", TEXT(N1337, "dddd"))</f>
        <v>Monday</v>
      </c>
      <c r="AA1337" s="21" t="str">
        <f>IF(X1337="", "", TEXT(X1337, "dddd"))</f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>IF(AB1338="DOLLAR",E1338*88,E1338)</f>
        <v>6468</v>
      </c>
      <c r="G1338" s="48">
        <f>F1338*J1338</f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>J1338-K1338</f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>IF(X1338="", "", X1338-N1338)</f>
        <v>2</v>
      </c>
      <c r="Z1338" s="21" t="str">
        <f>IF(N1338="", "", TEXT(N1338, "dddd"))</f>
        <v>Monday</v>
      </c>
      <c r="AA1338" s="21" t="str">
        <f>IF(X1338="", "", TEXT(X1338, "dddd"))</f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>IF(AB1339="DOLLAR",E1339*88,E1339)</f>
        <v>6468</v>
      </c>
      <c r="G1339" s="48">
        <f>F1339*J1339</f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>J1339-K1339</f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>IF(X1339="", "", X1339-N1339)</f>
        <v>2</v>
      </c>
      <c r="Z1339" s="21" t="str">
        <f>IF(N1339="", "", TEXT(N1339, "dddd"))</f>
        <v>Monday</v>
      </c>
      <c r="AA1339" s="21" t="str">
        <f>IF(X1339="", "", TEXT(X1339, "dddd"))</f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>IF(AB1340="DOLLAR",E1340*88,E1340)</f>
        <v>17987.2</v>
      </c>
      <c r="G1340" s="48">
        <f>F1340*J1340</f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>J1340-K1340</f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>IF(X1340="", "", X1340-N1340)</f>
        <v>1</v>
      </c>
      <c r="Z1340" s="21" t="str">
        <f>IF(N1340="", "", TEXT(N1340, "dddd"))</f>
        <v>Saturday</v>
      </c>
      <c r="AA1340" s="21" t="str">
        <f>IF(X1340="", "", TEXT(X1340, "dddd"))</f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>IF(AB1341="DOLLAR",E1341*88,E1341)</f>
        <v>25806</v>
      </c>
      <c r="G1341" s="48">
        <f>F1341*J1341</f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>J1341-K1341</f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>IF(X1341="", "", X1341-N1341)</f>
        <v>0</v>
      </c>
      <c r="Z1341" s="21" t="str">
        <f>IF(N1341="", "", TEXT(N1341, "dddd"))</f>
        <v>Tuesday</v>
      </c>
      <c r="AA1341" s="21" t="str">
        <f>IF(X1341="", "", TEXT(X1341, "dddd"))</f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>IF(AB1342="DOLLAR",E1342*88,E1342)</f>
        <v>25146</v>
      </c>
      <c r="G1342" s="48">
        <f>F1342*J1342</f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>J1342-K1342</f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>IF(X1342="", "", X1342-N1342)</f>
        <v>0</v>
      </c>
      <c r="Z1342" s="21" t="str">
        <f>IF(N1342="", "", TEXT(N1342, "dddd"))</f>
        <v>Tuesday</v>
      </c>
      <c r="AA1342" s="21" t="str">
        <f>IF(X1342="", "", TEXT(X1342, "dddd"))</f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>IF(AB1343="DOLLAR",E1343*88,E1343)</f>
        <v>19034.400000000001</v>
      </c>
      <c r="G1343" s="48">
        <f>F1343*J1343</f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>J1343-K1343</f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>IF(X1343="", "", X1343-N1343)</f>
        <v>1</v>
      </c>
      <c r="Z1343" s="21" t="str">
        <f>IF(N1343="", "", TEXT(N1343, "dddd"))</f>
        <v>Monday</v>
      </c>
      <c r="AA1343" s="21" t="str">
        <f>IF(X1343="", "", TEXT(X1343, "dddd"))</f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>IF(AB1344="DOLLAR",E1344*88,E1344)</f>
        <v>15030.400000000001</v>
      </c>
      <c r="G1344" s="48">
        <f>F1344*J1344</f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>J1344-K1344</f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>IF(X1344="", "", X1344-N1344)</f>
        <v>1</v>
      </c>
      <c r="Z1344" s="21" t="str">
        <f>IF(N1344="", "", TEXT(N1344, "dddd"))</f>
        <v>Monday</v>
      </c>
      <c r="AA1344" s="21" t="str">
        <f>IF(X1344="", "", TEXT(X1344, "dddd"))</f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>IF(AB1345="DOLLAR",E1345*88,E1345)</f>
        <v>17248</v>
      </c>
      <c r="G1345" s="48">
        <f>F1345*J1345</f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>J1345-K1345</f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>IF(X1345="", "", X1345-N1345)</f>
        <v>2</v>
      </c>
      <c r="Z1345" s="21" t="str">
        <f>IF(N1345="", "", TEXT(N1345, "dddd"))</f>
        <v>Monday</v>
      </c>
      <c r="AA1345" s="21" t="str">
        <f>IF(X1345="", "", TEXT(X1345, "dddd"))</f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>IF(AB1346="DOLLAR",E1346*88,E1346)</f>
        <v>22052.799999999999</v>
      </c>
      <c r="G1346" s="48">
        <f>F1346*J1346</f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>J1346-K1346</f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>IF(X1346="", "", X1346-N1346)</f>
        <v>1</v>
      </c>
      <c r="Z1346" s="21" t="str">
        <f>IF(N1346="", "", TEXT(N1346, "dddd"))</f>
        <v>Monday</v>
      </c>
      <c r="AA1346" s="21" t="str">
        <f>IF(X1346="", "", TEXT(X1346, "dddd"))</f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>IF(AB1347="DOLLAR",E1347*88,E1347)</f>
        <v>4065.6000000000004</v>
      </c>
      <c r="G1347" s="48">
        <f>F1347*J1347</f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>J1347-K1347</f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>IF(X1347="", "", X1347-N1347)</f>
        <v>1</v>
      </c>
      <c r="Z1347" s="21" t="str">
        <f>IF(N1347="", "", TEXT(N1347, "dddd"))</f>
        <v>Saturday</v>
      </c>
      <c r="AA1347" s="21" t="str">
        <f>IF(X1347="", "", TEXT(X1347, "dddd"))</f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>IF(AB1348="DOLLAR",E1348*88,E1348)</f>
        <v>6468</v>
      </c>
      <c r="G1348" s="48">
        <f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>IF(X1348="", "", X1348-N1348)</f>
        <v>1</v>
      </c>
      <c r="Z1348" s="21" t="str">
        <f>IF(N1348="", "", TEXT(N1348, "dddd"))</f>
        <v>Monday</v>
      </c>
      <c r="AA1348" s="21" t="str">
        <f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>IF(AB1349="DOLLAR",E1349*88,E1349)</f>
        <v>17987.2</v>
      </c>
      <c r="G1349" s="48">
        <f>F1349*J1349</f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>J1349-K1349</f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>IF(X1349="", "", X1349-N1349)</f>
        <v>1</v>
      </c>
      <c r="Z1349" s="21" t="str">
        <f>IF(N1349="", "", TEXT(N1349, "dddd"))</f>
        <v>Saturday</v>
      </c>
      <c r="AA1349" s="21" t="str">
        <f>IF(X1349="", "", TEXT(X1349, "dddd"))</f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>IF(AB1350="DOLLAR",E1350*88,E1350)</f>
        <v>21683.200000000001</v>
      </c>
      <c r="G1350" s="48">
        <f>F1350*J1350</f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>J1350-K1350</f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>IF(X1350="", "", X1350-N1350)</f>
        <v>1</v>
      </c>
      <c r="Z1350" s="21" t="str">
        <f>IF(N1350="", "", TEXT(N1350, "dddd"))</f>
        <v>Monday</v>
      </c>
      <c r="AA1350" s="21" t="str">
        <f>IF(X1350="", "", TEXT(X1350, "dddd"))</f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>IF(AB1351="DOLLAR",E1351*88,E1351)</f>
        <v>17556</v>
      </c>
      <c r="G1351" s="48">
        <f>F1351*J1351</f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>J1351-K1351</f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>IF(X1351="", "", X1351-N1351)</f>
        <v>1</v>
      </c>
      <c r="Z1351" s="21" t="str">
        <f>IF(N1351="", "", TEXT(N1351, "dddd"))</f>
        <v>Monday</v>
      </c>
      <c r="AA1351" s="21" t="str">
        <f>IF(X1351="", "", TEXT(X1351, "dddd"))</f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>IF(AB1352="DOLLAR",E1352*88,E1352)</f>
        <v>15523.2</v>
      </c>
      <c r="G1352" s="48">
        <f>F1352*J1352</f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>J1352-K1352</f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>IF(X1352="", "", X1352-N1352)</f>
        <v>1</v>
      </c>
      <c r="Z1352" s="21" t="str">
        <f>IF(N1352="", "", TEXT(N1352, "dddd"))</f>
        <v>Monday</v>
      </c>
      <c r="AA1352" s="21" t="str">
        <f>IF(X1352="", "", TEXT(X1352, "dddd"))</f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>IF(AB1353="DOLLAR",E1353*88,E1353)</f>
        <v>17248</v>
      </c>
      <c r="G1353" s="48">
        <f>F1353*J1353</f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>J1353-K1353</f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>IF(X1353="", "", X1353-N1353)</f>
        <v>1</v>
      </c>
      <c r="Z1353" s="21" t="str">
        <f>IF(N1353="", "", TEXT(N1353, "dddd"))</f>
        <v>Saturday</v>
      </c>
      <c r="AA1353" s="21" t="str">
        <f>IF(X1353="", "", TEXT(X1353, "dddd"))</f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>IF(AB1354="DOLLAR",E1354*88,E1354)</f>
        <v>24420</v>
      </c>
      <c r="G1354" s="48">
        <f>F1354*J1354</f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>J1354-K1354</f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>IF(X1354="", "", X1354-N1354)</f>
        <v>2</v>
      </c>
      <c r="Z1354" s="21" t="str">
        <f>IF(N1354="", "", TEXT(N1354, "dddd"))</f>
        <v>Monday</v>
      </c>
      <c r="AA1354" s="21" t="str">
        <f>IF(X1354="", "", TEXT(X1354, "dddd"))</f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>IF(AB1355="DOLLAR",E1355*88,E1355)</f>
        <v>26862</v>
      </c>
      <c r="G1355" s="48">
        <f>F1355*J1355</f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>J1355-K1355</f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>IF(X1355="", "", X1355-N1355)</f>
        <v>1</v>
      </c>
      <c r="Z1355" s="21" t="str">
        <f>IF(N1355="", "", TEXT(N1355, "dddd"))</f>
        <v>Saturday</v>
      </c>
      <c r="AA1355" s="21" t="str">
        <f>IF(X1355="", "", TEXT(X1355, "dddd"))</f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>IF(AB1356="DOLLAR",E1356*88,E1356)</f>
        <v>16508.8</v>
      </c>
      <c r="G1356" s="48">
        <f>F1356*J1356</f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>J1356-K1356</f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>IF(X1356="", "", X1356-N1356)</f>
        <v>1</v>
      </c>
      <c r="Z1356" s="21" t="str">
        <f>IF(N1356="", "", TEXT(N1356, "dddd"))</f>
        <v>Saturday</v>
      </c>
      <c r="AA1356" s="21" t="str">
        <f>IF(X1356="", "", TEXT(X1356, "dddd"))</f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>IF(AB1357="DOLLAR",E1357*88,E1357)</f>
        <v>15831.2</v>
      </c>
      <c r="G1357" s="48">
        <f>F1357*J1357</f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>J1357-K1357</f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>IF(X1357="", "", X1357-N1357)</f>
        <v>0</v>
      </c>
      <c r="Z1357" s="21" t="str">
        <f>IF(N1357="", "", TEXT(N1357, "dddd"))</f>
        <v>Tuesday</v>
      </c>
      <c r="AA1357" s="21" t="str">
        <f>IF(X1357="", "", TEXT(X1357, "dddd"))</f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>IF(AB1358="DOLLAR",E1358*88,E1358)</f>
        <v>21375.200000000001</v>
      </c>
      <c r="G1358" s="48">
        <f>F1358*J1358</f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>J1358-K1358</f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>IF(X1358="", "", X1358-N1358)</f>
        <v>1</v>
      </c>
      <c r="Z1358" s="21" t="str">
        <f>IF(N1358="", "", TEXT(N1358, "dddd"))</f>
        <v>Monday</v>
      </c>
      <c r="AA1358" s="21" t="str">
        <f>IF(X1358="", "", TEXT(X1358, "dddd"))</f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>IF(AB1359="DOLLAR",E1359*88,E1359)</f>
        <v>19342.400000000001</v>
      </c>
      <c r="G1359" s="48">
        <f>F1359*J1359</f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>J1359-K1359</f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>IF(X1359="", "", X1359-N1359)</f>
        <v>2</v>
      </c>
      <c r="Z1359" s="21" t="str">
        <f>IF(N1359="", "", TEXT(N1359, "dddd"))</f>
        <v>Monday</v>
      </c>
      <c r="AA1359" s="21" t="str">
        <f>IF(X1359="", "", TEXT(X1359, "dddd"))</f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>IF(AB1360="DOLLAR",E1360*88,E1360)</f>
        <v>18048.8</v>
      </c>
      <c r="G1360" s="48">
        <f>F1360*J1360</f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>J1360-K1360</f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>IF(X1360="", "", X1360-N1360)</f>
        <v>0</v>
      </c>
      <c r="Z1360" s="21" t="str">
        <f>IF(N1360="", "", TEXT(N1360, "dddd"))</f>
        <v>Wednesday</v>
      </c>
      <c r="AA1360" s="21" t="str">
        <f>IF(X1360="", "", TEXT(X1360, "dddd"))</f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>IF(AB1361="DOLLAR",E1361*88,E1361)</f>
        <v>17987.2</v>
      </c>
      <c r="G1361" s="48">
        <f>F1361*J1361</f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>J1361-K1361</f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>IF(X1361="", "", X1361-N1361)</f>
        <v>1</v>
      </c>
      <c r="Z1361" s="21" t="str">
        <f>IF(N1361="", "", TEXT(N1361, "dddd"))</f>
        <v>Saturday</v>
      </c>
      <c r="AA1361" s="21" t="str">
        <f>IF(X1361="", "", TEXT(X1361, "dddd"))</f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>IF(AB1362="DOLLAR",E1362*88,E1362)</f>
        <v>12997.599999999999</v>
      </c>
      <c r="G1362" s="48">
        <f>F1362*J1362</f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>J1362-K1362</f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>IF(X1362="", "", X1362-N1362)</f>
        <v>1</v>
      </c>
      <c r="Z1362" s="21" t="str">
        <f>IF(N1362="", "", TEXT(N1362, "dddd"))</f>
        <v>Monday</v>
      </c>
      <c r="AA1362" s="21" t="str">
        <f>IF(X1362="", "", TEXT(X1362, "dddd"))</f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>IF(AB1363="DOLLAR",E1363*88,E1363)</f>
        <v>16508.8</v>
      </c>
      <c r="G1363" s="48">
        <f>F1363*J1363</f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>J1363-K1363</f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>IF(X1363="", "", X1363-N1363)</f>
        <v>1</v>
      </c>
      <c r="Z1363" s="21" t="str">
        <f>IF(N1363="", "", TEXT(N1363, "dddd"))</f>
        <v>Tuesday</v>
      </c>
      <c r="AA1363" s="21" t="str">
        <f>IF(X1363="", "", TEXT(X1363, "dddd"))</f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>IF(AB1364="DOLLAR",E1364*88,E1364)</f>
        <v>14106.400000000001</v>
      </c>
      <c r="G1364" s="48">
        <f>F1364*J1364</f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>J1364-K1364</f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>IF(X1364="", "", X1364-N1364)</f>
        <v>2</v>
      </c>
      <c r="Z1364" s="21" t="str">
        <f>IF(N1364="", "", TEXT(N1364, "dddd"))</f>
        <v>Monday</v>
      </c>
      <c r="AA1364" s="21" t="str">
        <f>IF(X1364="", "", TEXT(X1364, "dddd"))</f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>IF(AB1365="DOLLAR",E1365*88,E1365)</f>
        <v>21375.200000000001</v>
      </c>
      <c r="G1365" s="48">
        <f>F1365*J1365</f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>J1365-K1365</f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>IF(X1365="", "", X1365-N1365)</f>
        <v>1</v>
      </c>
      <c r="Z1365" s="21" t="str">
        <f>IF(N1365="", "", TEXT(N1365, "dddd"))</f>
        <v>Monday</v>
      </c>
      <c r="AA1365" s="21" t="str">
        <f>IF(X1365="", "", TEXT(X1365, "dddd"))</f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>IF(AB1366="DOLLAR",E1366*88,E1366)</f>
        <v>19342.400000000001</v>
      </c>
      <c r="G1366" s="48">
        <f>F1366*J1366</f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>J1366-K1366</f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>IF(X1366="", "", X1366-N1366)</f>
        <v>1</v>
      </c>
      <c r="Z1366" s="21" t="str">
        <f>IF(N1366="", "", TEXT(N1366, "dddd"))</f>
        <v>Monday</v>
      </c>
      <c r="AA1366" s="21" t="str">
        <f>IF(X1366="", "", TEXT(X1366, "dddd"))</f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>IF(AB1367="DOLLAR",E1367*88,E1367)</f>
        <v>26862</v>
      </c>
      <c r="G1367" s="48">
        <f>F1367*J1367</f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>J1367-K1367</f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>IF(X1367="", "", X1367-N1367)</f>
        <v>2</v>
      </c>
      <c r="Z1367" s="21" t="str">
        <f>IF(N1367="", "", TEXT(N1367, "dddd"))</f>
        <v>Tuesday</v>
      </c>
      <c r="AA1367" s="21" t="str">
        <f>IF(X1367="", "", TEXT(X1367, "dddd"))</f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>IF(AB1368="DOLLAR",E1368*88,E1368)</f>
        <v>16368</v>
      </c>
      <c r="G1368" s="48">
        <f>F1368*J1368</f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>J1368-K1368</f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>IF(X1368="", "", X1368-N1368)</f>
        <v>4</v>
      </c>
      <c r="Z1368" s="21" t="str">
        <f>IF(N1368="", "", TEXT(N1368, "dddd"))</f>
        <v>Tuesday</v>
      </c>
      <c r="AA1368" s="21" t="str">
        <f>IF(X1368="", "", TEXT(X1368, "dddd"))</f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>IF(AB1369="DOLLAR",E1369*88,E1369)</f>
        <v>23531.199999999997</v>
      </c>
      <c r="G1369" s="48">
        <f>F1369*J1369</f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>J1369-K1369</f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>IF(X1369="", "", X1369-N1369)</f>
        <v>1</v>
      </c>
      <c r="Z1369" s="21" t="str">
        <f>IF(N1369="", "", TEXT(N1369, "dddd"))</f>
        <v>Monday</v>
      </c>
      <c r="AA1369" s="21" t="str">
        <f>IF(X1369="", "", TEXT(X1369, "dddd"))</f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>IF(AB1370="DOLLAR",E1370*88,E1370)</f>
        <v>28710</v>
      </c>
      <c r="G1370" s="48">
        <f>F1370*J1370</f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>J1370-K1370</f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>IF(X1370="", "", X1370-N1370)</f>
        <v>1</v>
      </c>
      <c r="Z1370" s="21" t="str">
        <f>IF(N1370="", "", TEXT(N1370, "dddd"))</f>
        <v>Monday</v>
      </c>
      <c r="AA1370" s="21" t="str">
        <f>IF(X1370="", "", TEXT(X1370, "dddd"))</f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>IF(AB1371="DOLLAR",E1371*88,E1371)</f>
        <v>22792</v>
      </c>
      <c r="G1371" s="48">
        <f>F1371*J1371</f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>J1371-K1371</f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>IF(X1371="", "", X1371-N1371)</f>
        <v>1</v>
      </c>
      <c r="Z1371" s="21" t="str">
        <f>IF(N1371="", "", TEXT(N1371, "dddd"))</f>
        <v>Monday</v>
      </c>
      <c r="AA1371" s="21" t="str">
        <f>IF(X1371="", "", TEXT(X1371, "dddd"))</f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>IF(AB1372="DOLLAR",E1372*88,E1372)</f>
        <v>16139.2</v>
      </c>
      <c r="G1372" s="48">
        <f>F1372*J1372</f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>J1372-K1372</f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>IF(X1372="", "", X1372-N1372)</f>
        <v>2</v>
      </c>
      <c r="Z1372" s="21" t="str">
        <f>IF(N1372="", "", TEXT(N1372, "dddd"))</f>
        <v>Monday</v>
      </c>
      <c r="AA1372" s="21" t="str">
        <f>IF(X1372="", "", TEXT(X1372, "dddd"))</f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>IF(AB1373="DOLLAR",E1373*88,E1373)</f>
        <v>22176</v>
      </c>
      <c r="G1373" s="48">
        <f>F1373*J1373</f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>J1373-K1373</f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>IF(X1373="", "", X1373-N1373)</f>
        <v>1</v>
      </c>
      <c r="Z1373" s="21" t="str">
        <f>IF(N1373="", "", TEXT(N1373, "dddd"))</f>
        <v>Saturday</v>
      </c>
      <c r="AA1373" s="21" t="str">
        <f>IF(X1373="", "", TEXT(X1373, "dddd"))</f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>IF(AB1374="DOLLAR",E1374*88,E1374)</f>
        <v>26862</v>
      </c>
      <c r="G1374" s="48">
        <f>F1374*J1374</f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>J1374-K1374</f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>IF(X1374="", "", X1374-N1374)</f>
        <v>1</v>
      </c>
      <c r="Z1374" s="21" t="str">
        <f>IF(N1374="", "", TEXT(N1374, "dddd"))</f>
        <v>Monday</v>
      </c>
      <c r="AA1374" s="21" t="str">
        <f>IF(X1374="", "", TEXT(X1374, "dddd"))</f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>IF(AB1375="DOLLAR",E1375*88,E1375)</f>
        <v>17309.599999999999</v>
      </c>
      <c r="G1375" s="48">
        <f>F1375*J1375</f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>J1375-K1375</f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>IF(X1375="", "", X1375-N1375)</f>
        <v>0</v>
      </c>
      <c r="Z1375" s="21" t="str">
        <f>IF(N1375="", "", TEXT(N1375, "dddd"))</f>
        <v>Tuesday</v>
      </c>
      <c r="AA1375" s="21" t="str">
        <f>IF(X1375="", "", TEXT(X1375, "dddd"))</f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>IF(AB1376="DOLLAR",E1376*88,E1376)</f>
        <v>27258</v>
      </c>
      <c r="G1376" s="48">
        <f>F1376*J1376</f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>J1376-K1376</f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>IF(X1376="", "", X1376-N1376)</f>
        <v>1</v>
      </c>
      <c r="Z1376" s="21" t="str">
        <f>IF(N1376="", "", TEXT(N1376, "dddd"))</f>
        <v>Monday</v>
      </c>
      <c r="AA1376" s="21" t="str">
        <f>IF(X1376="", "", TEXT(X1376, "dddd"))</f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>IF(AB1377="DOLLAR",E1377*88,E1377)</f>
        <v>8993.6</v>
      </c>
      <c r="G1377" s="48">
        <f>F1377*J1377</f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>J1377-K1377</f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>IF(X1377="", "", X1377-N1377)</f>
        <v>1</v>
      </c>
      <c r="Z1377" s="21" t="str">
        <f>IF(N1377="", "", TEXT(N1377, "dddd"))</f>
        <v>Tuesday</v>
      </c>
      <c r="AA1377" s="21" t="str">
        <f>IF(X1377="", "", TEXT(X1377, "dddd"))</f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>IF(AB1378="DOLLAR",E1378*88,E1378)</f>
        <v>28710</v>
      </c>
      <c r="G1378" s="48">
        <f>F1378*J1378</f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>J1378-K1378</f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>IF(X1378="", "", X1378-N1378)</f>
        <v>1</v>
      </c>
      <c r="Z1378" s="21" t="str">
        <f>IF(N1378="", "", TEXT(N1378, "dddd"))</f>
        <v>Saturday</v>
      </c>
      <c r="AA1378" s="21" t="str">
        <f>IF(X1378="", "", TEXT(X1378, "dddd"))</f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>IF(AB1379="DOLLAR",E1379*88,E1379)</f>
        <v>24578.400000000001</v>
      </c>
      <c r="G1379" s="48">
        <f>F1379*J1379</f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>J1379-K1379</f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>IF(X1379="", "", X1379-N1379)</f>
        <v>3</v>
      </c>
      <c r="Z1379" s="21" t="str">
        <f>IF(N1379="", "", TEXT(N1379, "dddd"))</f>
        <v>Monday</v>
      </c>
      <c r="AA1379" s="21" t="str">
        <f>IF(X1379="", "", TEXT(X1379, "dddd"))</f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>IF(AB1380="DOLLAR",E1380*88,E1380)</f>
        <v>22360.799999999999</v>
      </c>
      <c r="G1380" s="48">
        <f>F1380*J1380</f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>J1380-K1380</f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>IF(X1380="", "", X1380-N1380)</f>
        <v>1</v>
      </c>
      <c r="Z1380" s="21" t="str">
        <f>IF(N1380="", "", TEXT(N1380, "dddd"))</f>
        <v>Tuesday</v>
      </c>
      <c r="AA1380" s="21" t="str">
        <f>IF(X1380="", "", TEXT(X1380, "dddd"))</f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>IF(AB1381="DOLLAR",E1381*88,E1381)</f>
        <v>20020</v>
      </c>
      <c r="G1381" s="48">
        <f>F1381*J1381</f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>J1381-K1381</f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>IF(X1381="", "", X1381-N1381)</f>
        <v>1</v>
      </c>
      <c r="Z1381" s="21" t="str">
        <f>IF(N1381="", "", TEXT(N1381, "dddd"))</f>
        <v>Monday</v>
      </c>
      <c r="AA1381" s="21" t="str">
        <f>IF(X1381="", "", TEXT(X1381, "dddd"))</f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>IF(AB1382="DOLLAR",E1382*88,E1382)</f>
        <v>4743.2</v>
      </c>
      <c r="G1382" s="48">
        <f>F1382*J1382</f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>J1382-K1382</f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>IF(X1382="", "", X1382-N1382)</f>
        <v>1</v>
      </c>
      <c r="Z1382" s="21" t="str">
        <f>IF(N1382="", "", TEXT(N1382, "dddd"))</f>
        <v>Saturday</v>
      </c>
      <c r="AA1382" s="21" t="str">
        <f>IF(X1382="", "", TEXT(X1382, "dddd"))</f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>IF(AB1383="DOLLAR",E1383*88,E1383)</f>
        <v>3757.6000000000004</v>
      </c>
      <c r="G1383" s="48">
        <f>F1383*J1383</f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>J1383-K1383</f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>IF(X1383="", "", X1383-N1383)</f>
        <v>1</v>
      </c>
      <c r="Z1383" s="21" t="str">
        <f>IF(N1383="", "", TEXT(N1383, "dddd"))</f>
        <v>Saturday</v>
      </c>
      <c r="AA1383" s="21" t="str">
        <f>IF(X1383="", "", TEXT(X1383, "dddd"))</f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>IF(AB1384="DOLLAR",E1384*88,E1384)</f>
        <v>7946.4</v>
      </c>
      <c r="G1384" s="48">
        <f>F1384*J1384</f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>J1384-K1384</f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>IF(X1384="", "", X1384-N1384)</f>
        <v>1</v>
      </c>
      <c r="Z1384" s="21" t="str">
        <f>IF(N1384="", "", TEXT(N1384, "dddd"))</f>
        <v>Saturday</v>
      </c>
      <c r="AA1384" s="21" t="str">
        <f>IF(X1384="", "", TEXT(X1384, "dddd"))</f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>IF(AB1385="DOLLAR",E1385*88,E1385)</f>
        <v>6529.6</v>
      </c>
      <c r="G1385" s="48">
        <f>F1385*J1385</f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>J1385-K1385</f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>IF(X1385="", "", X1385-N1385)</f>
        <v>1</v>
      </c>
      <c r="Z1385" s="21" t="str">
        <f>IF(N1385="", "", TEXT(N1385, "dddd"))</f>
        <v>Saturday</v>
      </c>
      <c r="AA1385" s="21" t="str">
        <f>IF(X1385="", "", TEXT(X1385, "dddd"))</f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>IF(AB1386="DOLLAR",E1386*88,E1386)</f>
        <v>11026.4</v>
      </c>
      <c r="G1386" s="48">
        <f>F1386*J1386</f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>J1386-K1386</f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>IF(X1386="", "", X1386-N1386)</f>
        <v>1</v>
      </c>
      <c r="Z1386" s="21" t="str">
        <f>IF(N1386="", "", TEXT(N1386, "dddd"))</f>
        <v>Monday</v>
      </c>
      <c r="AA1386" s="21" t="str">
        <f>IF(X1386="", "", TEXT(X1386, "dddd"))</f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>IF(AB1387="DOLLAR",E1387*88,E1387)</f>
        <v>11026.4</v>
      </c>
      <c r="G1387" s="48">
        <f>F1387*J1387</f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>J1387-K1387</f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>IF(X1387="", "", X1387-N1387)</f>
        <v>1</v>
      </c>
      <c r="Z1387" s="21" t="str">
        <f>IF(N1387="", "", TEXT(N1387, "dddd"))</f>
        <v>Saturday</v>
      </c>
      <c r="AA1387" s="21" t="str">
        <f>IF(X1387="", "", TEXT(X1387, "dddd"))</f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>IF(AB1388="DOLLAR",E1388*88,E1388)</f>
        <v>12874.400000000001</v>
      </c>
      <c r="G1388" s="48">
        <f>F1388*J1388</f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>J1388-K1388</f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>IF(X1388="", "", X1388-N1388)</f>
        <v>1</v>
      </c>
      <c r="Z1388" s="21" t="str">
        <f>IF(N1388="", "", TEXT(N1388, "dddd"))</f>
        <v>Monday</v>
      </c>
      <c r="AA1388" s="21" t="str">
        <f>IF(X1388="", "", TEXT(X1388, "dddd"))</f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>IF(AB1389="DOLLAR",E1389*88,E1389)</f>
        <v>15892.8</v>
      </c>
      <c r="G1389" s="48">
        <f>F1389*J1389</f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>J1389-K1389</f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>IF(X1389="", "", X1389-N1389)</f>
        <v>1</v>
      </c>
      <c r="Z1389" s="21" t="str">
        <f>IF(N1389="", "", TEXT(N1389, "dddd"))</f>
        <v>Monday</v>
      </c>
      <c r="AA1389" s="21" t="str">
        <f>IF(X1389="", "", TEXT(X1389, "dddd"))</f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>IF(AB1390="DOLLAR",E1390*88,E1390)</f>
        <v>27258</v>
      </c>
      <c r="G1390" s="48">
        <f>F1390*J1390</f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>J1390-K1390</f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>IF(X1390="", "", X1390-N1390)</f>
        <v>1</v>
      </c>
      <c r="Z1390" s="21" t="str">
        <f>IF(N1390="", "", TEXT(N1390, "dddd"))</f>
        <v>Monday</v>
      </c>
      <c r="AA1390" s="21" t="str">
        <f>IF(X1390="", "", TEXT(X1390, "dddd"))</f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>IF(AB1391="DOLLAR",E1391*88,E1391)</f>
        <v>2895.2</v>
      </c>
      <c r="G1391" s="48">
        <f>F1391*J1391</f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>J1391-K1391</f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>IF(X1391="", "", X1391-N1391)</f>
        <v>1</v>
      </c>
      <c r="Z1391" s="21" t="str">
        <f>IF(N1391="", "", TEXT(N1391, "dddd"))</f>
        <v>Saturday</v>
      </c>
      <c r="AA1391" s="21" t="str">
        <f>IF(X1391="", "", TEXT(X1391, "dddd"))</f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>IF(AB1392="DOLLAR",E1392*88,E1392)</f>
        <v>2217.6</v>
      </c>
      <c r="G1392" s="48">
        <f>F1392*J1392</f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>J1392-K1392</f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>IF(X1392="", "", X1392-N1392)</f>
        <v>1</v>
      </c>
      <c r="Z1392" s="21" t="str">
        <f>IF(N1392="", "", TEXT(N1392, "dddd"))</f>
        <v>Saturday</v>
      </c>
      <c r="AA1392" s="21" t="str">
        <f>IF(X1392="", "", TEXT(X1392, "dddd"))</f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>IF(AB1393="DOLLAR",E1393*88,E1393)</f>
        <v>10890</v>
      </c>
      <c r="G1393" s="48">
        <f>F1393*J1393</f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>J1393-K1393</f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>IF(X1393="", "", X1393-N1393)</f>
        <v>1</v>
      </c>
      <c r="Z1393" s="21" t="str">
        <f>IF(N1393="", "", TEXT(N1393, "dddd"))</f>
        <v>Saturday</v>
      </c>
      <c r="AA1393" s="21" t="str">
        <f>IF(X1393="", "", TEXT(X1393, "dddd"))</f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>IF(AB1394="DOLLAR",E1394*88,E1394)</f>
        <v>12689.599999999999</v>
      </c>
      <c r="G1394" s="48">
        <f>F1394*J1394</f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>J1394-K1394</f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>IF(X1394="", "", X1394-N1394)</f>
        <v>1</v>
      </c>
      <c r="Z1394" s="21" t="str">
        <f>IF(N1394="", "", TEXT(N1394, "dddd"))</f>
        <v>Saturday</v>
      </c>
      <c r="AA1394" s="21" t="str">
        <f>IF(X1394="", "", TEXT(X1394, "dddd"))</f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>IF(AB1395="DOLLAR",E1395*88,E1395)</f>
        <v>10164</v>
      </c>
      <c r="G1395" s="48">
        <f>F1395*J1395</f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>J1395-K1395</f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>IF(X1395="", "", X1395-N1395)</f>
        <v>1</v>
      </c>
      <c r="Z1395" s="21" t="str">
        <f>IF(N1395="", "", TEXT(N1395, "dddd"))</f>
        <v>Monday</v>
      </c>
      <c r="AA1395" s="21" t="str">
        <f>IF(X1395="", "", TEXT(X1395, "dddd"))</f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>IF(AB1396="DOLLAR",E1396*88,E1396)</f>
        <v>10841.6</v>
      </c>
      <c r="G1396" s="48">
        <f>F1396*J1396</f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>J1396-K1396</f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>IF(X1396="", "", X1396-N1396)</f>
        <v>0</v>
      </c>
      <c r="Z1396" s="21" t="str">
        <f>IF(N1396="", "", TEXT(N1396, "dddd"))</f>
        <v>Monday</v>
      </c>
      <c r="AA1396" s="21" t="str">
        <f>IF(X1396="", "", TEXT(X1396, "dddd"))</f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>IF(AB1397="DOLLAR",E1397*88,E1397)</f>
        <v>10890</v>
      </c>
      <c r="G1397" s="48">
        <f>F1397*J1397</f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>J1397-K1397</f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>IF(X1397="", "", X1397-N1397)</f>
        <v>1</v>
      </c>
      <c r="Z1397" s="21" t="str">
        <f>IF(N1397="", "", TEXT(N1397, "dddd"))</f>
        <v>Monday</v>
      </c>
      <c r="AA1397" s="21" t="str">
        <f>IF(X1397="", "", TEXT(X1397, "dddd"))</f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>IF(AB1398="DOLLAR",E1398*88,E1398)</f>
        <v>16698</v>
      </c>
      <c r="G1398" s="48">
        <f>F1398*J1398</f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>J1398-K1398</f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>IF(X1398="", "", X1398-N1398)</f>
        <v>1</v>
      </c>
      <c r="Z1398" s="21" t="str">
        <f>IF(N1398="", "", TEXT(N1398, "dddd"))</f>
        <v>Monday</v>
      </c>
      <c r="AA1398" s="21" t="str">
        <f>IF(X1398="", "", TEXT(X1398, "dddd"))</f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>IF(AB1399="DOLLAR",E1399*88,E1399)</f>
        <v>6591.2000000000007</v>
      </c>
      <c r="G1399" s="48">
        <f>F1399*J1399</f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>J1399-K1399</f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>IF(X1399="", "", X1399-N1399)</f>
        <v>1</v>
      </c>
      <c r="Z1399" s="21" t="str">
        <f>IF(N1399="", "", TEXT(N1399, "dddd"))</f>
        <v>Monday</v>
      </c>
      <c r="AA1399" s="21" t="str">
        <f>IF(X1399="", "", TEXT(X1399, "dddd"))</f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>IF(AB1400="DOLLAR",E1400*88,E1400)</f>
        <v>10841.6</v>
      </c>
      <c r="G1400" s="48">
        <f>F1400*J1400</f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>J1400-K1400</f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>IF(X1400="", "", X1400-N1400)</f>
        <v>1</v>
      </c>
      <c r="Z1400" s="21" t="str">
        <f>IF(N1400="", "", TEXT(N1400, "dddd"))</f>
        <v>Monday</v>
      </c>
      <c r="AA1400" s="21" t="str">
        <f>IF(X1400="", "", TEXT(X1400, "dddd"))</f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>IF(AB1401="DOLLAR",E1401*88,E1401)</f>
        <v>10841.6</v>
      </c>
      <c r="G1401" s="48">
        <f>F1401*J1401</f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>J1401-K1401</f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>IF(X1401="", "", X1401-N1401)</f>
        <v>1</v>
      </c>
      <c r="Z1401" s="21" t="str">
        <f>IF(N1401="", "", TEXT(N1401, "dddd"))</f>
        <v>Monday</v>
      </c>
      <c r="AA1401" s="21" t="str">
        <f>IF(X1401="", "", TEXT(X1401, "dddd"))</f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>IF(AB1402="DOLLAR",E1402*88,E1402)</f>
        <v>17740.8</v>
      </c>
      <c r="G1402" s="48">
        <f>F1402*J1402</f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>J1402-K1402</f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>IF(X1402="", "", X1402-N1402)</f>
        <v>1</v>
      </c>
      <c r="Z1402" s="21" t="str">
        <f>IF(N1402="", "", TEXT(N1402, "dddd"))</f>
        <v>Monday</v>
      </c>
      <c r="AA1402" s="21" t="str">
        <f>IF(X1402="", "", TEXT(X1402, "dddd"))</f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>IF(AB1403="DOLLAR",E1403*88,E1403)</f>
        <v>10225.6</v>
      </c>
      <c r="G1403" s="48">
        <f>F1403*J1403</f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>J1403-K1403</f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>IF(X1403="", "", X1403-N1403)</f>
        <v>1</v>
      </c>
      <c r="Z1403" s="21" t="str">
        <f>IF(N1403="", "", TEXT(N1403, "dddd"))</f>
        <v>Saturday</v>
      </c>
      <c r="AA1403" s="21" t="str">
        <f>IF(X1403="", "", TEXT(X1403, "dddd"))</f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>IF(AB1404="DOLLAR",E1404*88,E1404)</f>
        <v>16077.599999999999</v>
      </c>
      <c r="G1404" s="48">
        <f>F1404*J1404</f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>J1404-K1404</f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>IF(X1404="", "", X1404-N1404)</f>
        <v>1</v>
      </c>
      <c r="Z1404" s="21" t="str">
        <f>IF(N1404="", "", TEXT(N1404, "dddd"))</f>
        <v>Monday</v>
      </c>
      <c r="AA1404" s="21" t="str">
        <f>IF(X1404="", "", TEXT(X1404, "dddd"))</f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>IF(AB1405="DOLLAR",E1405*88,E1405)</f>
        <v>19896.8</v>
      </c>
      <c r="G1405" s="48">
        <f>F1405*J1405</f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>J1405-K1405</f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>IF(X1405="", "", X1405-N1405)</f>
        <v>3</v>
      </c>
      <c r="Z1405" s="21" t="str">
        <f>IF(N1405="", "", TEXT(N1405, "dddd"))</f>
        <v>Monday</v>
      </c>
      <c r="AA1405" s="21" t="str">
        <f>IF(X1405="", "", TEXT(X1405, "dddd"))</f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>IF(AB1406="DOLLAR",E1406*88,E1406)</f>
        <v>4004</v>
      </c>
      <c r="G1406" s="48">
        <f>F1406*J1406</f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>J1406-K1406</f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>IF(X1406="", "", X1406-N1406)</f>
        <v>1</v>
      </c>
      <c r="Z1406" s="21" t="str">
        <f>IF(N1406="", "", TEXT(N1406, "dddd"))</f>
        <v>Monday</v>
      </c>
      <c r="AA1406" s="21" t="str">
        <f>IF(X1406="", "", TEXT(X1406, "dddd"))</f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>IF(AB1407="DOLLAR",E1407*88,E1407)</f>
        <v>4004</v>
      </c>
      <c r="G1407" s="48">
        <f>F1407*J1407</f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>J1407-K1407</f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>IF(X1407="", "", X1407-N1407)</f>
        <v>0</v>
      </c>
      <c r="Z1407" s="21" t="str">
        <f>IF(N1407="", "", TEXT(N1407, "dddd"))</f>
        <v>Saturday</v>
      </c>
      <c r="AA1407" s="21" t="str">
        <f>IF(X1407="", "", TEXT(X1407, "dddd"))</f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>IF(AB1408="DOLLAR",E1408*88,E1408)</f>
        <v>3634.3999999999996</v>
      </c>
      <c r="G1408" s="48">
        <f>F1408*J1408</f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>J1408-K1408</f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>IF(X1408="", "", X1408-N1408)</f>
        <v>1</v>
      </c>
      <c r="Z1408" s="21" t="str">
        <f>IF(N1408="", "", TEXT(N1408, "dddd"))</f>
        <v>Tuesday</v>
      </c>
      <c r="AA1408" s="21" t="str">
        <f>IF(X1408="", "", TEXT(X1408, "dddd"))</f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>IF(AB1409="DOLLAR",E1409*88,E1409)</f>
        <v>3326.3999999999996</v>
      </c>
      <c r="G1409" s="48">
        <f>F1409*J1409</f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>J1409-K1409</f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>IF(X1409="", "", X1409-N1409)</f>
        <v>0</v>
      </c>
      <c r="Z1409" s="21" t="str">
        <f>IF(N1409="", "", TEXT(N1409, "dddd"))</f>
        <v>Saturday</v>
      </c>
      <c r="AA1409" s="21" t="str">
        <f>IF(X1409="", "", TEXT(X1409, "dddd"))</f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>IF(AB1410="DOLLAR",E1410*88,E1410)</f>
        <v>14106.399999999998</v>
      </c>
      <c r="G1410" s="48">
        <f>F1410*J1410</f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>J1410-K1410</f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>IF(X1410="", "", X1410-N1410)</f>
        <v>2</v>
      </c>
      <c r="Z1410" s="21" t="str">
        <f>IF(N1410="", "", TEXT(N1410, "dddd"))</f>
        <v>Monday</v>
      </c>
      <c r="AA1410" s="21" t="str">
        <f>IF(X1410="", "", TEXT(X1410, "dddd"))</f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>IF(AB1411="DOLLAR",E1411*88,E1411)</f>
        <v>5482.4</v>
      </c>
      <c r="G1411" s="48">
        <f>F1411*J1411</f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>J1411-K1411</f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>IF(X1411="", "", X1411-N1411)</f>
        <v>1</v>
      </c>
      <c r="Z1411" s="21" t="str">
        <f>IF(N1411="", "", TEXT(N1411, "dddd"))</f>
        <v>Monday</v>
      </c>
      <c r="AA1411" s="21" t="str">
        <f>IF(X1411="", "", TEXT(X1411, "dddd"))</f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>IF(AB1412="DOLLAR",E1412*88,E1412)</f>
        <v>5482.4</v>
      </c>
      <c r="G1412" s="48">
        <f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>IF(X1412="", "", X1412-N1412)</f>
        <v>1</v>
      </c>
      <c r="Z1412" s="21" t="str">
        <f>IF(N1412="", "", TEXT(N1412, "dddd"))</f>
        <v>Monday</v>
      </c>
      <c r="AA1412" s="21" t="str">
        <f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>IF(AB1413="DOLLAR",E1413*88,E1413)</f>
        <v>5482.4</v>
      </c>
      <c r="G1413" s="48">
        <f>F1413*J1413</f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>J1413-K1413</f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>IF(X1413="", "", X1413-N1413)</f>
        <v>1</v>
      </c>
      <c r="Z1413" s="21" t="str">
        <f>IF(N1413="", "", TEXT(N1413, "dddd"))</f>
        <v>Monday</v>
      </c>
      <c r="AA1413" s="21" t="str">
        <f>IF(X1413="", "", TEXT(X1413, "dddd"))</f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>IF(AB1414="DOLLAR",E1414*88,E1414)</f>
        <v>20636</v>
      </c>
      <c r="G1414" s="48">
        <f>F1414*J1414</f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>J1414-K1414</f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>IF(X1414="", "", X1414-N1414)</f>
        <v>1</v>
      </c>
      <c r="Z1414" s="21" t="str">
        <f>IF(N1414="", "", TEXT(N1414, "dddd"))</f>
        <v>Tuesday</v>
      </c>
      <c r="AA1414" s="21" t="str">
        <f>IF(X1414="", "", TEXT(X1414, "dddd"))</f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>IF(AB1415="DOLLAR",E1415*88,E1415)</f>
        <v>5482.4</v>
      </c>
      <c r="G1415" s="48">
        <f>F1415*J1415</f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>J1415-K1415</f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>IF(X1415="", "", X1415-N1415)</f>
        <v>1</v>
      </c>
      <c r="Z1415" s="21" t="str">
        <f>IF(N1415="", "", TEXT(N1415, "dddd"))</f>
        <v>Monday</v>
      </c>
      <c r="AA1415" s="21" t="str">
        <f>IF(X1415="", "", TEXT(X1415, "dddd"))</f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>IF(AB1416="DOLLAR",E1416*88,E1416)</f>
        <v>10164</v>
      </c>
      <c r="G1416" s="48">
        <f>F1416*J1416</f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>J1416-K1416</f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>IF(X1416="", "", X1416-N1416)</f>
        <v>1</v>
      </c>
      <c r="Z1416" s="21" t="str">
        <f>IF(N1416="", "", TEXT(N1416, "dddd"))</f>
        <v>Tuesday</v>
      </c>
      <c r="AA1416" s="21" t="str">
        <f>IF(X1416="", "", TEXT(X1416, "dddd"))</f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>IF(AB1417="DOLLAR",E1417*88,E1417)</f>
        <v>4743.2</v>
      </c>
      <c r="G1417" s="48">
        <f>F1417*J1417</f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>J1417-K1417</f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>IF(X1417="", "", X1417-N1417)</f>
        <v>0</v>
      </c>
      <c r="Z1417" s="21" t="str">
        <f>IF(N1417="", "", TEXT(N1417, "dddd"))</f>
        <v>Saturday</v>
      </c>
      <c r="AA1417" s="21" t="str">
        <f>IF(X1417="", "", TEXT(X1417, "dddd"))</f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>IF(AB1418="DOLLAR",E1418*88,E1418)</f>
        <v>13068</v>
      </c>
      <c r="G1418" s="48">
        <f>F1418*J1418</f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>J1418-K1418</f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>IF(X1418="", "", X1418-N1418)</f>
        <v>1</v>
      </c>
      <c r="Z1418" s="21" t="str">
        <f>IF(N1418="", "", TEXT(N1418, "dddd"))</f>
        <v>Tuesday</v>
      </c>
      <c r="AA1418" s="21" t="str">
        <f>IF(X1418="", "", TEXT(X1418, "dddd"))</f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>IF(AB1419="DOLLAR",E1419*88,E1419)</f>
        <v>29766</v>
      </c>
      <c r="G1419" s="48">
        <f>F1419*J1419</f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>J1419-K1419</f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>IF(X1419="", "", X1419-N1419)</f>
        <v>1</v>
      </c>
      <c r="Z1419" s="21" t="str">
        <f>IF(N1419="", "", TEXT(N1419, "dddd"))</f>
        <v>Monday</v>
      </c>
      <c r="AA1419" s="21" t="str">
        <f>IF(X1419="", "", TEXT(X1419, "dddd"))</f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>IF(AB1420="DOLLAR",E1420*88,E1420)</f>
        <v>16508.8</v>
      </c>
      <c r="G1420" s="48">
        <f>F1420*J1420</f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>J1420-K1420</f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>IF(X1420="", "", X1420-N1420)</f>
        <v>1</v>
      </c>
      <c r="Z1420" s="21" t="str">
        <f>IF(N1420="", "", TEXT(N1420, "dddd"))</f>
        <v>Tuesday</v>
      </c>
      <c r="AA1420" s="21" t="str">
        <f>IF(X1420="", "", TEXT(X1420, "dddd"))</f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>IF(AB1421="DOLLAR",E1421*88,E1421)</f>
        <v>18018</v>
      </c>
      <c r="G1421" s="48">
        <f>F1421*J1421</f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>J1421-K1421</f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>IF(X1421="", "", X1421-N1421)</f>
        <v>1</v>
      </c>
      <c r="Z1421" s="21" t="str">
        <f>IF(N1421="", "", TEXT(N1421, "dddd"))</f>
        <v>Tuesday</v>
      </c>
      <c r="AA1421" s="21" t="str">
        <f>IF(X1421="", "", TEXT(X1421, "dddd"))</f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>IF(AB1422="DOLLAR",E1422*88,E1422)</f>
        <v>17094</v>
      </c>
      <c r="G1422" s="48">
        <f>F1422*J1422</f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>J1422-K1422</f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>IF(X1422="", "", X1422-N1422)</f>
        <v>1</v>
      </c>
      <c r="Z1422" s="21" t="str">
        <f>IF(N1422="", "", TEXT(N1422, "dddd"))</f>
        <v>Tuesday</v>
      </c>
      <c r="AA1422" s="21" t="str">
        <f>IF(X1422="", "", TEXT(X1422, "dddd"))</f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>IF(AB1423="DOLLAR",E1423*88,E1423)</f>
        <v>18018</v>
      </c>
      <c r="G1423" s="48">
        <f>F1423*J1423</f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>J1423-K1423</f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>IF(X1423="", "", X1423-N1423)</f>
        <v>1</v>
      </c>
      <c r="Z1423" s="21" t="str">
        <f>IF(N1423="", "", TEXT(N1423, "dddd"))</f>
        <v>Monday</v>
      </c>
      <c r="AA1423" s="21" t="str">
        <f>IF(X1423="", "", TEXT(X1423, "dddd"))</f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>IF(AB1424="DOLLAR",E1424*88,E1424)</f>
        <v>23531.199999999997</v>
      </c>
      <c r="G1424" s="48">
        <f>F1424*J1424</f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>J1424-K1424</f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>IF(X1424="", "", X1424-N1424)</f>
        <v>1</v>
      </c>
      <c r="Z1424" s="21" t="str">
        <f>IF(N1424="", "", TEXT(N1424, "dddd"))</f>
        <v>Monday</v>
      </c>
      <c r="AA1424" s="21" t="str">
        <f>IF(X1424="", "", TEXT(X1424, "dddd"))</f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>IF(AB1425="DOLLAR",E1425*88,E1425)</f>
        <v>14106.400000000001</v>
      </c>
      <c r="G1425" s="48">
        <f>F1425*J1425</f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>J1425-K1425</f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>IF(X1425="", "", X1425-N1425)</f>
        <v>1</v>
      </c>
      <c r="Z1425" s="21" t="str">
        <f>IF(N1425="", "", TEXT(N1425, "dddd"))</f>
        <v>Tuesday</v>
      </c>
      <c r="AA1425" s="21" t="str">
        <f>IF(X1425="", "", TEXT(X1425, "dddd"))</f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>IF(AB1426="DOLLAR",E1426*88,E1426)</f>
        <v>6221.6</v>
      </c>
      <c r="G1426" s="48">
        <f>F1426*J1426</f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>J1426-K1426</f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>IF(X1426="", "", X1426-N1426)</f>
        <v>3</v>
      </c>
      <c r="Z1426" s="21" t="str">
        <f>IF(N1426="", "", TEXT(N1426, "dddd"))</f>
        <v>Monday</v>
      </c>
      <c r="AA1426" s="21" t="str">
        <f>IF(X1426="", "", TEXT(X1426, "dddd"))</f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>IF(AB1427="DOLLAR",E1427*88,E1427)</f>
        <v>15584.8</v>
      </c>
      <c r="G1427" s="48">
        <f>F1427*J1427</f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>J1427-K1427</f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>IF(X1427="", "", X1427-N1427)</f>
        <v>1</v>
      </c>
      <c r="Z1427" s="21" t="str">
        <f>IF(N1427="", "", TEXT(N1427, "dddd"))</f>
        <v>Tuesday</v>
      </c>
      <c r="AA1427" s="21" t="str">
        <f>IF(X1427="", "", TEXT(X1427, "dddd"))</f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>IF(AB1428="DOLLAR",E1428*88,E1428)</f>
        <v>11088</v>
      </c>
      <c r="G1428" s="48">
        <f>F1428*J1428</f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>J1428-K1428</f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>IF(X1428="", "", X1428-N1428)</f>
        <v>1</v>
      </c>
      <c r="Z1428" s="21" t="str">
        <f>IF(N1428="", "", TEXT(N1428, "dddd"))</f>
        <v>Tuesday</v>
      </c>
      <c r="AA1428" s="21" t="str">
        <f>IF(X1428="", "", TEXT(X1428, "dddd"))</f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>IF(AB1429="DOLLAR",E1429*88,E1429)</f>
        <v>22792</v>
      </c>
      <c r="G1429" s="48">
        <f>F1429*J1429</f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>J1429-K1429</f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>IF(X1429="", "", X1429-N1429)</f>
        <v>1</v>
      </c>
      <c r="Z1429" s="21" t="str">
        <f>IF(N1429="", "", TEXT(N1429, "dddd"))</f>
        <v>Saturday</v>
      </c>
      <c r="AA1429" s="21" t="str">
        <f>IF(X1429="", "", TEXT(X1429, "dddd"))</f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>IF(AB1430="DOLLAR",E1430*88,E1430)</f>
        <v>23531.199999999997</v>
      </c>
      <c r="G1430" s="48">
        <f>F1430*J1430</f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>J1430-K1430</f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>IF(X1430="", "", X1430-N1430)</f>
        <v>1</v>
      </c>
      <c r="Z1430" s="21" t="str">
        <f>IF(N1430="", "", TEXT(N1430, "dddd"))</f>
        <v>Saturday</v>
      </c>
      <c r="AA1430" s="21" t="str">
        <f>IF(X1430="", "", TEXT(X1430, "dddd"))</f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>IF(AB1431="DOLLAR",E1431*88,E1431)</f>
        <v>22792</v>
      </c>
      <c r="G1431" s="48">
        <f>F1431*J1431</f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>J1431-K1431</f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>IF(X1431="", "", X1431-N1431)</f>
        <v>1</v>
      </c>
      <c r="Z1431" s="21" t="str">
        <f>IF(N1431="", "", TEXT(N1431, "dddd"))</f>
        <v>Saturday</v>
      </c>
      <c r="AA1431" s="21" t="str">
        <f>IF(X1431="", "", TEXT(X1431, "dddd"))</f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>IF(AB1432="DOLLAR",E1432*88,E1432)</f>
        <v>22792</v>
      </c>
      <c r="G1432" s="48">
        <f>F1432*J1432</f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>J1432-K1432</f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>IF(X1432="", "", X1432-N1432)</f>
        <v>1</v>
      </c>
      <c r="Z1432" s="21" t="str">
        <f>IF(N1432="", "", TEXT(N1432, "dddd"))</f>
        <v>Monday</v>
      </c>
      <c r="AA1432" s="21" t="str">
        <f>IF(X1432="", "", TEXT(X1432, "dddd"))</f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>IF(AB1433="DOLLAR",E1433*88,E1433)</f>
        <v>22792</v>
      </c>
      <c r="G1433" s="48">
        <f>F1433*J1433</f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>J1433-K1433</f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>IF(X1433="", "", X1433-N1433)</f>
        <v>1</v>
      </c>
      <c r="Z1433" s="21" t="str">
        <f>IF(N1433="", "", TEXT(N1433, "dddd"))</f>
        <v>Saturday</v>
      </c>
      <c r="AA1433" s="21" t="str">
        <f>IF(X1433="", "", TEXT(X1433, "dddd"))</f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>IF(AB1434="DOLLAR",E1434*88,E1434)</f>
        <v>22176</v>
      </c>
      <c r="G1434" s="48">
        <f>F1434*J1434</f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>J1434-K1434</f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>IF(X1434="", "", X1434-N1434)</f>
        <v>1</v>
      </c>
      <c r="Z1434" s="21" t="str">
        <f>IF(N1434="", "", TEXT(N1434, "dddd"))</f>
        <v>Saturday</v>
      </c>
      <c r="AA1434" s="21" t="str">
        <f>IF(X1434="", "", TEXT(X1434, "dddd"))</f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>IF(AB1435="DOLLAR",E1435*88,E1435)</f>
        <v>15584.8</v>
      </c>
      <c r="G1435" s="48">
        <f>F1435*J1435</f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>J1435-K1435</f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>IF(X1435="", "", X1435-N1435)</f>
        <v>0</v>
      </c>
      <c r="Z1435" s="21" t="str">
        <f>IF(N1435="", "", TEXT(N1435, "dddd"))</f>
        <v>Saturday</v>
      </c>
      <c r="AA1435" s="21" t="str">
        <f>IF(X1435="", "", TEXT(X1435, "dddd"))</f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>IF(AB1436="DOLLAR",E1436*88,E1436)</f>
        <v>24948</v>
      </c>
      <c r="G1436" s="48">
        <f>F1436*J1436</f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>J1436-K1436</f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>IF(X1436="", "", X1436-N1436)</f>
        <v>3</v>
      </c>
      <c r="Z1436" s="21" t="str">
        <f>IF(N1436="", "", TEXT(N1436, "dddd"))</f>
        <v>Monday</v>
      </c>
      <c r="AA1436" s="21" t="str">
        <f>IF(X1436="", "", TEXT(X1436, "dddd"))</f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>IF(AB1437="DOLLAR",E1437*88,E1437)</f>
        <v>22176</v>
      </c>
      <c r="G1437" s="48">
        <f>F1437*J1437</f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>J1437-K1437</f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>IF(X1437="", "", X1437-N1437)</f>
        <v>1</v>
      </c>
      <c r="Z1437" s="21" t="str">
        <f>IF(N1437="", "", TEXT(N1437, "dddd"))</f>
        <v>Monday</v>
      </c>
      <c r="AA1437" s="21" t="str">
        <f>IF(X1437="", "", TEXT(X1437, "dddd"))</f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>IF(AB1438="DOLLAR",E1438*88,E1438)</f>
        <v>9240</v>
      </c>
      <c r="G1438" s="48">
        <f>F1438*J1438</f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>J1438-K1438</f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>IF(X1438="", "", X1438-N1438)</f>
        <v>1</v>
      </c>
      <c r="Z1438" s="21" t="str">
        <f>IF(N1438="", "", TEXT(N1438, "dddd"))</f>
        <v>Monday</v>
      </c>
      <c r="AA1438" s="21" t="str">
        <f>IF(X1438="", "", TEXT(X1438, "dddd"))</f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>IF(AB1439="DOLLAR",E1439*88,E1439)</f>
        <v>6529.6</v>
      </c>
      <c r="G1439" s="48">
        <f>F1439*J1439</f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>J1439-K1439</f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>IF(X1439="", "", X1439-N1439)</f>
        <v>2</v>
      </c>
      <c r="Z1439" s="21" t="str">
        <f>IF(N1439="", "", TEXT(N1439, "dddd"))</f>
        <v>Tuesday</v>
      </c>
      <c r="AA1439" s="21" t="str">
        <f>IF(X1439="", "", TEXT(X1439, "dddd"))</f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>IF(AB1440="DOLLAR",E1440*88,E1440)</f>
        <v>13428.8</v>
      </c>
      <c r="G1440" s="48">
        <f>F1440*J1440</f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>J1440-K1440</f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>IF(X1440="", "", X1440-N1440)</f>
        <v>3</v>
      </c>
      <c r="Z1440" s="21" t="str">
        <f>IF(N1440="", "", TEXT(N1440, "dddd"))</f>
        <v>Monday</v>
      </c>
      <c r="AA1440" s="21" t="str">
        <f>IF(X1440="", "", TEXT(X1440, "dddd"))</f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>IF(AB1441="DOLLAR",E1441*88,E1441)</f>
        <v>28890.400000000001</v>
      </c>
      <c r="G1441" s="48">
        <f>F1441*J1441</f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>J1441-K1441</f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>IF(X1441="", "", X1441-N1441)</f>
        <v>1</v>
      </c>
      <c r="Z1441" s="21" t="str">
        <f>IF(N1441="", "", TEXT(N1441, "dddd"))</f>
        <v>Saturday</v>
      </c>
      <c r="AA1441" s="21" t="str">
        <f>IF(X1441="", "", TEXT(X1441, "dddd"))</f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>IF(AB1442="DOLLAR",E1442*88,E1442)</f>
        <v>17432.8</v>
      </c>
      <c r="G1442" s="48">
        <f>F1442*J1442</f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>J1442-K1442</f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>IF(X1442="", "", X1442-N1442)</f>
        <v>0</v>
      </c>
      <c r="Z1442" s="21" t="str">
        <f>IF(N1442="", "", TEXT(N1442, "dddd"))</f>
        <v>Tuesday</v>
      </c>
      <c r="AA1442" s="21" t="str">
        <f>IF(X1442="", "", TEXT(X1442, "dddd"))</f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>IF(AB1443="DOLLAR",E1443*88,E1443)</f>
        <v>4004</v>
      </c>
      <c r="G1443" s="48">
        <f>F1443*J1443</f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>J1443-K1443</f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>IF(X1443="", "", X1443-N1443)</f>
        <v>0</v>
      </c>
      <c r="Z1443" s="21" t="str">
        <f>IF(N1443="", "", TEXT(N1443, "dddd"))</f>
        <v>Tuesday</v>
      </c>
      <c r="AA1443" s="21" t="str">
        <f>IF(X1443="", "", TEXT(X1443, "dddd"))</f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>IF(AB1444="DOLLAR",E1444*88,E1444)</f>
        <v>16508.8</v>
      </c>
      <c r="G1444" s="48">
        <f>F1444*J1444</f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>J1444-K1444</f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>IF(X1444="", "", X1444-N1444)</f>
        <v>0</v>
      </c>
      <c r="Z1444" s="21" t="str">
        <f>IF(N1444="", "", TEXT(N1444, "dddd"))</f>
        <v>Tuesday</v>
      </c>
      <c r="AA1444" s="21" t="str">
        <f>IF(X1444="", "", TEXT(X1444, "dddd"))</f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>IF(AB1445="DOLLAR",E1445*88,E1445)</f>
        <v>14190</v>
      </c>
      <c r="G1445" s="48">
        <f>F1445*J1445</f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>J1445-K1445</f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>IF(X1445="", "", X1445-N1445)</f>
        <v>0</v>
      </c>
      <c r="Z1445" s="21" t="str">
        <f>IF(N1445="", "", TEXT(N1445, "dddd"))</f>
        <v>Tuesday</v>
      </c>
      <c r="AA1445" s="21" t="str">
        <f>IF(X1445="", "", TEXT(X1445, "dddd"))</f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>IF(AB1446="DOLLAR",E1446*88,E1446)</f>
        <v>22422.400000000001</v>
      </c>
      <c r="G1446" s="48">
        <f>F1446*J1446</f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>J1446-K1446</f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>IF(X1446="", "", X1446-N1446)</f>
        <v>0</v>
      </c>
      <c r="Z1446" s="21" t="str">
        <f>IF(N1446="", "", TEXT(N1446, "dddd"))</f>
        <v>Tuesday</v>
      </c>
      <c r="AA1446" s="21" t="str">
        <f>IF(X1446="", "", TEXT(X1446, "dddd"))</f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>IF(AB1447="DOLLAR",E1447*88,E1447)</f>
        <v>10164</v>
      </c>
      <c r="G1447" s="48">
        <f>F1447*J1447</f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>J1447-K1447</f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>IF(X1447="", "", X1447-N1447)</f>
        <v>0</v>
      </c>
      <c r="Z1447" s="21" t="str">
        <f>IF(N1447="", "", TEXT(N1447, "dddd"))</f>
        <v>Tuesday</v>
      </c>
      <c r="AA1447" s="21" t="str">
        <f>IF(X1447="", "", TEXT(X1447, "dddd"))</f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>IF(AB1448="DOLLAR",E1448*88,E1448)</f>
        <v>9424.7999999999993</v>
      </c>
      <c r="G1448" s="48">
        <f>F1448*J1448</f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>J1448-K1448</f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>IF(X1448="", "", X1448-N1448)</f>
        <v>0</v>
      </c>
      <c r="Z1448" s="21" t="str">
        <f>IF(N1448="", "", TEXT(N1448, "dddd"))</f>
        <v>Tuesday</v>
      </c>
      <c r="AA1448" s="21" t="str">
        <f>IF(X1448="", "", TEXT(X1448, "dddd"))</f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>IF(AB1449="DOLLAR",E1449*88,E1449)</f>
        <v>22422.400000000001</v>
      </c>
      <c r="G1449" s="48">
        <f>F1449*J1449</f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>J1449-K1449</f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>IF(X1449="", "", X1449-N1449)</f>
        <v>0</v>
      </c>
      <c r="Z1449" s="21" t="str">
        <f>IF(N1449="", "", TEXT(N1449, "dddd"))</f>
        <v>Tuesday</v>
      </c>
      <c r="AA1449" s="21" t="str">
        <f>IF(X1449="", "", TEXT(X1449, "dddd"))</f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>IF(AB1450="DOLLAR",E1450*88,E1450)</f>
        <v>24578.400000000001</v>
      </c>
      <c r="G1450" s="48">
        <f>F1450*J1450</f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>J1450-K1450</f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>IF(X1450="", "", X1450-N1450)</f>
        <v>0</v>
      </c>
      <c r="Z1450" s="21" t="str">
        <f>IF(N1450="", "", TEXT(N1450, "dddd"))</f>
        <v>Tuesday</v>
      </c>
      <c r="AA1450" s="21" t="str">
        <f>IF(X1450="", "", TEXT(X1450, "dddd"))</f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>IF(AB1451="DOLLAR",E1451*88,E1451)</f>
        <v>440</v>
      </c>
      <c r="G1451" s="48">
        <f>F1451*J1451</f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>J1451-K1451</f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>IF(X1451="", "", X1451-N1451)</f>
        <v/>
      </c>
      <c r="Z1451" s="21" t="str">
        <f>IF(N1451="", "", TEXT(N1451, "dddd"))</f>
        <v>Monday</v>
      </c>
      <c r="AA1451" s="21" t="str">
        <f>IF(X1451="", "", TEXT(X1451, "dddd"))</f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>IF(AB1452="DOLLAR",E1452*88,E1452)</f>
        <v>20988</v>
      </c>
      <c r="G1452" s="48">
        <f>F1452*J1452</f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>J1452-K1452</f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>IF(X1452="", "", X1452-N1452)</f>
        <v>1</v>
      </c>
      <c r="Z1452" s="21" t="str">
        <f>IF(N1452="", "", TEXT(N1452, "dddd"))</f>
        <v>Monday</v>
      </c>
      <c r="AA1452" s="21" t="str">
        <f>IF(X1452="", "", TEXT(X1452, "dddd"))</f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>IF(AB1453="DOLLAR",E1453*88,E1453)</f>
        <v>12408</v>
      </c>
      <c r="G1453" s="48">
        <f>F1453*J1453</f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>J1453-K1453</f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>IF(X1453="", "", X1453-N1453)</f>
        <v>0</v>
      </c>
      <c r="Z1453" s="21" t="str">
        <f>IF(N1453="", "", TEXT(N1453, "dddd"))</f>
        <v>Monday</v>
      </c>
      <c r="AA1453" s="21" t="str">
        <f>IF(X1453="", "", TEXT(X1453, "dddd"))</f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>IF(AB1454="DOLLAR",E1454*88,E1454)</f>
        <v>5376.8</v>
      </c>
      <c r="G1454" s="48">
        <f>F1454*J1454</f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>J1454-K1454</f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>IF(X1454="", "", X1454-N1454)</f>
        <v>2</v>
      </c>
      <c r="Z1454" s="21" t="str">
        <f>IF(N1454="", "", TEXT(N1454, "dddd"))</f>
        <v>Saturday</v>
      </c>
      <c r="AA1454" s="21" t="str">
        <f>IF(X1454="", "", TEXT(X1454, "dddd"))</f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>IF(AB1455="DOLLAR",E1455*88,E1455)</f>
        <v>3374.8</v>
      </c>
      <c r="G1455" s="48">
        <f>F1455*J1455</f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>J1455-K1455</f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>IF(X1455="", "", X1455-N1455)</f>
        <v>0</v>
      </c>
      <c r="Z1455" s="21" t="str">
        <f>IF(N1455="", "", TEXT(N1455, "dddd"))</f>
        <v>Monday</v>
      </c>
      <c r="AA1455" s="21" t="str">
        <f>IF(X1455="", "", TEXT(X1455, "dddd"))</f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>IF(AB1456="DOLLAR",E1456*88,E1456)</f>
        <v>7444.7999999999993</v>
      </c>
      <c r="G1456" s="48">
        <f>F1456*J1456</f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>J1456-K1456</f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>IF(X1456="", "", X1456-N1456)</f>
        <v/>
      </c>
      <c r="Z1456" s="21" t="str">
        <f>IF(N1456="", "", TEXT(N1456, "dddd"))</f>
        <v/>
      </c>
      <c r="AA1456" s="21" t="str">
        <f>IF(X1456="", "", TEXT(X1456, "dddd"))</f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>IF(AB1457="DOLLAR",E1457*88,E1457)</f>
        <v>35340.800000000003</v>
      </c>
      <c r="G1457" s="48">
        <f>F1457*J1457</f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>J1457-K1457</f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>IF(X1457="", "", X1457-N1457)</f>
        <v>0</v>
      </c>
      <c r="Z1457" s="21" t="str">
        <f>IF(N1457="", "", TEXT(N1457, "dddd"))</f>
        <v>Wednesday</v>
      </c>
      <c r="AA1457" s="21" t="str">
        <f>IF(X1457="", "", TEXT(X1457, "dddd"))</f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>IF(AB1458="DOLLAR",E1458*88,E1458)</f>
        <v>3942.3999999999996</v>
      </c>
      <c r="G1458" s="48">
        <f>F1458*J1458</f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>J1458-K1458</f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>IF(X1458="", "", X1458-N1458)</f>
        <v>1</v>
      </c>
      <c r="Z1458" s="21" t="str">
        <f>IF(N1458="", "", TEXT(N1458, "dddd"))</f>
        <v>Wednesday</v>
      </c>
      <c r="AA1458" s="21" t="str">
        <f>IF(X1458="", "", TEXT(X1458, "dddd"))</f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>IF(AB1459="DOLLAR",E1459*88,E1459)</f>
        <v>18867.2</v>
      </c>
      <c r="G1459" s="48">
        <f>F1459*J1459</f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>J1459-K1459</f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>IF(X1459="", "", X1459-N1459)</f>
        <v>1</v>
      </c>
      <c r="Z1459" s="21" t="str">
        <f>IF(N1459="", "", TEXT(N1459, "dddd"))</f>
        <v>Wednesday</v>
      </c>
      <c r="AA1459" s="21" t="str">
        <f>IF(X1459="", "", TEXT(X1459, "dddd"))</f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>IF(AB1460="DOLLAR",E1460*88,E1460)</f>
        <v>10912</v>
      </c>
      <c r="G1460" s="48">
        <f>F1460*J1460</f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>J1460-K1460</f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>IF(X1460="", "", X1460-N1460)</f>
        <v>1</v>
      </c>
      <c r="Z1460" s="21" t="str">
        <f>IF(N1460="", "", TEXT(N1460, "dddd"))</f>
        <v>Wednesday</v>
      </c>
      <c r="AA1460" s="21" t="str">
        <f>IF(X1460="", "", TEXT(X1460, "dddd"))</f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>IF(AB1461="DOLLAR",E1461*88,E1461)</f>
        <v>5491.2</v>
      </c>
      <c r="G1461" s="48">
        <f>F1461*J1461</f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>J1461-K1461</f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>IF(X1461="", "", X1461-N1461)</f>
        <v>1</v>
      </c>
      <c r="Z1461" s="21" t="str">
        <f>IF(N1461="", "", TEXT(N1461, "dddd"))</f>
        <v>Wednesday</v>
      </c>
      <c r="AA1461" s="21" t="str">
        <f>IF(X1461="", "", TEXT(X1461, "dddd"))</f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>IF(AB1462="DOLLAR",E1462*88,E1462)</f>
        <v>8659.2000000000007</v>
      </c>
      <c r="G1462" s="48">
        <f>F1462*J1462</f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>J1462-K1462</f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>IF(X1462="", "", X1462-N1462)</f>
        <v>0</v>
      </c>
      <c r="Z1462" s="21" t="str">
        <f>IF(N1462="", "", TEXT(N1462, "dddd"))</f>
        <v>Saturday</v>
      </c>
      <c r="AA1462" s="21" t="str">
        <f>IF(X1462="", "", TEXT(X1462, "dddd"))</f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>IF(AB1463="DOLLAR",E1463*88,E1463)</f>
        <v>22792</v>
      </c>
      <c r="G1463" s="48">
        <f>F1463*J1463</f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>J1463-K1463</f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>IF(X1463="", "", X1463-N1463)</f>
        <v>3</v>
      </c>
      <c r="Z1463" s="21" t="str">
        <f>IF(N1463="", "", TEXT(N1463, "dddd"))</f>
        <v>Saturday</v>
      </c>
      <c r="AA1463" s="21" t="str">
        <f>IF(X1463="", "", TEXT(X1463, "dddd"))</f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>IF(AB1464="DOLLAR",E1464*88,E1464)</f>
        <v>22792</v>
      </c>
      <c r="G1464" s="48">
        <f>F1464*J1464</f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>J1464-K1464</f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>IF(X1464="", "", X1464-N1464)</f>
        <v>2</v>
      </c>
      <c r="Z1464" s="21" t="str">
        <f>IF(N1464="", "", TEXT(N1464, "dddd"))</f>
        <v>Saturday</v>
      </c>
      <c r="AA1464" s="21" t="str">
        <f>IF(X1464="", "", TEXT(X1464, "dddd"))</f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>IF(AB1465="DOLLAR",E1465*88,E1465)</f>
        <v>16544</v>
      </c>
      <c r="G1465" s="48">
        <f>F1465*J1465</f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>J1465-K1465</f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>IF(X1465="", "", X1465-N1465)</f>
        <v>1</v>
      </c>
      <c r="Z1465" s="21" t="str">
        <f>IF(N1465="", "", TEXT(N1465, "dddd"))</f>
        <v>Wednesday</v>
      </c>
      <c r="AA1465" s="21" t="str">
        <f>IF(X1465="", "", TEXT(X1465, "dddd"))</f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>IF(AB1466="DOLLAR",E1466*88,E1466)</f>
        <v>25608</v>
      </c>
      <c r="G1466" s="48">
        <f>F1466*J1466</f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>J1466-K1466</f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>IF(X1466="", "", X1466-N1466)</f>
        <v>2</v>
      </c>
      <c r="Z1466" s="21" t="str">
        <f>IF(N1466="", "", TEXT(N1466, "dddd"))</f>
        <v>Saturday</v>
      </c>
      <c r="AA1466" s="21" t="str">
        <f>IF(X1466="", "", TEXT(X1466, "dddd"))</f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>IF(AB1467="DOLLAR",E1467*88,E1467)</f>
        <v>72776</v>
      </c>
      <c r="G1467" s="48">
        <f>F1467*J1467</f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>J1467-K1467</f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>IF(X1467="", "", X1467-N1467)</f>
        <v>1</v>
      </c>
      <c r="Z1467" s="21" t="str">
        <f>IF(N1467="", "", TEXT(N1467, "dddd"))</f>
        <v>Wednesday</v>
      </c>
      <c r="AA1467" s="21" t="str">
        <f>IF(X1467="", "", TEXT(X1467, "dddd"))</f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>IF(AB1468="DOLLAR",E1468*88,E1468)</f>
        <v>4840</v>
      </c>
      <c r="G1468" s="48">
        <f>F1468*J1468</f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>J1468-K1468</f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>IF(X1468="", "", X1468-N1468)</f>
        <v>0</v>
      </c>
      <c r="Z1468" s="21" t="str">
        <f>IF(N1468="", "", TEXT(N1468, "dddd"))</f>
        <v>Tuesday</v>
      </c>
      <c r="AA1468" s="21" t="str">
        <f>IF(X1468="", "", TEXT(X1468, "dddd"))</f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>IF(AB1469="DOLLAR",E1469*88,E1469)</f>
        <v>33176</v>
      </c>
      <c r="G1469" s="48">
        <f>F1469*J1469</f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>J1469-K1469</f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>IF(X1469="", "", X1469-N1469)</f>
        <v>0</v>
      </c>
      <c r="Z1469" s="21" t="str">
        <f>IF(N1469="", "", TEXT(N1469, "dddd"))</f>
        <v>Monday</v>
      </c>
      <c r="AA1469" s="21" t="str">
        <f>IF(X1469="", "", TEXT(X1469, "dddd"))</f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>IF(AB1470="DOLLAR",E1470*88,E1470)</f>
        <v>29304</v>
      </c>
      <c r="G1470" s="48">
        <f>F1470*J1470</f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>J1470-K1470</f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>IF(X1470="", "", X1470-N1470)</f>
        <v>2</v>
      </c>
      <c r="Z1470" s="21" t="str">
        <f>IF(N1470="", "", TEXT(N1470, "dddd"))</f>
        <v>Saturday</v>
      </c>
      <c r="AA1470" s="21" t="str">
        <f>IF(X1470="", "", TEXT(X1470, "dddd"))</f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>IF(AB1471="DOLLAR",E1471*88,E1471)</f>
        <v>6072</v>
      </c>
      <c r="G1471" s="48">
        <f>F1471*J1471</f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>J1471-K1471</f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>IF(X1471="", "", X1471-N1471)</f>
        <v>1</v>
      </c>
      <c r="Z1471" s="21" t="str">
        <f>IF(N1471="", "", TEXT(N1471, "dddd"))</f>
        <v>Wednesday</v>
      </c>
      <c r="AA1471" s="21" t="str">
        <f>IF(X1471="", "", TEXT(X1471, "dddd"))</f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>IF(AB1472="DOLLAR",E1472*88,E1472)</f>
        <v>96307.200000000012</v>
      </c>
      <c r="G1472" s="48">
        <f>F1472*J1472</f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>J1472-K1472</f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>IF(X1472="", "", X1472-N1472)</f>
        <v>2</v>
      </c>
      <c r="Z1472" s="21" t="str">
        <f>IF(N1472="", "", TEXT(N1472, "dddd"))</f>
        <v>Tuesday</v>
      </c>
      <c r="AA1472" s="21" t="str">
        <f>IF(X1472="", "", TEXT(X1472, "dddd"))</f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>IF(AB1473="DOLLAR",E1473*88,E1473)</f>
        <v>231607.2</v>
      </c>
      <c r="G1473" s="48">
        <f>F1473*J1473</f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>J1473-K1473</f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>IF(X1473="", "", X1473-N1473)</f>
        <v>2</v>
      </c>
      <c r="Z1473" s="21" t="str">
        <f>IF(N1473="", "", TEXT(N1473, "dddd"))</f>
        <v>Tuesday</v>
      </c>
      <c r="AA1473" s="21" t="str">
        <f>IF(X1473="", "", TEXT(X1473, "dddd"))</f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>IF(AB1474="DOLLAR",E1474*88,E1474)</f>
        <v>33880</v>
      </c>
      <c r="G1474" s="48">
        <f>F1474*J1474</f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>J1474-K1474</f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>IF(X1474="", "", X1474-N1474)</f>
        <v>0</v>
      </c>
      <c r="Z1474" s="21" t="str">
        <f>IF(N1474="", "", TEXT(N1474, "dddd"))</f>
        <v>Tuesday</v>
      </c>
      <c r="AA1474" s="21" t="str">
        <f>IF(X1474="", "", TEXT(X1474, "dddd"))</f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>IF(AB1475="DOLLAR",E1475*88,E1475)</f>
        <v>440</v>
      </c>
      <c r="G1475" s="48">
        <f>F1475*J1475</f>
        <v>440</v>
      </c>
      <c r="H1475" s="21" t="s">
        <v>1954</v>
      </c>
      <c r="I1475" s="21"/>
      <c r="J1475" s="21">
        <v>1</v>
      </c>
      <c r="K1475" s="21">
        <v>1</v>
      </c>
      <c r="L1475" s="21">
        <f>J1475-K1475</f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>IF(X1475="", "", X1475-N1475)</f>
        <v>0</v>
      </c>
      <c r="Z1475" s="21" t="str">
        <f>IF(N1475="", "", TEXT(N1475, "dddd"))</f>
        <v>Monday</v>
      </c>
      <c r="AA1475" s="21" t="str">
        <f>IF(X1475="", "", TEXT(X1475, "dddd"))</f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>IF(AB1476="DOLLAR",E1476*88,E1476)</f>
        <v>3379.2</v>
      </c>
      <c r="G1476" s="48">
        <f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>IF(X1476="", "", X1476-N1476)</f>
        <v>0</v>
      </c>
      <c r="Z1476" s="21" t="str">
        <f>IF(N1476="", "", TEXT(N1476, "dddd"))</f>
        <v>Thursday</v>
      </c>
      <c r="AA1476" s="21" t="str">
        <f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>IF(AB1477="DOLLAR",E1477*88,E1477)</f>
        <v>1892</v>
      </c>
      <c r="G1477" s="48">
        <f>F1477*J1477</f>
        <v>1892</v>
      </c>
      <c r="H1477" s="21" t="s">
        <v>1956</v>
      </c>
      <c r="I1477" s="21"/>
      <c r="J1477" s="21">
        <v>1</v>
      </c>
      <c r="K1477" s="21">
        <v>1</v>
      </c>
      <c r="L1477" s="21">
        <f>J1477-K1477</f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>IF(X1477="", "", X1477-N1477)</f>
        <v>0</v>
      </c>
      <c r="Z1477" s="21" t="str">
        <f>IF(N1477="", "", TEXT(N1477, "dddd"))</f>
        <v>Tuesday</v>
      </c>
      <c r="AA1477" s="21" t="str">
        <f>IF(X1477="", "", TEXT(X1477, "dddd"))</f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>IF(AB1478="DOLLAR",E1478*88,E1478)</f>
        <v>2200</v>
      </c>
      <c r="G1478" s="48">
        <f>F1478*J1478</f>
        <v>2200</v>
      </c>
      <c r="H1478" s="21" t="s">
        <v>1957</v>
      </c>
      <c r="I1478" s="21"/>
      <c r="J1478" s="21">
        <v>1</v>
      </c>
      <c r="K1478" s="21">
        <v>1</v>
      </c>
      <c r="L1478" s="21">
        <f>J1478-K1478</f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>IF(X1478="", "", X1478-N1478)</f>
        <v>0</v>
      </c>
      <c r="Z1478" s="21" t="str">
        <f>IF(N1478="", "", TEXT(N1478, "dddd"))</f>
        <v>Tuesday</v>
      </c>
      <c r="AA1478" s="21" t="str">
        <f>IF(X1478="", "", TEXT(X1478, "dddd"))</f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>IF(AB1479="DOLLAR",E1479*88,E1479)</f>
        <v>1276</v>
      </c>
      <c r="G1479" s="48">
        <f>F1479*J1479</f>
        <v>1276</v>
      </c>
      <c r="H1479" s="21" t="s">
        <v>1958</v>
      </c>
      <c r="I1479" s="21"/>
      <c r="J1479" s="21">
        <v>1</v>
      </c>
      <c r="K1479" s="21">
        <v>1</v>
      </c>
      <c r="L1479" s="21">
        <f>J1479-K1479</f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>IF(X1479="", "", X1479-N1479)</f>
        <v>0</v>
      </c>
      <c r="Z1479" s="21" t="str">
        <f>IF(N1479="", "", TEXT(N1479, "dddd"))</f>
        <v>Tuesday</v>
      </c>
      <c r="AA1479" s="21" t="str">
        <f>IF(X1479="", "", TEXT(X1479, "dddd"))</f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>IF(AB1480="DOLLAR",E1480*88,E1480)</f>
        <v>12892</v>
      </c>
      <c r="G1480" s="48">
        <f>F1480*J1480</f>
        <v>12892</v>
      </c>
      <c r="H1480" s="21" t="s">
        <v>1959</v>
      </c>
      <c r="I1480" s="21"/>
      <c r="J1480" s="21">
        <v>1</v>
      </c>
      <c r="K1480" s="21">
        <v>1</v>
      </c>
      <c r="L1480" s="21">
        <f>J1480-K1480</f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>IF(X1480="", "", X1480-N1480)</f>
        <v>0</v>
      </c>
      <c r="Z1480" s="21" t="str">
        <f>IF(N1480="", "", TEXT(N1480, "dddd"))</f>
        <v>Tuesday</v>
      </c>
      <c r="AA1480" s="21" t="str">
        <f>IF(X1480="", "", TEXT(X1480, "dddd"))</f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>IF(AB1481="DOLLAR",E1481*88,E1481)</f>
        <v>13508</v>
      </c>
      <c r="G1481" s="48">
        <f>F1481*J1481</f>
        <v>13508</v>
      </c>
      <c r="H1481" s="21" t="s">
        <v>1960</v>
      </c>
      <c r="I1481" s="21"/>
      <c r="J1481" s="21">
        <v>1</v>
      </c>
      <c r="K1481" s="21">
        <v>1</v>
      </c>
      <c r="L1481" s="21">
        <f>J1481-K1481</f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>IF(X1481="", "", X1481-N1481)</f>
        <v>0</v>
      </c>
      <c r="Z1481" s="21" t="str">
        <f>IF(N1481="", "", TEXT(N1481, "dddd"))</f>
        <v>Tuesday</v>
      </c>
      <c r="AA1481" s="21" t="str">
        <f>IF(X1481="", "", TEXT(X1481, "dddd"))</f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>IF(AB1482="DOLLAR",E1482*88,E1482)</f>
        <v>4048</v>
      </c>
      <c r="G1482" s="48">
        <f>F1482*J1482</f>
        <v>4048</v>
      </c>
      <c r="H1482" s="21" t="s">
        <v>1960</v>
      </c>
      <c r="I1482" s="21"/>
      <c r="J1482" s="21">
        <v>1</v>
      </c>
      <c r="K1482" s="21">
        <v>1</v>
      </c>
      <c r="L1482" s="21">
        <f>J1482-K1482</f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>IF(X1482="", "", X1482-N1482)</f>
        <v>0</v>
      </c>
      <c r="Z1482" s="21" t="str">
        <f>IF(N1482="", "", TEXT(N1482, "dddd"))</f>
        <v>Tuesday</v>
      </c>
      <c r="AA1482" s="21" t="str">
        <f>IF(X1482="", "", TEXT(X1482, "dddd"))</f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>IF(AB1483="DOLLAR",E1483*88,E1483)</f>
        <v>12038.400000000001</v>
      </c>
      <c r="G1483" s="48">
        <f>F1483*J1483</f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>J1483-K1483</f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>IF(X1483="", "", X1483-N1483)</f>
        <v>2</v>
      </c>
      <c r="Z1483" s="21" t="str">
        <f>IF(N1483="", "", TEXT(N1483, "dddd"))</f>
        <v>Saturday</v>
      </c>
      <c r="AA1483" s="21" t="str">
        <f>IF(X1483="", "", TEXT(X1483, "dddd"))</f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>IF(AB1484="DOLLAR",E1484*88,E1484)</f>
        <v>2376</v>
      </c>
      <c r="G1484" s="48">
        <f>F1484*J1484</f>
        <v>2376</v>
      </c>
      <c r="H1484" s="21" t="s">
        <v>1962</v>
      </c>
      <c r="I1484" s="21"/>
      <c r="J1484" s="21">
        <v>1</v>
      </c>
      <c r="K1484" s="21">
        <v>1</v>
      </c>
      <c r="L1484" s="21">
        <f>J1484-K1484</f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>IF(X1484="", "", X1484-N1484)</f>
        <v>2</v>
      </c>
      <c r="Z1484" s="21" t="str">
        <f>IF(N1484="", "", TEXT(N1484, "dddd"))</f>
        <v>Saturday</v>
      </c>
      <c r="AA1484" s="21" t="str">
        <f>IF(X1484="", "", TEXT(X1484, "dddd"))</f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>IF(AB1485="DOLLAR",E1485*88,E1485)</f>
        <v>1900.8000000000002</v>
      </c>
      <c r="G1485" s="48">
        <f>F1485*J1485</f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>J1485-K1485</f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>IF(X1485="", "", X1485-N1485)</f>
        <v>2</v>
      </c>
      <c r="Z1485" s="21" t="str">
        <f>IF(N1485="", "", TEXT(N1485, "dddd"))</f>
        <v>Saturday</v>
      </c>
      <c r="AA1485" s="21" t="str">
        <f>IF(X1485="", "", TEXT(X1485, "dddd"))</f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>IF(AB1486="DOLLAR",E1486*88,E1486)</f>
        <v>2323.1999999999998</v>
      </c>
      <c r="G1486" s="48">
        <f>F1486*J1486</f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>J1486-K1486</f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>IF(X1486="", "", X1486-N1486)</f>
        <v>2</v>
      </c>
      <c r="Z1486" s="21" t="str">
        <f>IF(N1486="", "", TEXT(N1486, "dddd"))</f>
        <v>Saturday</v>
      </c>
      <c r="AA1486" s="21" t="str">
        <f>IF(X1486="", "", TEXT(X1486, "dddd"))</f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>IF(AB1487="DOLLAR",E1487*88,E1487)</f>
        <v>6230.4</v>
      </c>
      <c r="G1487" s="48">
        <f>F1487*J1487</f>
        <v>6230.4</v>
      </c>
      <c r="H1487" s="21" t="s">
        <v>1965</v>
      </c>
      <c r="I1487" s="21"/>
      <c r="J1487" s="21">
        <v>1</v>
      </c>
      <c r="K1487" s="21">
        <v>1</v>
      </c>
      <c r="L1487" s="21">
        <f>J1487-K1487</f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>IF(X1487="", "", X1487-N1487)</f>
        <v>2</v>
      </c>
      <c r="Z1487" s="21" t="str">
        <f>IF(N1487="", "", TEXT(N1487, "dddd"))</f>
        <v>Saturday</v>
      </c>
      <c r="AA1487" s="21" t="str">
        <f>IF(X1487="", "", TEXT(X1487, "dddd"))</f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>IF(AB1488="DOLLAR",E1488*88,E1488)</f>
        <v>6072</v>
      </c>
      <c r="G1488" s="48">
        <f>F1488*J1488</f>
        <v>6072</v>
      </c>
      <c r="H1488" s="21" t="s">
        <v>1966</v>
      </c>
      <c r="I1488" s="21"/>
      <c r="J1488" s="21">
        <v>1</v>
      </c>
      <c r="K1488" s="21">
        <v>1</v>
      </c>
      <c r="L1488" s="21">
        <f>J1488-K1488</f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>IF(X1488="", "", X1488-N1488)</f>
        <v>2</v>
      </c>
      <c r="Z1488" s="21" t="str">
        <f>IF(N1488="", "", TEXT(N1488, "dddd"))</f>
        <v>Saturday</v>
      </c>
      <c r="AA1488" s="21" t="str">
        <f>IF(X1488="", "", TEXT(X1488, "dddd"))</f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>IF(AB1489="DOLLAR",E1489*88,E1489)</f>
        <v>6441.6</v>
      </c>
      <c r="G1489" s="48">
        <f>F1489*J1489</f>
        <v>6441.6</v>
      </c>
      <c r="H1489" s="21" t="s">
        <v>1967</v>
      </c>
      <c r="I1489" s="21"/>
      <c r="J1489" s="21">
        <v>1</v>
      </c>
      <c r="K1489" s="21">
        <v>1</v>
      </c>
      <c r="L1489" s="21">
        <f>J1489-K1489</f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>IF(X1489="", "", X1489-N1489)</f>
        <v>2</v>
      </c>
      <c r="Z1489" s="21" t="str">
        <f>IF(N1489="", "", TEXT(N1489, "dddd"))</f>
        <v>Saturday</v>
      </c>
      <c r="AA1489" s="21" t="str">
        <f>IF(X1489="", "", TEXT(X1489, "dddd"))</f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>IF(AB1490="DOLLAR",E1490*88,E1490)</f>
        <v>2376</v>
      </c>
      <c r="G1490" s="48">
        <f>F1490*J1490</f>
        <v>2376</v>
      </c>
      <c r="H1490" s="21" t="s">
        <v>1968</v>
      </c>
      <c r="I1490" s="21"/>
      <c r="J1490" s="21">
        <v>1</v>
      </c>
      <c r="K1490" s="21">
        <v>1</v>
      </c>
      <c r="L1490" s="21">
        <f>J1490-K1490</f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>IF(X1490="", "", X1490-N1490)</f>
        <v>2</v>
      </c>
      <c r="Z1490" s="21" t="str">
        <f>IF(N1490="", "", TEXT(N1490, "dddd"))</f>
        <v>Saturday</v>
      </c>
      <c r="AA1490" s="21" t="str">
        <f>IF(X1490="", "", TEXT(X1490, "dddd"))</f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>IF(AB1491="DOLLAR",E1491*88,E1491)</f>
        <v>4224</v>
      </c>
      <c r="G1491" s="48">
        <f>F1491*J1491</f>
        <v>4224</v>
      </c>
      <c r="H1491" s="21" t="s">
        <v>1969</v>
      </c>
      <c r="I1491" s="21"/>
      <c r="J1491" s="21">
        <v>1</v>
      </c>
      <c r="K1491" s="21">
        <v>1</v>
      </c>
      <c r="L1491" s="21">
        <f>J1491-K1491</f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>IF(X1491="", "", X1491-N1491)</f>
        <v>2</v>
      </c>
      <c r="Z1491" s="21" t="str">
        <f>IF(N1491="", "", TEXT(N1491, "dddd"))</f>
        <v>Saturday</v>
      </c>
      <c r="AA1491" s="21" t="str">
        <f>IF(X1491="", "", TEXT(X1491, "dddd"))</f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>IF(AB1492="DOLLAR",E1492*88,E1492)</f>
        <v>1636.8000000000002</v>
      </c>
      <c r="G1492" s="48">
        <f>F1492*J1492</f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>J1492-K1492</f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>IF(X1492="", "", X1492-N1492)</f>
        <v>2</v>
      </c>
      <c r="Z1492" s="21" t="str">
        <f>IF(N1492="", "", TEXT(N1492, "dddd"))</f>
        <v>Saturday</v>
      </c>
      <c r="AA1492" s="21" t="str">
        <f>IF(X1492="", "", TEXT(X1492, "dddd"))</f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>IF(AB1493="DOLLAR",E1493*88,E1493)</f>
        <v>7128</v>
      </c>
      <c r="G1493" s="48">
        <f>F1493*J1493</f>
        <v>21384</v>
      </c>
      <c r="H1493" s="21" t="s">
        <v>1971</v>
      </c>
      <c r="I1493" s="21"/>
      <c r="J1493" s="21">
        <v>3</v>
      </c>
      <c r="K1493" s="21">
        <v>3</v>
      </c>
      <c r="L1493" s="21">
        <f>J1493-K1493</f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>IF(X1493="", "", X1493-N1493)</f>
        <v>1</v>
      </c>
      <c r="Z1493" s="21" t="str">
        <f>IF(N1493="", "", TEXT(N1493, "dddd"))</f>
        <v>Wednesday</v>
      </c>
      <c r="AA1493" s="21" t="str">
        <f>IF(X1493="", "", TEXT(X1493, "dddd"))</f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>IF(AB1494="DOLLAR",E1494*88,E1494)</f>
        <v>2323.1999999999998</v>
      </c>
      <c r="G1494" s="48">
        <f>F1494*J1494</f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>J1494-K1494</f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>IF(X1494="", "", X1494-N1494)</f>
        <v>1</v>
      </c>
      <c r="Z1494" s="21" t="str">
        <f>IF(N1494="", "", TEXT(N1494, "dddd"))</f>
        <v>Wednesday</v>
      </c>
      <c r="AA1494" s="21" t="str">
        <f>IF(X1494="", "", TEXT(X1494, "dddd"))</f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>IF(AB1495="DOLLAR",E1495*88,E1495)</f>
        <v>8450</v>
      </c>
      <c r="G1495" s="48">
        <f>F1495*J1495</f>
        <v>8450</v>
      </c>
      <c r="H1495" s="21">
        <v>6542050</v>
      </c>
      <c r="I1495" s="21" t="s">
        <v>2691</v>
      </c>
      <c r="J1495" s="21">
        <v>1</v>
      </c>
      <c r="K1495" s="21"/>
      <c r="L1495" s="21">
        <f>J1495-K1495</f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>IF(X1495="", "", X1495-N1495)</f>
        <v/>
      </c>
      <c r="Z1495" s="21" t="str">
        <f>IF(N1495="", "", TEXT(N1495, "dddd"))</f>
        <v/>
      </c>
      <c r="AA1495" s="21" t="str">
        <f>IF(X1495="", "", TEXT(X1495, "dddd"))</f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>IF(AB1496="DOLLAR",E1496*88,E1496)</f>
        <v>16355</v>
      </c>
      <c r="G1496" s="48">
        <f>F1496*J1496</f>
        <v>16355</v>
      </c>
      <c r="H1496" s="21">
        <v>6539025</v>
      </c>
      <c r="I1496" s="21" t="s">
        <v>2692</v>
      </c>
      <c r="J1496" s="21">
        <v>1</v>
      </c>
      <c r="K1496" s="21"/>
      <c r="L1496" s="21">
        <f>J1496-K1496</f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>IF(X1496="", "", X1496-N1496)</f>
        <v/>
      </c>
      <c r="Z1496" s="21" t="str">
        <f>IF(N1496="", "", TEXT(N1496, "dddd"))</f>
        <v/>
      </c>
      <c r="AA1496" s="21" t="str">
        <f>IF(X1496="", "", TEXT(X1496, "dddd"))</f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>IF(AB1497="DOLLAR",E1497*88,E1497)</f>
        <v>5225</v>
      </c>
      <c r="G1497" s="48">
        <f>F1497*J1497</f>
        <v>31350</v>
      </c>
      <c r="H1497" s="21">
        <v>6552050</v>
      </c>
      <c r="I1497" s="21" t="s">
        <v>2651</v>
      </c>
      <c r="J1497" s="21">
        <v>6</v>
      </c>
      <c r="K1497" s="21"/>
      <c r="L1497" s="21">
        <f>J1497-K1497</f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>IF(X1497="", "", X1497-N1497)</f>
        <v/>
      </c>
      <c r="Z1497" s="21" t="str">
        <f>IF(N1497="", "", TEXT(N1497, "dddd"))</f>
        <v/>
      </c>
      <c r="AA1497" s="21" t="str">
        <f>IF(X1497="", "", TEXT(X1497, "dddd"))</f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>IF(AB1498="DOLLAR",E1498*88,E1498)</f>
        <v>0</v>
      </c>
      <c r="G1498" s="48">
        <f>F1498*J1498</f>
        <v>0</v>
      </c>
      <c r="H1498" s="21" t="s">
        <v>2031</v>
      </c>
      <c r="I1498" s="21"/>
      <c r="J1498" s="21">
        <v>5</v>
      </c>
      <c r="K1498" s="21">
        <v>5</v>
      </c>
      <c r="L1498" s="21">
        <f>J1498-K1498</f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>IF(X1498="", "", X1498-N1498)</f>
        <v>0</v>
      </c>
      <c r="Z1498" s="21" t="str">
        <f>IF(N1498="", "", TEXT(N1498, "dddd"))</f>
        <v>Saturday</v>
      </c>
      <c r="AA1498" s="21" t="str">
        <f>IF(X1498="", "", TEXT(X1498, "dddd"))</f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>IF(AB1499="DOLLAR",E1499*88,E1499)</f>
        <v>0</v>
      </c>
      <c r="G1499" s="48">
        <f>F1499*J1499</f>
        <v>0</v>
      </c>
      <c r="H1499" s="21" t="s">
        <v>2033</v>
      </c>
      <c r="I1499" s="21"/>
      <c r="J1499" s="21">
        <v>1</v>
      </c>
      <c r="K1499" s="21">
        <v>1</v>
      </c>
      <c r="L1499" s="21">
        <f>J1499-K1499</f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>IF(X1499="", "", X1499-N1499)</f>
        <v>0</v>
      </c>
      <c r="Z1499" s="21" t="str">
        <f>IF(N1499="", "", TEXT(N1499, "dddd"))</f>
        <v>Monday</v>
      </c>
      <c r="AA1499" s="21" t="str">
        <f>IF(X1499="", "", TEXT(X1499, "dddd"))</f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>IF(AB1500="DOLLAR",E1500*88,E1500)</f>
        <v>30000</v>
      </c>
      <c r="G1500" s="48">
        <f>F1500*J1500</f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>J1500-K1500</f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>IF(X1500="", "", X1500-N1500)</f>
        <v>0</v>
      </c>
      <c r="Z1500" s="21" t="str">
        <f>IF(N1500="", "", TEXT(N1500, "dddd"))</f>
        <v>Monday</v>
      </c>
      <c r="AA1500" s="21" t="str">
        <f>IF(X1500="", "", TEXT(X1500, "dddd"))</f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>IF(AB1501="DOLLAR",E1501*88,E1501)</f>
        <v>7920</v>
      </c>
      <c r="G1501" s="48">
        <f>F1501*J1501</f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>J1501-K1501</f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>IF(X1501="", "", X1501-N1501)</f>
        <v>0</v>
      </c>
      <c r="Z1501" s="21" t="str">
        <f>IF(N1501="", "", TEXT(N1501, "dddd"))</f>
        <v>Monday</v>
      </c>
      <c r="AA1501" s="21" t="str">
        <f>IF(X1501="", "", TEXT(X1501, "dddd"))</f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>IF(AB1502="DOLLAR",E1502*88,E1502)</f>
        <v>7920</v>
      </c>
      <c r="G1502" s="48">
        <f>F1502*J1502</f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>J1502-K1502</f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>IF(X1502="", "", X1502-N1502)</f>
        <v>0</v>
      </c>
      <c r="Z1502" s="21" t="str">
        <f>IF(N1502="", "", TEXT(N1502, "dddd"))</f>
        <v>Thursday</v>
      </c>
      <c r="AA1502" s="21" t="str">
        <f>IF(X1502="", "", TEXT(X1502, "dddd"))</f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>IF(AB1503="DOLLAR",E1503*88,E1503)</f>
        <v>9400</v>
      </c>
      <c r="G1503" s="48">
        <f>F1503*J1503</f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>J1503-K1503</f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>IF(X1503="", "", X1503-N1503)</f>
        <v>0</v>
      </c>
      <c r="Z1503" s="21" t="str">
        <f>IF(N1503="", "", TEXT(N1503, "dddd"))</f>
        <v>Thursday</v>
      </c>
      <c r="AA1503" s="21" t="str">
        <f>IF(X1503="", "", TEXT(X1503, "dddd"))</f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>IF(AB1504="DOLLAR",E1504*88,E1504)</f>
        <v>9500</v>
      </c>
      <c r="G1504" s="48">
        <f>F1504*J1504</f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>J1504-K1504</f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>IF(X1504="", "", X1504-N1504)</f>
        <v>0</v>
      </c>
      <c r="Z1504" s="21" t="str">
        <f>IF(N1504="", "", TEXT(N1504, "dddd"))</f>
        <v>Monday</v>
      </c>
      <c r="AA1504" s="21" t="str">
        <f>IF(X1504="", "", TEXT(X1504, "dddd"))</f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>IF(AB1505="DOLLAR",E1505*88,E1505)</f>
        <v>2828.4600000000005</v>
      </c>
      <c r="G1505" s="48">
        <f>F1505*J1505</f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>J1505-K1505</f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>IF(X1505="", "", X1505-N1505)</f>
        <v>0</v>
      </c>
      <c r="Z1505" s="21" t="str">
        <f>IF(N1505="", "", TEXT(N1505, "dddd"))</f>
        <v>Monday</v>
      </c>
      <c r="AA1505" s="21" t="str">
        <f>IF(X1505="", "", TEXT(X1505, "dddd"))</f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>IF(AB1506="DOLLAR",E1506*88,E1506)</f>
        <v>5930.33</v>
      </c>
      <c r="G1506" s="48">
        <f>F1506*J1506</f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>J1506-K1506</f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>IF(X1506="", "", X1506-N1506)</f>
        <v>0</v>
      </c>
      <c r="Z1506" s="21" t="str">
        <f>IF(N1506="", "", TEXT(N1506, "dddd"))</f>
        <v>Thursday</v>
      </c>
      <c r="AA1506" s="21" t="str">
        <f>IF(X1506="", "", TEXT(X1506, "dddd"))</f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>IF(AB1507="DOLLAR",E1507*88,E1507)</f>
        <v>8995.14</v>
      </c>
      <c r="G1507" s="48">
        <f>F1507*J1507</f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>J1507-K1507</f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>IF(X1507="", "", X1507-N1507)</f>
        <v>0</v>
      </c>
      <c r="Z1507" s="21" t="str">
        <f>IF(N1507="", "", TEXT(N1507, "dddd"))</f>
        <v>Monday</v>
      </c>
      <c r="AA1507" s="21" t="str">
        <f>IF(X1507="", "", TEXT(X1507, "dddd"))</f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>IF(AB1508="DOLLAR",E1508*88,E1508)</f>
        <v>39000</v>
      </c>
      <c r="G1508" s="48">
        <f>F1508*J1508</f>
        <v>39000</v>
      </c>
      <c r="H1508" s="21">
        <v>2916854</v>
      </c>
      <c r="I1508" s="21"/>
      <c r="J1508" s="21">
        <v>1</v>
      </c>
      <c r="K1508" s="21">
        <v>1</v>
      </c>
      <c r="L1508" s="21">
        <f>J1508-K1508</f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>
        <v>58153777684</v>
      </c>
      <c r="R1508" s="21" t="s">
        <v>40</v>
      </c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>
        <v>45868</v>
      </c>
      <c r="Y1508" s="21">
        <f>IF(X1508="", "", X1508-N1508)</f>
        <v>1</v>
      </c>
      <c r="Z1508" s="21" t="str">
        <f>IF(N1508="", "", TEXT(N1508, "dddd"))</f>
        <v>Tuesday</v>
      </c>
      <c r="AA1508" s="21" t="str">
        <f>IF(X1508="", "", TEXT(X1508, "dddd"))</f>
        <v>Wednesday</v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>IF(AB1509="DOLLAR",E1509*88,E1509)</f>
        <v>5384.34</v>
      </c>
      <c r="G1509" s="48">
        <f>F1509*J1509</f>
        <v>5384.34</v>
      </c>
      <c r="H1509" s="21">
        <v>154210</v>
      </c>
      <c r="I1509" s="21"/>
      <c r="J1509" s="21">
        <v>1</v>
      </c>
      <c r="K1509" s="21">
        <v>1</v>
      </c>
      <c r="L1509" s="21">
        <f>J1509-K1509</f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>IF(X1509="", "", X1509-N1509)</f>
        <v>0</v>
      </c>
      <c r="Z1509" s="21" t="str">
        <f>IF(N1509="", "", TEXT(N1509, "dddd"))</f>
        <v>Thursday</v>
      </c>
      <c r="AA1509" s="21" t="str">
        <f>IF(X1509="", "", TEXT(X1509, "dddd"))</f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>IF(AB1510="DOLLAR",E1510*88,E1510)</f>
        <v>4743.2</v>
      </c>
      <c r="G1510" s="48">
        <f>F1510*J1510</f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>J1510-K1510</f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>IF(X1510="", "", X1510-N1510)</f>
        <v>1</v>
      </c>
      <c r="Z1510" s="21" t="str">
        <f>IF(N1510="", "", TEXT(N1510, "dddd"))</f>
        <v>Monday</v>
      </c>
      <c r="AA1510" s="21" t="str">
        <f>IF(X1510="", "", TEXT(X1510, "dddd"))</f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>IF(AB1511="DOLLAR",E1511*88,E1511)</f>
        <v>4435.2</v>
      </c>
      <c r="G1511" s="48">
        <f>F1511*J1511</f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>J1511-K1511</f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>IF(X1511="", "", X1511-N1511)</f>
        <v>1</v>
      </c>
      <c r="Z1511" s="21" t="str">
        <f>IF(N1511="", "", TEXT(N1511, "dddd"))</f>
        <v>Monday</v>
      </c>
      <c r="AA1511" s="21" t="str">
        <f>IF(X1511="", "", TEXT(X1511, "dddd"))</f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>IF(AB1512="DOLLAR",E1512*88,E1512)</f>
        <v>12196.8</v>
      </c>
      <c r="G1512" s="48">
        <f>F1512*J1512</f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>J1512-K1512</f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>IF(X1512="", "", X1512-N1512)</f>
        <v>2</v>
      </c>
      <c r="Z1512" s="21" t="str">
        <f>IF(N1512="", "", TEXT(N1512, "dddd"))</f>
        <v>Monday</v>
      </c>
      <c r="AA1512" s="21" t="str">
        <f>IF(X1512="", "", TEXT(X1512, "dddd"))</f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>IF(AB1513="DOLLAR",E1513*88,E1513)</f>
        <v>4435.2</v>
      </c>
      <c r="G1513" s="48">
        <f>F1513*J1513</f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>J1513-K1513</f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>IF(X1513="", "", X1513-N1513)</f>
        <v>1</v>
      </c>
      <c r="Z1513" s="21" t="str">
        <f>IF(N1513="", "", TEXT(N1513, "dddd"))</f>
        <v>Monday</v>
      </c>
      <c r="AA1513" s="21" t="str">
        <f>IF(X1513="", "", TEXT(X1513, "dddd"))</f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>IF(AB1514="DOLLAR",E1514*88,E1514)</f>
        <v>18018</v>
      </c>
      <c r="G1514" s="48">
        <f>F1514*J1514</f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>J1514-K1514</f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>IF(X1514="", "", X1514-N1514)</f>
        <v>2</v>
      </c>
      <c r="Z1514" s="21" t="str">
        <f>IF(N1514="", "", TEXT(N1514, "dddd"))</f>
        <v>Monday</v>
      </c>
      <c r="AA1514" s="21" t="str">
        <f>IF(X1514="", "", TEXT(X1514, "dddd"))</f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>IF(AB1515="DOLLAR",E1515*88,E1515)</f>
        <v>3326.3999999999996</v>
      </c>
      <c r="G1515" s="48">
        <f>F1515*J1515</f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>J1515-K1515</f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>IF(X1515="", "", X1515-N1515)</f>
        <v>1</v>
      </c>
      <c r="Z1515" s="21" t="str">
        <f>IF(N1515="", "", TEXT(N1515, "dddd"))</f>
        <v>Monday</v>
      </c>
      <c r="AA1515" s="21" t="str">
        <f>IF(X1515="", "", TEXT(X1515, "dddd"))</f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>IF(AB1516="DOLLAR",E1516*88,E1516)</f>
        <v>15972</v>
      </c>
      <c r="G1516" s="48">
        <f>F1516*J1516</f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>J1516-K1516</f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>IF(X1516="", "", X1516-N1516)</f>
        <v>1</v>
      </c>
      <c r="Z1516" s="21" t="str">
        <f>IF(N1516="", "", TEXT(N1516, "dddd"))</f>
        <v>Monday</v>
      </c>
      <c r="AA1516" s="21" t="str">
        <f>IF(X1516="", "", TEXT(X1516, "dddd"))</f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>IF(AB1517="DOLLAR",E1517*88,E1517)</f>
        <v>14845.599999999999</v>
      </c>
      <c r="G1517" s="48">
        <f>F1517*J1517</f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>J1517-K1517</f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>IF(X1517="", "", X1517-N1517)</f>
        <v>1</v>
      </c>
      <c r="Z1517" s="21" t="str">
        <f>IF(N1517="", "", TEXT(N1517, "dddd"))</f>
        <v>Monday</v>
      </c>
      <c r="AA1517" s="21" t="str">
        <f>IF(X1517="", "", TEXT(X1517, "dddd"))</f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>IF(AB1518="DOLLAR",E1518*88,E1518)</f>
        <v>13244</v>
      </c>
      <c r="G1518" s="48">
        <f>F1518*J1518</f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>J1518-K1518</f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>IF(X1518="", "", X1518-N1518)</f>
        <v>1</v>
      </c>
      <c r="Z1518" s="21" t="str">
        <f>IF(N1518="", "", TEXT(N1518, "dddd"))</f>
        <v>Monday</v>
      </c>
      <c r="AA1518" s="21" t="str">
        <f>IF(X1518="", "", TEXT(X1518, "dddd"))</f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>IF(AB1519="DOLLAR",E1519*88,E1519)</f>
        <v>18018</v>
      </c>
      <c r="G1519" s="48">
        <f>F1519*J1519</f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>J1519-K1519</f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>IF(X1519="", "", X1519-N1519)</f>
        <v>1</v>
      </c>
      <c r="Z1519" s="21" t="str">
        <f>IF(N1519="", "", TEXT(N1519, "dddd"))</f>
        <v>Monday</v>
      </c>
      <c r="AA1519" s="21" t="str">
        <f>IF(X1519="", "", TEXT(X1519, "dddd"))</f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>IF(AB1520="DOLLAR",E1520*88,E1520)</f>
        <v>19157.599999999999</v>
      </c>
      <c r="G1520" s="48">
        <f>F1520*J1520</f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>J1520-K1520</f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>IF(X1520="", "", X1520-N1520)</f>
        <v>1</v>
      </c>
      <c r="Z1520" s="21" t="str">
        <f>IF(N1520="", "", TEXT(N1520, "dddd"))</f>
        <v>Monday</v>
      </c>
      <c r="AA1520" s="21" t="str">
        <f>IF(X1520="", "", TEXT(X1520, "dddd"))</f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>IF(AB1521="DOLLAR",E1521*88,E1521)</f>
        <v>17094</v>
      </c>
      <c r="G1521" s="48">
        <f>F1521*J1521</f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>J1521-K1521</f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>IF(X1521="", "", X1521-N1521)</f>
        <v>1</v>
      </c>
      <c r="Z1521" s="21" t="str">
        <f>IF(N1521="", "", TEXT(N1521, "dddd"))</f>
        <v>Monday</v>
      </c>
      <c r="AA1521" s="21" t="str">
        <f>IF(X1521="", "", TEXT(X1521, "dddd"))</f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>IF(AB1522="DOLLAR",E1522*88,E1522)</f>
        <v>16447.2</v>
      </c>
      <c r="G1522" s="48">
        <f>F1522*J1522</f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>J1522-K1522</f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>IF(X1522="", "", X1522-N1522)</f>
        <v>1</v>
      </c>
      <c r="Z1522" s="21" t="str">
        <f>IF(N1522="", "", TEXT(N1522, "dddd"))</f>
        <v>Monday</v>
      </c>
      <c r="AA1522" s="21" t="str">
        <f>IF(X1522="", "", TEXT(X1522, "dddd"))</f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>IF(AB1523="DOLLAR",E1523*88,E1523)</f>
        <v>18876</v>
      </c>
      <c r="G1523" s="48">
        <f>F1523*J1523</f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>J1523-K1523</f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>IF(X1523="", "", X1523-N1523)</f>
        <v>1</v>
      </c>
      <c r="Z1523" s="21" t="str">
        <f>IF(N1523="", "", TEXT(N1523, "dddd"))</f>
        <v>Monday</v>
      </c>
      <c r="AA1523" s="21" t="str">
        <f>IF(X1523="", "", TEXT(X1523, "dddd"))</f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>IF(AB1524="DOLLAR",E1524*88,E1524)</f>
        <v>19157.599999999999</v>
      </c>
      <c r="G1524" s="48">
        <f>F1524*J1524</f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>J1524-K1524</f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>IF(X1524="", "", X1524-N1524)</f>
        <v>0</v>
      </c>
      <c r="Z1524" s="21" t="str">
        <f>IF(N1524="", "", TEXT(N1524, "dddd"))</f>
        <v>Monday</v>
      </c>
      <c r="AA1524" s="21" t="str">
        <f>IF(X1524="", "", TEXT(X1524, "dddd"))</f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>IF(AB1525="DOLLAR",E1525*88,E1525)</f>
        <v>16698</v>
      </c>
      <c r="G1525" s="48">
        <f>F1525*J1525</f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>J1525-K1525</f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>IF(X1525="", "", X1525-N1525)</f>
        <v>1</v>
      </c>
      <c r="Z1525" s="21" t="str">
        <f>IF(N1525="", "", TEXT(N1525, "dddd"))</f>
        <v>Monday</v>
      </c>
      <c r="AA1525" s="21" t="str">
        <f>IF(X1525="", "", TEXT(X1525, "dddd"))</f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>IF(AB1526="DOLLAR",E1526*88,E1526)</f>
        <v>33202.400000000001</v>
      </c>
      <c r="G1526" s="48">
        <f>F1526*J1526</f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>J1526-K1526</f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>IF(X1526="", "", X1526-N1526)</f>
        <v>1</v>
      </c>
      <c r="Z1526" s="21" t="str">
        <f>IF(N1526="", "", TEXT(N1526, "dddd"))</f>
        <v>Tuesday</v>
      </c>
      <c r="AA1526" s="21" t="str">
        <f>IF(X1526="", "", TEXT(X1526, "dddd"))</f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>IF(AB1527="DOLLAR",E1527*88,E1527)</f>
        <v>18048.8</v>
      </c>
      <c r="G1527" s="48">
        <f>F1527*J1527</f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>J1527-K1527</f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>IF(X1527="", "", X1527-N1527)</f>
        <v>1</v>
      </c>
      <c r="Z1527" s="21" t="str">
        <f>IF(N1527="", "", TEXT(N1527, "dddd"))</f>
        <v>Tuesday</v>
      </c>
      <c r="AA1527" s="21" t="str">
        <f>IF(X1527="", "", TEXT(X1527, "dddd"))</f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>IF(AB1528="DOLLAR",E1528*88,E1528)</f>
        <v>19272</v>
      </c>
      <c r="G1528" s="48">
        <f>F1528*J1528</f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>J1528-K1528</f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>IF(X1528="", "", X1528-N1528)</f>
        <v>1</v>
      </c>
      <c r="Z1528" s="21" t="str">
        <f>IF(N1528="", "", TEXT(N1528, "dddd"))</f>
        <v>Monday</v>
      </c>
      <c r="AA1528" s="21" t="str">
        <f>IF(X1528="", "", TEXT(X1528, "dddd"))</f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>IF(AB1529="DOLLAR",E1529*88,E1529)</f>
        <v>13464</v>
      </c>
      <c r="G1529" s="48">
        <f>F1529*J1529</f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>J1529-K1529</f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>IF(X1529="", "", X1529-N1529)</f>
        <v>1</v>
      </c>
      <c r="Z1529" s="21" t="str">
        <f>IF(N1529="", "", TEXT(N1529, "dddd"))</f>
        <v>Monday</v>
      </c>
      <c r="AA1529" s="21" t="str">
        <f>IF(X1529="", "", TEXT(X1529, "dddd"))</f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>IF(AB1530="DOLLAR",E1530*88,E1530)</f>
        <v>17292</v>
      </c>
      <c r="G1530" s="48">
        <f>F1530*J1530</f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>J1530-K1530</f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>IF(X1530="", "", X1530-N1530)</f>
        <v>1</v>
      </c>
      <c r="Z1530" s="21" t="str">
        <f>IF(N1530="", "", TEXT(N1530, "dddd"))</f>
        <v>Monday</v>
      </c>
      <c r="AA1530" s="21" t="str">
        <f>IF(X1530="", "", TEXT(X1530, "dddd"))</f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>IF(AB1531="DOLLAR",E1531*88,E1531)</f>
        <v>3388</v>
      </c>
      <c r="G1531" s="48">
        <f>F1531*J1531</f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>J1531-K1531</f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>IF(X1531="", "", X1531-N1531)</f>
        <v>1</v>
      </c>
      <c r="Z1531" s="21" t="str">
        <f>IF(N1531="", "", TEXT(N1531, "dddd"))</f>
        <v>Monday</v>
      </c>
      <c r="AA1531" s="21" t="str">
        <f>IF(X1531="", "", TEXT(X1531, "dddd"))</f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>IF(AB1532="DOLLAR",E1532*88,E1532)</f>
        <v>1355.2</v>
      </c>
      <c r="G1532" s="48">
        <f>F1532*J1532</f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>J1532-K1532</f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>IF(X1532="", "", X1532-N1532)</f>
        <v>1</v>
      </c>
      <c r="Z1532" s="21" t="str">
        <f>IF(N1532="", "", TEXT(N1532, "dddd"))</f>
        <v>Tuesday</v>
      </c>
      <c r="AA1532" s="21" t="str">
        <f>IF(X1532="", "", TEXT(X1532, "dddd"))</f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>IF(AB1533="DOLLAR",E1533*88,E1533)</f>
        <v>3080</v>
      </c>
      <c r="G1533" s="48">
        <f>F1533*J1533</f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>J1533-K1533</f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>IF(X1533="", "", X1533-N1533)</f>
        <v>0</v>
      </c>
      <c r="Z1533" s="21" t="str">
        <f>IF(N1533="", "", TEXT(N1533, "dddd"))</f>
        <v>Monday</v>
      </c>
      <c r="AA1533" s="21" t="str">
        <f>IF(X1533="", "", TEXT(X1533, "dddd"))</f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>IF(AB1534="DOLLAR",E1534*88,E1534)</f>
        <v>6098.4</v>
      </c>
      <c r="G1534" s="48">
        <f>F1534*J1534</f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>J1534-K1534</f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>IF(X1534="", "", X1534-N1534)</f>
        <v>0</v>
      </c>
      <c r="Z1534" s="21" t="str">
        <f>IF(N1534="", "", TEXT(N1534, "dddd"))</f>
        <v>Monday</v>
      </c>
      <c r="AA1534" s="21" t="str">
        <f>IF(X1534="", "", TEXT(X1534, "dddd"))</f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>IF(AB1535="DOLLAR",E1535*88,E1535)</f>
        <v>3080</v>
      </c>
      <c r="G1535" s="48">
        <f>F1535*J1535</f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>J1535-K1535</f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>IF(X1535="", "", X1535-N1535)</f>
        <v>2</v>
      </c>
      <c r="Z1535" s="21" t="str">
        <f>IF(N1535="", "", TEXT(N1535, "dddd"))</f>
        <v>Saturday</v>
      </c>
      <c r="AA1535" s="21" t="str">
        <f>IF(X1535="", "", TEXT(X1535, "dddd"))</f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>IF(AB1536="DOLLAR",E1536*88,E1536)</f>
        <v>6098.4</v>
      </c>
      <c r="G1536" s="48">
        <f>F1536*J1536</f>
        <v>6098.4</v>
      </c>
      <c r="H1536" s="21">
        <v>300408</v>
      </c>
      <c r="I1536" s="21" t="s">
        <v>1466</v>
      </c>
      <c r="J1536" s="21">
        <v>1</v>
      </c>
      <c r="K1536" s="21"/>
      <c r="L1536" s="21">
        <f>J1536-K1536</f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>IF(X1536="", "", X1536-N1536)</f>
        <v/>
      </c>
      <c r="Z1536" s="21" t="str">
        <f>IF(N1536="", "", TEXT(N1536, "dddd"))</f>
        <v/>
      </c>
      <c r="AA1536" s="21" t="str">
        <f>IF(X1536="", "", TEXT(X1536, "dddd"))</f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>IF(AB1537="DOLLAR",E1537*88,E1537)</f>
        <v>16508.8</v>
      </c>
      <c r="G1537" s="48">
        <f>F1537*J1537</f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>J1537-K1537</f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>IF(X1537="", "", X1537-N1537)</f>
        <v>0</v>
      </c>
      <c r="Z1537" s="21" t="str">
        <f>IF(N1537="", "", TEXT(N1537, "dddd"))</f>
        <v>Monday</v>
      </c>
      <c r="AA1537" s="21" t="str">
        <f>IF(X1537="", "", TEXT(X1537, "dddd"))</f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>IF(AB1538="DOLLAR",E1538*88,E1538)</f>
        <v>17124.8</v>
      </c>
      <c r="G1538" s="48">
        <f>F1538*J1538</f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>J1538-K1538</f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>IF(X1538="", "", X1538-N1538)</f>
        <v>0</v>
      </c>
      <c r="Z1538" s="21" t="str">
        <f>IF(N1538="", "", TEXT(N1538, "dddd"))</f>
        <v>Monday</v>
      </c>
      <c r="AA1538" s="21" t="str">
        <f>IF(X1538="", "", TEXT(X1538, "dddd"))</f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>IF(AB1539="DOLLAR",E1539*88,E1539)</f>
        <v>17987.2</v>
      </c>
      <c r="G1539" s="48">
        <f>F1539*J1539</f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>J1539-K1539</f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>IF(X1539="", "", X1539-N1539)</f>
        <v>0</v>
      </c>
      <c r="Z1539" s="21" t="str">
        <f>IF(N1539="", "", TEXT(N1539, "dddd"))</f>
        <v>Monday</v>
      </c>
      <c r="AA1539" s="21" t="str">
        <f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>IF(AB1540="DOLLAR",E1540*88,E1540)</f>
        <v>25146</v>
      </c>
      <c r="G1540" s="48">
        <f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>IF(X1540="", "", X1540-N1540)</f>
        <v>0</v>
      </c>
      <c r="Z1540" s="21" t="str">
        <f>IF(N1540="", "", TEXT(N1540, "dddd"))</f>
        <v>Monday</v>
      </c>
      <c r="AA1540" s="21" t="str">
        <f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>IF(AB1541="DOLLAR",E1541*88,E1541)</f>
        <v>27258</v>
      </c>
      <c r="G1541" s="48">
        <f>F1541*J1541</f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>J1541-K1541</f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>IF(X1541="", "", X1541-N1541)</f>
        <v>0</v>
      </c>
      <c r="Z1541" s="21" t="str">
        <f>IF(N1541="", "", TEXT(N1541, "dddd"))</f>
        <v>Monday</v>
      </c>
      <c r="AA1541" s="21" t="str">
        <f>IF(X1541="", "", TEXT(X1541, "dddd"))</f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>IF(AB1542="DOLLAR",E1542*88,E1542)</f>
        <v>1724.8000000000002</v>
      </c>
      <c r="G1542" s="48">
        <f>F1542*J1542</f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>J1542-K1542</f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>IF(X1542="", "", X1542-N1542)</f>
        <v>1</v>
      </c>
      <c r="Z1542" s="21" t="str">
        <f>IF(N1542="", "", TEXT(N1542, "dddd"))</f>
        <v>Tuesday</v>
      </c>
      <c r="AA1542" s="21" t="str">
        <f>IF(X1542="", "", TEXT(X1542, "dddd"))</f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>IF(AB1543="DOLLAR",E1543*88,E1543)</f>
        <v>8808.7999999999993</v>
      </c>
      <c r="G1543" s="48">
        <f>F1543*J1543</f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>J1543-K1543</f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>IF(X1543="", "", X1543-N1543)</f>
        <v>1</v>
      </c>
      <c r="Z1543" s="21" t="str">
        <f>IF(N1543="", "", TEXT(N1543, "dddd"))</f>
        <v>Tuesday</v>
      </c>
      <c r="AA1543" s="21" t="str">
        <f>IF(X1543="", "", TEXT(X1543, "dddd"))</f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>IF(AB1544="DOLLAR",E1544*88,E1544)</f>
        <v>5359.2</v>
      </c>
      <c r="G1544" s="48">
        <f>F1544*J1544</f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>J1544-K1544</f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>IF(X1544="", "", X1544-N1544)</f>
        <v>0</v>
      </c>
      <c r="Z1544" s="21" t="str">
        <f>IF(N1544="", "", TEXT(N1544, "dddd"))</f>
        <v>Wednesday</v>
      </c>
      <c r="AA1544" s="21" t="str">
        <f>IF(X1544="", "", TEXT(X1544, "dddd"))</f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>IF(AB1545="DOLLAR",E1545*88,E1545)</f>
        <v>14352.8</v>
      </c>
      <c r="G1545" s="48">
        <f>F1545*J1545</f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>J1545-K1545</f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>IF(X1545="", "", X1545-N1545)</f>
        <v>1</v>
      </c>
      <c r="Z1545" s="21" t="str">
        <f>IF(N1545="", "", TEXT(N1545, "dddd"))</f>
        <v>Monday</v>
      </c>
      <c r="AA1545" s="21" t="str">
        <f>IF(X1545="", "", TEXT(X1545, "dddd"))</f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>IF(AB1546="DOLLAR",E1546*88,E1546)</f>
        <v>25080</v>
      </c>
      <c r="G1546" s="48">
        <f>F1546*J1546</f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>J1546-K1546</f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>IF(X1546="", "", X1546-N1546)</f>
        <v>0</v>
      </c>
      <c r="Z1546" s="21" t="str">
        <f>IF(N1546="", "", TEXT(N1546, "dddd"))</f>
        <v>Wednesday</v>
      </c>
      <c r="AA1546" s="21" t="str">
        <f>IF(X1546="", "", TEXT(X1546, "dddd"))</f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>IF(AB1547="DOLLAR",E1547*88,E1547)</f>
        <v>7946.4</v>
      </c>
      <c r="G1547" s="48">
        <f>F1547*J1547</f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>J1547-K1547</f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>IF(X1547="", "", X1547-N1547)</f>
        <v>1</v>
      </c>
      <c r="Z1547" s="21" t="str">
        <f>IF(N1547="", "", TEXT(N1547, "dddd"))</f>
        <v>Tuesday</v>
      </c>
      <c r="AA1547" s="21" t="str">
        <f>IF(X1547="", "", TEXT(X1547, "dddd"))</f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>IF(AB1548="DOLLAR",E1548*88,E1548)</f>
        <v>8808.7999999999993</v>
      </c>
      <c r="G1548" s="48">
        <f>F1548*J1548</f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>J1548-K1548</f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>IF(X1548="", "", X1548-N1548)</f>
        <v>0</v>
      </c>
      <c r="Z1548" s="21" t="str">
        <f>IF(N1548="", "", TEXT(N1548, "dddd"))</f>
        <v>Wednesday</v>
      </c>
      <c r="AA1548" s="21" t="str">
        <f>IF(X1548="", "", TEXT(X1548, "dddd"))</f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>IF(AB1549="DOLLAR",E1549*88,E1549)</f>
        <v>19157.599999999999</v>
      </c>
      <c r="G1549" s="48">
        <f>F1549*J1549</f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>J1549-K1549</f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>IF(X1549="", "", X1549-N1549)</f>
        <v>1</v>
      </c>
      <c r="Z1549" s="21" t="str">
        <f>IF(N1549="", "", TEXT(N1549, "dddd"))</f>
        <v>Tuesday</v>
      </c>
      <c r="AA1549" s="21" t="str">
        <f>IF(X1549="", "", TEXT(X1549, "dddd"))</f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>IF(AB1550="DOLLAR",E1550*88,E1550)</f>
        <v>6776</v>
      </c>
      <c r="G1550" s="48">
        <f>F1550*J1550</f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>J1550-K1550</f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>IF(X1550="", "", X1550-N1550)</f>
        <v>2</v>
      </c>
      <c r="Z1550" s="21" t="str">
        <f>IF(N1550="", "", TEXT(N1550, "dddd"))</f>
        <v>Tuesday</v>
      </c>
      <c r="AA1550" s="21" t="str">
        <f>IF(X1550="", "", TEXT(X1550, "dddd"))</f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>IF(AB1551="DOLLAR",E1551*88,E1551)</f>
        <v>15523.2</v>
      </c>
      <c r="G1551" s="48">
        <f>F1551*J1551</f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>J1551-K1551</f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>IF(X1551="", "", X1551-N1551)</f>
        <v>0</v>
      </c>
      <c r="Z1551" s="21" t="str">
        <f>IF(N1551="", "", TEXT(N1551, "dddd"))</f>
        <v>Monday</v>
      </c>
      <c r="AA1551" s="21" t="str">
        <f>IF(X1551="", "", TEXT(X1551, "dddd"))</f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>IF(AB1552="DOLLAR",E1552*88,E1552)</f>
        <v>22052.799999999999</v>
      </c>
      <c r="G1552" s="48">
        <f>F1552*J1552</f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>J1552-K1552</f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>IF(X1552="", "", X1552-N1552)</f>
        <v>0</v>
      </c>
      <c r="Z1552" s="21" t="str">
        <f>IF(N1552="", "", TEXT(N1552, "dddd"))</f>
        <v>Monday</v>
      </c>
      <c r="AA1552" s="21" t="str">
        <f>IF(X1552="", "", TEXT(X1552, "dddd"))</f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>IF(AB1553="DOLLAR",E1553*88,E1553)</f>
        <v>6468</v>
      </c>
      <c r="G1553" s="48">
        <f>F1553*J1553</f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>J1553-K1553</f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>IF(X1553="", "", X1553-N1553)</f>
        <v>1</v>
      </c>
      <c r="Z1553" s="21" t="str">
        <f>IF(N1553="", "", TEXT(N1553, "dddd"))</f>
        <v>Monday</v>
      </c>
      <c r="AA1553" s="21" t="str">
        <f>IF(X1553="", "", TEXT(X1553, "dddd"))</f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>IF(AB1554="DOLLAR",E1554*88,E1554)</f>
        <v>16324</v>
      </c>
      <c r="G1554" s="48">
        <f>F1554*J1554</f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>J1554-K1554</f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>IF(X1554="", "", X1554-N1554)</f>
        <v>1</v>
      </c>
      <c r="Z1554" s="21" t="str">
        <f>IF(N1554="", "", TEXT(N1554, "dddd"))</f>
        <v>Monday</v>
      </c>
      <c r="AA1554" s="21" t="str">
        <f>IF(X1554="", "", TEXT(X1554, "dddd"))</f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>IF(AB1555="DOLLAR",E1555*88,E1555)</f>
        <v>26466</v>
      </c>
      <c r="G1555" s="48">
        <f>F1555*J1555</f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>J1555-K1555</f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>IF(X1555="", "", X1555-N1555)</f>
        <v>1</v>
      </c>
      <c r="Z1555" s="21" t="str">
        <f>IF(N1555="", "", TEXT(N1555, "dddd"))</f>
        <v>Monday</v>
      </c>
      <c r="AA1555" s="21" t="str">
        <f>IF(X1555="", "", TEXT(X1555, "dddd"))</f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>IF(AB1556="DOLLAR",E1556*88,E1556)</f>
        <v>26136</v>
      </c>
      <c r="G1556" s="48">
        <f>F1556*J1556</f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>J1556-K1556</f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>IF(X1556="", "", X1556-N1556)</f>
        <v>0</v>
      </c>
      <c r="Z1556" s="21" t="str">
        <f>IF(N1556="", "", TEXT(N1556, "dddd"))</f>
        <v>Monday</v>
      </c>
      <c r="AA1556" s="21" t="str">
        <f>IF(X1556="", "", TEXT(X1556, "dddd"))</f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>IF(AB1557="DOLLAR",E1557*88,E1557)</f>
        <v>7638.4</v>
      </c>
      <c r="G1557" s="48">
        <f>F1557*J1557</f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>J1557-K1557</f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>IF(X1557="", "", X1557-N1557)</f>
        <v>0</v>
      </c>
      <c r="Z1557" s="21" t="str">
        <f>IF(N1557="", "", TEXT(N1557, "dddd"))</f>
        <v>Wednesday</v>
      </c>
      <c r="AA1557" s="21" t="str">
        <f>IF(X1557="", "", TEXT(X1557, "dddd"))</f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>IF(AB1558="DOLLAR",E1558*88,E1558)</f>
        <v>14256</v>
      </c>
      <c r="G1558" s="48">
        <f>F1558*J1558</f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>J1558-K1558</f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>IF(X1558="", "", X1558-N1558)</f>
        <v>0</v>
      </c>
      <c r="Z1558" s="21" t="str">
        <f>IF(N1558="", "", TEXT(N1558, "dddd"))</f>
        <v>Wednesday</v>
      </c>
      <c r="AA1558" s="21" t="str">
        <f>IF(X1558="", "", TEXT(X1558, "dddd"))</f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>IF(AB1559="DOLLAR",E1559*88,E1559)</f>
        <v>21683.200000000001</v>
      </c>
      <c r="G1559" s="48">
        <f>F1559*J1559</f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>J1559-K1559</f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>IF(X1559="", "", X1559-N1559)</f>
        <v>0</v>
      </c>
      <c r="Z1559" s="21" t="str">
        <f>IF(N1559="", "", TEXT(N1559, "dddd"))</f>
        <v>Monday</v>
      </c>
      <c r="AA1559" s="21" t="str">
        <f>IF(X1559="", "", TEXT(X1559, "dddd"))</f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>IF(AB1560="DOLLAR",E1560*88,E1560)</f>
        <v>6098.4</v>
      </c>
      <c r="G1560" s="48">
        <f>F1560*J1560</f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>J1560-K1560</f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>IF(X1560="", "", X1560-N1560)</f>
        <v>0</v>
      </c>
      <c r="Z1560" s="21" t="str">
        <f>IF(N1560="", "", TEXT(N1560, "dddd"))</f>
        <v>Wednesday</v>
      </c>
      <c r="AA1560" s="21" t="str">
        <f>IF(X1560="", "", TEXT(X1560, "dddd"))</f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>IF(AB1561="DOLLAR",E1561*88,E1561)</f>
        <v>9424.7999999999993</v>
      </c>
      <c r="G1561" s="48">
        <f>F1561*J1561</f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>J1561-K1561</f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>IF(X1561="", "", X1561-N1561)</f>
        <v>0</v>
      </c>
      <c r="Z1561" s="21" t="str">
        <f>IF(N1561="", "", TEXT(N1561, "dddd"))</f>
        <v>Wednesday</v>
      </c>
      <c r="AA1561" s="21" t="str">
        <f>IF(X1561="", "", TEXT(X1561, "dddd"))</f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>IF(AB1562="DOLLAR",E1562*88,E1562)</f>
        <v>25080</v>
      </c>
      <c r="G1562" s="48">
        <f>F1562*J1562</f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>J1562-K1562</f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>IF(X1562="", "", X1562-N1562)</f>
        <v>1</v>
      </c>
      <c r="Z1562" s="21" t="str">
        <f>IF(N1562="", "", TEXT(N1562, "dddd"))</f>
        <v>Monday</v>
      </c>
      <c r="AA1562" s="21" t="str">
        <f>IF(X1562="", "", TEXT(X1562, "dddd"))</f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>IF(AB1563="DOLLAR",E1563*88,E1563)</f>
        <v>14190</v>
      </c>
      <c r="G1563" s="48">
        <f>F1563*J1563</f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>J1563-K1563</f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>IF(X1563="", "", X1563-N1563)</f>
        <v>0</v>
      </c>
      <c r="Z1563" s="21" t="str">
        <f>IF(N1563="", "", TEXT(N1563, "dddd"))</f>
        <v>Wednesday</v>
      </c>
      <c r="AA1563" s="21" t="str">
        <f>IF(X1563="", "", TEXT(X1563, "dddd"))</f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>IF(AB1564="DOLLAR",E1564*88,E1564)</f>
        <v>28710</v>
      </c>
      <c r="G1564" s="48">
        <f>F1564*J1564</f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>J1564-K1564</f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>IF(X1564="", "", X1564-N1564)</f>
        <v>1</v>
      </c>
      <c r="Z1564" s="21" t="str">
        <f>IF(N1564="", "", TEXT(N1564, "dddd"))</f>
        <v>Monday</v>
      </c>
      <c r="AA1564" s="21" t="str">
        <f>IF(X1564="", "", TEXT(X1564, "dddd"))</f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>IF(AB1565="DOLLAR",E1565*88,E1565)</f>
        <v>4065.6000000000004</v>
      </c>
      <c r="G1565" s="48">
        <f>F1565*J1565</f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>J1565-K1565</f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>IF(X1565="", "", X1565-N1565)</f>
        <v>1</v>
      </c>
      <c r="Z1565" s="21" t="str">
        <f>IF(N1565="", "", TEXT(N1565, "dddd"))</f>
        <v>Tuesday</v>
      </c>
      <c r="AA1565" s="21" t="str">
        <f>IF(X1565="", "", TEXT(X1565, "dddd"))</f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>IF(AB1566="DOLLAR",E1566*88,E1566)</f>
        <v>4743.2</v>
      </c>
      <c r="G1566" s="48">
        <f>F1566*J1566</f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>J1566-K1566</f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>IF(X1566="", "", X1566-N1566)</f>
        <v>1</v>
      </c>
      <c r="Z1566" s="21" t="str">
        <f>IF(N1566="", "", TEXT(N1566, "dddd"))</f>
        <v>Tuesday</v>
      </c>
      <c r="AA1566" s="21" t="str">
        <f>IF(X1566="", "", TEXT(X1566, "dddd"))</f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>IF(AB1567="DOLLAR",E1567*88,E1567)</f>
        <v>6098.4</v>
      </c>
      <c r="G1567" s="48">
        <f>F1567*J1567</f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>J1567-K1567</f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>IF(X1567="", "", X1567-N1567)</f>
        <v>2</v>
      </c>
      <c r="Z1567" s="21" t="str">
        <f>IF(N1567="", "", TEXT(N1567, "dddd"))</f>
        <v>Tuesday</v>
      </c>
      <c r="AA1567" s="21" t="str">
        <f>IF(X1567="", "", TEXT(X1567, "dddd"))</f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>IF(AB1568="DOLLAR",E1568*88,E1568)</f>
        <v>11220</v>
      </c>
      <c r="G1568" s="48">
        <f>F1568*J1568</f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>J1568-K1568</f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>IF(X1568="", "", X1568-N1568)</f>
        <v>0</v>
      </c>
      <c r="Z1568" s="21" t="str">
        <f>IF(N1568="", "", TEXT(N1568, "dddd"))</f>
        <v>Wednesday</v>
      </c>
      <c r="AA1568" s="21" t="str">
        <f>IF(X1568="", "", TEXT(X1568, "dddd"))</f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>IF(AB1569="DOLLAR",E1569*88,E1569)</f>
        <v>11616</v>
      </c>
      <c r="G1569" s="48">
        <f>F1569*J1569</f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>J1569-K1569</f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>IF(X1569="", "", X1569-N1569)</f>
        <v>0</v>
      </c>
      <c r="Z1569" s="21" t="str">
        <f>IF(N1569="", "", TEXT(N1569, "dddd"))</f>
        <v>Wednesday</v>
      </c>
      <c r="AA1569" s="21" t="str">
        <f>IF(X1569="", "", TEXT(X1569, "dddd"))</f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>IF(AB1570="DOLLAR",E1570*88,E1570)</f>
        <v>26862</v>
      </c>
      <c r="G1570" s="48">
        <f>F1570*J1570</f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>J1570-K1570</f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>IF(X1570="", "", X1570-N1570)</f>
        <v>1</v>
      </c>
      <c r="Z1570" s="21" t="str">
        <f>IF(N1570="", "", TEXT(N1570, "dddd"))</f>
        <v>Monday</v>
      </c>
      <c r="AA1570" s="21" t="str">
        <f>IF(X1570="", "", TEXT(X1570, "dddd"))</f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>IF(AB1571="DOLLAR",E1571*88,E1571)</f>
        <v>10164</v>
      </c>
      <c r="G1571" s="48">
        <f>F1571*J1571</f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>J1571-K1571</f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>IF(X1571="", "", X1571-N1571)</f>
        <v>0</v>
      </c>
      <c r="Z1571" s="21" t="str">
        <f>IF(N1571="", "", TEXT(N1571, "dddd"))</f>
        <v>Wednesday</v>
      </c>
      <c r="AA1571" s="21" t="str">
        <f>IF(X1571="", "", TEXT(X1571, "dddd"))</f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>IF(AB1572="DOLLAR",E1572*88,E1572)</f>
        <v>10164</v>
      </c>
      <c r="G1572" s="48">
        <f>F1572*J1572</f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>J1572-K1572</f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>IF(X1572="", "", X1572-N1572)</f>
        <v>1</v>
      </c>
      <c r="Z1572" s="21" t="str">
        <f>IF(N1572="", "", TEXT(N1572, "dddd"))</f>
        <v>Tuesday</v>
      </c>
      <c r="AA1572" s="21" t="str">
        <f>IF(X1572="", "", TEXT(X1572, "dddd"))</f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>IF(AB1573="DOLLAR",E1573*88,E1573)</f>
        <v>16508.8</v>
      </c>
      <c r="G1573" s="48">
        <f>F1573*J1573</f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>J1573-K1573</f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>IF(X1573="", "", X1573-N1573)</f>
        <v>1</v>
      </c>
      <c r="Z1573" s="21" t="str">
        <f>IF(N1573="", "", TEXT(N1573, "dddd"))</f>
        <v>Monday</v>
      </c>
      <c r="AA1573" s="21" t="str">
        <f>IF(X1573="", "", TEXT(X1573, "dddd"))</f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>IF(AB1574="DOLLAR",E1574*88,E1574)</f>
        <v>23100</v>
      </c>
      <c r="G1574" s="48">
        <f>F1574*J1574</f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>J1574-K1574</f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>IF(X1574="", "", X1574-N1574)</f>
        <v>1</v>
      </c>
      <c r="Z1574" s="21" t="str">
        <f>IF(N1574="", "", TEXT(N1574, "dddd"))</f>
        <v>Monday</v>
      </c>
      <c r="AA1574" s="21" t="str">
        <f>IF(X1574="", "", TEXT(X1574, "dddd"))</f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>IF(AB1575="DOLLAR",E1575*88,E1575)</f>
        <v>28314</v>
      </c>
      <c r="G1575" s="48">
        <f>F1575*J1575</f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>J1575-K1575</f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>IF(X1575="", "", X1575-N1575)</f>
        <v>1</v>
      </c>
      <c r="Z1575" s="21" t="str">
        <f>IF(N1575="", "", TEXT(N1575, "dddd"))</f>
        <v>Monday</v>
      </c>
      <c r="AA1575" s="21" t="str">
        <f>IF(X1575="", "", TEXT(X1575, "dddd"))</f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>IF(AB1576="DOLLAR",E1576*88,E1576)</f>
        <v>15642</v>
      </c>
      <c r="G1576" s="48">
        <f>F1576*J1576</f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>J1576-K1576</f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>IF(X1576="", "", X1576-N1576)</f>
        <v>0</v>
      </c>
      <c r="Z1576" s="21" t="str">
        <f>IF(N1576="", "", TEXT(N1576, "dddd"))</f>
        <v>Wednesday</v>
      </c>
      <c r="AA1576" s="21" t="str">
        <f>IF(X1576="", "", TEXT(X1576, "dddd"))</f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>IF(AB1577="DOLLAR",E1577*88,E1577)</f>
        <v>14190</v>
      </c>
      <c r="G1577" s="48">
        <f>F1577*J1577</f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>J1577-K1577</f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>IF(X1577="", "", X1577-N1577)</f>
        <v>1</v>
      </c>
      <c r="Z1577" s="21" t="str">
        <f>IF(N1577="", "", TEXT(N1577, "dddd"))</f>
        <v>Monday</v>
      </c>
      <c r="AA1577" s="21" t="str">
        <f>IF(X1577="", "", TEXT(X1577, "dddd"))</f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>IF(AB1578="DOLLAR",E1578*88,E1578)</f>
        <v>12012</v>
      </c>
      <c r="G1578" s="48">
        <f>F1578*J1578</f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>J1578-K1578</f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>IF(X1578="", "", X1578-N1578)</f>
        <v>0</v>
      </c>
      <c r="Z1578" s="21" t="str">
        <f>IF(N1578="", "", TEXT(N1578, "dddd"))</f>
        <v>Wednesday</v>
      </c>
      <c r="AA1578" s="21" t="str">
        <f>IF(X1578="", "", TEXT(X1578, "dddd"))</f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>IF(AB1579="DOLLAR",E1579*88,E1579)</f>
        <v>8377.6</v>
      </c>
      <c r="G1579" s="48">
        <f>F1579*J1579</f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>J1579-K1579</f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>IF(X1579="", "", X1579-N1579)</f>
        <v>1</v>
      </c>
      <c r="Z1579" s="21" t="str">
        <f>IF(N1579="", "", TEXT(N1579, "dddd"))</f>
        <v>Tuesday</v>
      </c>
      <c r="AA1579" s="21" t="str">
        <f>IF(X1579="", "", TEXT(X1579, "dddd"))</f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>IF(AB1580="DOLLAR",E1580*88,E1580)</f>
        <v>28710</v>
      </c>
      <c r="G1580" s="48">
        <f>F1580*J1580</f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>J1580-K1580</f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>IF(X1580="", "", X1580-N1580)</f>
        <v>0</v>
      </c>
      <c r="Z1580" s="21" t="str">
        <f>IF(N1580="", "", TEXT(N1580, "dddd"))</f>
        <v>Monday</v>
      </c>
      <c r="AA1580" s="21" t="str">
        <f>IF(X1580="", "", TEXT(X1580, "dddd"))</f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>IF(AB1581="DOLLAR",E1581*88,E1581)</f>
        <v>13266</v>
      </c>
      <c r="G1581" s="48">
        <f>F1581*J1581</f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>J1581-K1581</f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>IF(X1581="", "", X1581-N1581)</f>
        <v>0</v>
      </c>
      <c r="Z1581" s="21" t="str">
        <f>IF(N1581="", "", TEXT(N1581, "dddd"))</f>
        <v>Wednesday</v>
      </c>
      <c r="AA1581" s="21" t="str">
        <f>IF(X1581="", "", TEXT(X1581, "dddd"))</f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>IF(AB1582="DOLLAR",E1582*88,E1582)</f>
        <v>22176</v>
      </c>
      <c r="G1582" s="48">
        <f>F1582*J1582</f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>J1582-K1582</f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>IF(X1582="", "", X1582-N1582)</f>
        <v>1</v>
      </c>
      <c r="Z1582" s="21" t="str">
        <f>IF(N1582="", "", TEXT(N1582, "dddd"))</f>
        <v>Monday</v>
      </c>
      <c r="AA1582" s="21" t="str">
        <f>IF(X1582="", "", TEXT(X1582, "dddd"))</f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>IF(AB1583="DOLLAR",E1583*88,E1583)</f>
        <v>23531.199999999997</v>
      </c>
      <c r="G1583" s="48">
        <f>F1583*J1583</f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>J1583-K1583</f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>IF(X1583="", "", X1583-N1583)</f>
        <v>1</v>
      </c>
      <c r="Z1583" s="21" t="str">
        <f>IF(N1583="", "", TEXT(N1583, "dddd"))</f>
        <v>Monday</v>
      </c>
      <c r="AA1583" s="21" t="str">
        <f>IF(X1583="", "", TEXT(X1583, "dddd"))</f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>IF(AB1584="DOLLAR",E1584*88,E1584)</f>
        <v>20636</v>
      </c>
      <c r="G1584" s="48">
        <f>F1584*J1584</f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>J1584-K1584</f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>IF(X1584="", "", X1584-N1584)</f>
        <v>1</v>
      </c>
      <c r="Z1584" s="21" t="str">
        <f>IF(N1584="", "", TEXT(N1584, "dddd"))</f>
        <v>Monday</v>
      </c>
      <c r="AA1584" s="21" t="str">
        <f>IF(X1584="", "", TEXT(X1584, "dddd"))</f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>IF(AB1585="DOLLAR",E1585*88,E1585)</f>
        <v>28710</v>
      </c>
      <c r="G1585" s="48">
        <f>F1585*J1585</f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>J1585-K1585</f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>IF(X1585="", "", X1585-N1585)</f>
        <v>0</v>
      </c>
      <c r="Z1585" s="21" t="str">
        <f>IF(N1585="", "", TEXT(N1585, "dddd"))</f>
        <v>Monday</v>
      </c>
      <c r="AA1585" s="21" t="str">
        <f>IF(X1585="", "", TEXT(X1585, "dddd"))</f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>IF(AB1586="DOLLAR",E1586*88,E1586)</f>
        <v>20820.8</v>
      </c>
      <c r="G1586" s="48">
        <f>F1586*J1586</f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>J1586-K1586</f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>IF(X1586="", "", X1586-N1586)</f>
        <v>1</v>
      </c>
      <c r="Z1586" s="21" t="str">
        <f>IF(N1586="", "", TEXT(N1586, "dddd"))</f>
        <v>Tuesday</v>
      </c>
      <c r="AA1586" s="21" t="str">
        <f>IF(X1586="", "", TEXT(X1586, "dddd"))</f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>IF(AB1587="DOLLAR",E1587*88,E1587)</f>
        <v>16139.2</v>
      </c>
      <c r="G1587" s="48">
        <f>F1587*J1587</f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>J1587-K1587</f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>IF(X1587="", "", X1587-N1587)</f>
        <v>1</v>
      </c>
      <c r="Z1587" s="21" t="str">
        <f>IF(N1587="", "", TEXT(N1587, "dddd"))</f>
        <v>Tuesday</v>
      </c>
      <c r="AA1587" s="21" t="str">
        <f>IF(X1587="", "", TEXT(X1587, "dddd"))</f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>IF(AB1588="DOLLAR",E1588*88,E1588)</f>
        <v>26796</v>
      </c>
      <c r="G1588" s="48">
        <f>F1588*J1588</f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>J1588-K1588</f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>IF(X1588="", "", X1588-N1588)</f>
        <v>1</v>
      </c>
      <c r="Z1588" s="21" t="str">
        <f>IF(N1588="", "", TEXT(N1588, "dddd"))</f>
        <v>Monday</v>
      </c>
      <c r="AA1588" s="21" t="str">
        <f>IF(X1588="", "", TEXT(X1588, "dddd"))</f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>IF(AB1589="DOLLAR",E1589*88,E1589)</f>
        <v>22792</v>
      </c>
      <c r="G1589" s="48">
        <f>F1589*J1589</f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>J1589-K1589</f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>IF(X1589="", "", X1589-N1589)</f>
        <v>0</v>
      </c>
      <c r="Z1589" s="21" t="str">
        <f>IF(N1589="", "", TEXT(N1589, "dddd"))</f>
        <v>Monday</v>
      </c>
      <c r="AA1589" s="21" t="str">
        <f>IF(X1589="", "", TEXT(X1589, "dddd"))</f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>IF(AB1590="DOLLAR",E1590*88,E1590)</f>
        <v>21375.200000000001</v>
      </c>
      <c r="G1590" s="48">
        <f>F1590*J1590</f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>J1590-K1590</f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>IF(X1590="", "", X1590-N1590)</f>
        <v>1</v>
      </c>
      <c r="Z1590" s="21" t="str">
        <f>IF(N1590="", "", TEXT(N1590, "dddd"))</f>
        <v>Monday</v>
      </c>
      <c r="AA1590" s="21" t="str">
        <f>IF(X1590="", "", TEXT(X1590, "dddd"))</f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>IF(AB1591="DOLLAR",E1591*88,E1591)</f>
        <v>26532</v>
      </c>
      <c r="G1591" s="48">
        <f>F1591*J1591</f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>J1591-K1591</f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>IF(X1591="", "", X1591-N1591)</f>
        <v>0</v>
      </c>
      <c r="Z1591" s="21" t="str">
        <f>IF(N1591="", "", TEXT(N1591, "dddd"))</f>
        <v>Wednesday</v>
      </c>
      <c r="AA1591" s="21" t="str">
        <f>IF(X1591="", "", TEXT(X1591, "dddd"))</f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>IF(AB1592="DOLLAR",E1592*88,E1592)</f>
        <v>22792</v>
      </c>
      <c r="G1592" s="48">
        <f>F1592*J1592</f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>J1592-K1592</f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>IF(X1592="", "", X1592-N1592)</f>
        <v>1</v>
      </c>
      <c r="Z1592" s="21" t="str">
        <f>IF(N1592="", "", TEXT(N1592, "dddd"))</f>
        <v>Monday</v>
      </c>
      <c r="AA1592" s="21" t="str">
        <f>IF(X1592="", "", TEXT(X1592, "dddd"))</f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>IF(AB1593="DOLLAR",E1593*88,E1593)</f>
        <v>26862</v>
      </c>
      <c r="G1593" s="48">
        <f>F1593*J1593</f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>J1593-K1593</f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>IF(X1593="", "", X1593-N1593)</f>
        <v>0</v>
      </c>
      <c r="Z1593" s="21" t="str">
        <f>IF(N1593="", "", TEXT(N1593, "dddd"))</f>
        <v>Monday</v>
      </c>
      <c r="AA1593" s="21" t="str">
        <f>IF(X1593="", "", TEXT(X1593, "dddd"))</f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>IF(AB1594="DOLLAR",E1594*88,E1594)</f>
        <v>22792</v>
      </c>
      <c r="G1594" s="48">
        <f>F1594*J1594</f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>J1594-K1594</f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>IF(X1594="", "", X1594-N1594)</f>
        <v>1</v>
      </c>
      <c r="Z1594" s="21" t="str">
        <f>IF(N1594="", "", TEXT(N1594, "dddd"))</f>
        <v>Monday</v>
      </c>
      <c r="AA1594" s="21" t="str">
        <f>IF(X1594="", "", TEXT(X1594, "dddd"))</f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>IF(AB1595="DOLLAR",E1595*88,E1595)</f>
        <v>24578.400000000001</v>
      </c>
      <c r="G1595" s="48">
        <f>F1595*J1595</f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>J1595-K1595</f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>IF(X1595="", "", X1595-N1595)</f>
        <v>1</v>
      </c>
      <c r="Z1595" s="21" t="str">
        <f>IF(N1595="", "", TEXT(N1595, "dddd"))</f>
        <v>Tuesday</v>
      </c>
      <c r="AA1595" s="21" t="str">
        <f>IF(X1595="", "", TEXT(X1595, "dddd"))</f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>IF(AB1596="DOLLAR",E1596*88,E1596)</f>
        <v>9794.4</v>
      </c>
      <c r="G1596" s="48">
        <f>F1596*J1596</f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>J1596-K1596</f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>IF(X1596="", "", X1596-N1596)</f>
        <v>1</v>
      </c>
      <c r="Z1596" s="21" t="str">
        <f>IF(N1596="", "", TEXT(N1596, "dddd"))</f>
        <v>Tuesday</v>
      </c>
      <c r="AA1596" s="21" t="str">
        <f>IF(X1596="", "", TEXT(X1596, "dddd"))</f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>IF(AB1597="DOLLAR",E1597*88,E1597)</f>
        <v>25317.599999999999</v>
      </c>
      <c r="G1597" s="48">
        <f>F1597*J1597</f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>J1597-K1597</f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>IF(X1597="", "", X1597-N1597)</f>
        <v>1</v>
      </c>
      <c r="Z1597" s="21" t="str">
        <f>IF(N1597="", "", TEXT(N1597, "dddd"))</f>
        <v>Monday</v>
      </c>
      <c r="AA1597" s="21" t="str">
        <f>IF(X1597="", "", TEXT(X1597, "dddd"))</f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>IF(AB1598="DOLLAR",E1598*88,E1598)</f>
        <v>10841.6</v>
      </c>
      <c r="G1598" s="48">
        <f>F1598*J1598</f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>J1598-K1598</f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>IF(X1598="", "", X1598-N1598)</f>
        <v>1</v>
      </c>
      <c r="Z1598" s="21" t="str">
        <f>IF(N1598="", "", TEXT(N1598, "dddd"))</f>
        <v>Tuesday</v>
      </c>
      <c r="AA1598" s="21" t="str">
        <f>IF(X1598="", "", TEXT(X1598, "dddd"))</f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>IF(AB1599="DOLLAR",E1599*88,E1599)</f>
        <v>10164</v>
      </c>
      <c r="G1599" s="48">
        <f>F1599*J1599</f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>J1599-K1599</f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>IF(X1599="", "", X1599-N1599)</f>
        <v>0</v>
      </c>
      <c r="Z1599" s="21" t="str">
        <f>IF(N1599="", "", TEXT(N1599, "dddd"))</f>
        <v>Tuesday</v>
      </c>
      <c r="AA1599" s="21" t="str">
        <f>IF(X1599="", "", TEXT(X1599, "dddd"))</f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>IF(AB1600="DOLLAR",E1600*88,E1600)</f>
        <v>9486.4</v>
      </c>
      <c r="G1600" s="48">
        <f>F1600*J1600</f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>J1600-K1600</f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>IF(X1600="", "", X1600-N1600)</f>
        <v>0</v>
      </c>
      <c r="Z1600" s="21" t="str">
        <f>IF(N1600="", "", TEXT(N1600, "dddd"))</f>
        <v>Wednesday</v>
      </c>
      <c r="AA1600" s="21" t="str">
        <f>IF(X1600="", "", TEXT(X1600, "dddd"))</f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>IF(AB1601="DOLLAR",E1601*88,E1601)</f>
        <v>1848</v>
      </c>
      <c r="G1601" s="48">
        <f>F1601*J1601</f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>J1601-K1601</f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>IF(X1601="", "", X1601-N1601)</f>
        <v>1</v>
      </c>
      <c r="Z1601" s="21" t="str">
        <f>IF(N1601="", "", TEXT(N1601, "dddd"))</f>
        <v>Tuesday</v>
      </c>
      <c r="AA1601" s="21" t="str">
        <f>IF(X1601="", "", TEXT(X1601, "dddd"))</f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>IF(AB1602="DOLLAR",E1602*88,E1602)</f>
        <v>4743.2</v>
      </c>
      <c r="G1602" s="48">
        <f>F1602*J1602</f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>J1602-K1602</f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>IF(X1602="", "", X1602-N1602)</f>
        <v>1</v>
      </c>
      <c r="Z1602" s="21" t="str">
        <f>IF(N1602="", "", TEXT(N1602, "dddd"))</f>
        <v>Monday</v>
      </c>
      <c r="AA1602" s="21" t="str">
        <f>IF(X1602="", "", TEXT(X1602, "dddd"))</f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>IF(AB1603="DOLLAR",E1603*88,E1603)</f>
        <v>3757.6000000000004</v>
      </c>
      <c r="G1603" s="48">
        <f>F1603*J1603</f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>J1603-K1603</f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>IF(X1603="", "", X1603-N1603)</f>
        <v>1</v>
      </c>
      <c r="Z1603" s="21" t="str">
        <f>IF(N1603="", "", TEXT(N1603, "dddd"))</f>
        <v>Tuesday</v>
      </c>
      <c r="AA1603" s="21" t="str">
        <f>IF(X1603="", "", TEXT(X1603, "dddd"))</f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>IF(AB1604="DOLLAR",E1604*88,E1604)</f>
        <v>6529.6</v>
      </c>
      <c r="G1604" s="48">
        <f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>IF(X1604="", "", X1604-N1604)</f>
        <v>1</v>
      </c>
      <c r="Z1604" s="21" t="str">
        <f>IF(N1604="", "", TEXT(N1604, "dddd"))</f>
        <v>Tuesday</v>
      </c>
      <c r="AA1604" s="21" t="str">
        <f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>IF(AB1605="DOLLAR",E1605*88,E1605)</f>
        <v>11026.4</v>
      </c>
      <c r="G1605" s="48">
        <f>F1605*J1605</f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>J1605-K1605</f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>IF(X1605="", "", X1605-N1605)</f>
        <v>1</v>
      </c>
      <c r="Z1605" s="21" t="str">
        <f>IF(N1605="", "", TEXT(N1605, "dddd"))</f>
        <v>Monday</v>
      </c>
      <c r="AA1605" s="21" t="str">
        <f>IF(X1605="", "", TEXT(X1605, "dddd"))</f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>IF(AB1606="DOLLAR",E1606*88,E1606)</f>
        <v>11026.4</v>
      </c>
      <c r="G1606" s="48">
        <f>F1606*J1606</f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>J1606-K1606</f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>IF(X1606="", "", X1606-N1606)</f>
        <v>1</v>
      </c>
      <c r="Z1606" s="21" t="str">
        <f>IF(N1606="", "", TEXT(N1606, "dddd"))</f>
        <v>Monday</v>
      </c>
      <c r="AA1606" s="21" t="str">
        <f>IF(X1606="", "", TEXT(X1606, "dddd"))</f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>IF(AB1607="DOLLAR",E1607*88,E1607)</f>
        <v>12874.400000000001</v>
      </c>
      <c r="G1607" s="48">
        <f>F1607*J1607</f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>J1607-K1607</f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>IF(X1607="", "", X1607-N1607)</f>
        <v>1</v>
      </c>
      <c r="Z1607" s="21" t="str">
        <f>IF(N1607="", "", TEXT(N1607, "dddd"))</f>
        <v>Monday</v>
      </c>
      <c r="AA1607" s="21" t="str">
        <f>IF(X1607="", "", TEXT(X1607, "dddd"))</f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>IF(AB1608="DOLLAR",E1608*88,E1608)</f>
        <v>12874.400000000001</v>
      </c>
      <c r="G1608" s="48">
        <f>F1608*J1608</f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>J1608-K1608</f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>IF(X1608="", "", X1608-N1608)</f>
        <v>1</v>
      </c>
      <c r="Z1608" s="21" t="str">
        <f>IF(N1608="", "", TEXT(N1608, "dddd"))</f>
        <v>Monday</v>
      </c>
      <c r="AA1608" s="21" t="str">
        <f>IF(X1608="", "", TEXT(X1608, "dddd"))</f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>IF(AB1609="DOLLAR",E1609*88,E1609)</f>
        <v>5112.8</v>
      </c>
      <c r="G1609" s="48">
        <f>F1609*J1609</f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>J1609-K1609</f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>IF(X1609="", "", X1609-N1609)</f>
        <v>1</v>
      </c>
      <c r="Z1609" s="21" t="str">
        <f>IF(N1609="", "", TEXT(N1609, "dddd"))</f>
        <v>Tuesday</v>
      </c>
      <c r="AA1609" s="21" t="str">
        <f>IF(X1609="", "", TEXT(X1609, "dddd"))</f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>IF(AB1610="DOLLAR",E1610*88,E1610)</f>
        <v>11888.8</v>
      </c>
      <c r="G1610" s="48">
        <f>F1610*J1610</f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>J1610-K1610</f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>IF(X1610="", "", X1610-N1610)</f>
        <v>1</v>
      </c>
      <c r="Z1610" s="21" t="str">
        <f>IF(N1610="", "", TEXT(N1610, "dddd"))</f>
        <v>Monday</v>
      </c>
      <c r="AA1610" s="21" t="str">
        <f>IF(X1610="", "", TEXT(X1610, "dddd"))</f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>IF(AB1611="DOLLAR",E1611*88,E1611)</f>
        <v>12997.599999999999</v>
      </c>
      <c r="G1611" s="48">
        <f>F1611*J1611</f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>J1611-K1611</f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>IF(X1611="", "", X1611-N1611)</f>
        <v>1</v>
      </c>
      <c r="Z1611" s="21" t="str">
        <f>IF(N1611="", "", TEXT(N1611, "dddd"))</f>
        <v>Monday</v>
      </c>
      <c r="AA1611" s="21" t="str">
        <f>IF(X1611="", "", TEXT(X1611, "dddd"))</f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>IF(AB1612="DOLLAR",E1612*88,E1612)</f>
        <v>13464</v>
      </c>
      <c r="G1612" s="48">
        <f>F1612*J1612</f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>J1612-K1612</f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>IF(X1612="", "", X1612-N1612)</f>
        <v>1</v>
      </c>
      <c r="Z1612" s="21" t="str">
        <f>IF(N1612="", "", TEXT(N1612, "dddd"))</f>
        <v>Monday</v>
      </c>
      <c r="AA1612" s="21" t="str">
        <f>IF(X1612="", "", TEXT(X1612, "dddd"))</f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>IF(AB1613="DOLLAR",E1613*88,E1613)</f>
        <v>27258</v>
      </c>
      <c r="G1613" s="48">
        <f>F1613*J1613</f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>J1613-K1613</f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>IF(X1613="", "", X1613-N1613)</f>
        <v>1</v>
      </c>
      <c r="Z1613" s="21" t="str">
        <f>IF(N1613="", "", TEXT(N1613, "dddd"))</f>
        <v>Monday</v>
      </c>
      <c r="AA1613" s="21" t="str">
        <f>IF(X1613="", "", TEXT(X1613, "dddd"))</f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>IF(AB1614="DOLLAR",E1614*88,E1614)</f>
        <v>25410</v>
      </c>
      <c r="G1614" s="48">
        <f>F1614*J1614</f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>J1614-K1614</f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>IF(X1614="", "", X1614-N1614)</f>
        <v>1</v>
      </c>
      <c r="Z1614" s="21" t="str">
        <f>IF(N1614="", "", TEXT(N1614, "dddd"))</f>
        <v>Monday</v>
      </c>
      <c r="AA1614" s="21" t="str">
        <f>IF(X1614="", "", TEXT(X1614, "dddd"))</f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>IF(AB1615="DOLLAR",E1615*88,E1615)</f>
        <v>2895.2</v>
      </c>
      <c r="G1615" s="48">
        <f>F1615*J1615</f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>J1615-K1615</f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>IF(X1615="", "", X1615-N1615)</f>
        <v>1</v>
      </c>
      <c r="Z1615" s="21" t="str">
        <f>IF(N1615="", "", TEXT(N1615, "dddd"))</f>
        <v>Monday</v>
      </c>
      <c r="AA1615" s="21" t="str">
        <f>IF(X1615="", "", TEXT(X1615, "dddd"))</f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>IF(AB1616="DOLLAR",E1616*88,E1616)</f>
        <v>8254.4</v>
      </c>
      <c r="G1616" s="48">
        <f>F1616*J1616</f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>J1616-K1616</f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>IF(X1616="", "", X1616-N1616)</f>
        <v>1</v>
      </c>
      <c r="Z1616" s="21" t="str">
        <f>IF(N1616="", "", TEXT(N1616, "dddd"))</f>
        <v>Monday</v>
      </c>
      <c r="AA1616" s="21" t="str">
        <f>IF(X1616="", "", TEXT(X1616, "dddd"))</f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>IF(AB1617="DOLLAR",E1617*88,E1617)</f>
        <v>5852</v>
      </c>
      <c r="G1617" s="48">
        <f>F1617*J1617</f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>J1617-K1617</f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>IF(X1617="", "", X1617-N1617)</f>
        <v>1</v>
      </c>
      <c r="Z1617" s="21" t="str">
        <f>IF(N1617="", "", TEXT(N1617, "dddd"))</f>
        <v>Monday</v>
      </c>
      <c r="AA1617" s="21" t="str">
        <f>IF(X1617="", "", TEXT(X1617, "dddd"))</f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>IF(AB1618="DOLLAR",E1618*88,E1618)</f>
        <v>12997.599999999999</v>
      </c>
      <c r="G1618" s="48">
        <f>F1618*J1618</f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>J1618-K1618</f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>IF(X1618="", "", X1618-N1618)</f>
        <v>1</v>
      </c>
      <c r="Z1618" s="21" t="str">
        <f>IF(N1618="", "", TEXT(N1618, "dddd"))</f>
        <v>Monday</v>
      </c>
      <c r="AA1618" s="21" t="str">
        <f>IF(X1618="", "", TEXT(X1618, "dddd"))</f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>IF(AB1619="DOLLAR",E1619*88,E1619)</f>
        <v>7207.2000000000007</v>
      </c>
      <c r="G1619" s="48">
        <f>F1619*J1619</f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>J1619-K1619</f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>IF(X1619="", "", X1619-N1619)</f>
        <v>1</v>
      </c>
      <c r="Z1619" s="21" t="str">
        <f>IF(N1619="", "", TEXT(N1619, "dddd"))</f>
        <v>Monday</v>
      </c>
      <c r="AA1619" s="21" t="str">
        <f>IF(X1619="", "", TEXT(X1619, "dddd"))</f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>IF(AB1620="DOLLAR",E1620*88,E1620)</f>
        <v>7268.7999999999993</v>
      </c>
      <c r="G1620" s="48">
        <f>F1620*J1620</f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>J1620-K1620</f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>IF(X1620="", "", X1620-N1620)</f>
        <v>0</v>
      </c>
      <c r="Z1620" s="21" t="str">
        <f>IF(N1620="", "", TEXT(N1620, "dddd"))</f>
        <v>Tuesday</v>
      </c>
      <c r="AA1620" s="21" t="str">
        <f>IF(X1620="", "", TEXT(X1620, "dddd"))</f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>IF(AB1621="DOLLAR",E1621*88,E1621)</f>
        <v>14660.8</v>
      </c>
      <c r="G1621" s="48">
        <f>F1621*J1621</f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>J1621-K1621</f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>IF(X1621="", "", X1621-N1621)</f>
        <v>0</v>
      </c>
      <c r="Z1621" s="21" t="str">
        <f>IF(N1621="", "", TEXT(N1621, "dddd"))</f>
        <v>Tuesday</v>
      </c>
      <c r="AA1621" s="21" t="str">
        <f>IF(X1621="", "", TEXT(X1621, "dddd"))</f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>IF(AB1622="DOLLAR",E1622*88,E1622)</f>
        <v>11211.2</v>
      </c>
      <c r="G1622" s="48">
        <f>F1622*J1622</f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>J1622-K1622</f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>IF(X1622="", "", X1622-N1622)</f>
        <v>0</v>
      </c>
      <c r="Z1622" s="21" t="str">
        <f>IF(N1622="", "", TEXT(N1622, "dddd"))</f>
        <v>Tuesday</v>
      </c>
      <c r="AA1622" s="21" t="str">
        <f>IF(X1622="", "", TEXT(X1622, "dddd"))</f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>IF(AB1623="DOLLAR",E1623*88,E1623)</f>
        <v>23100</v>
      </c>
      <c r="G1623" s="48">
        <f>F1623*J1623</f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>J1623-K1623</f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>IF(X1623="", "", X1623-N1623)</f>
        <v>0</v>
      </c>
      <c r="Z1623" s="21" t="str">
        <f>IF(N1623="", "", TEXT(N1623, "dddd"))</f>
        <v>Tuesday</v>
      </c>
      <c r="AA1623" s="21" t="str">
        <f>IF(X1623="", "", TEXT(X1623, "dddd"))</f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>IF(AB1624="DOLLAR",E1624*88,E1624)</f>
        <v>10533.6</v>
      </c>
      <c r="G1624" s="48">
        <f>F1624*J1624</f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>J1624-K1624</f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>IF(X1624="", "", X1624-N1624)</f>
        <v>0</v>
      </c>
      <c r="Z1624" s="21" t="str">
        <f>IF(N1624="", "", TEXT(N1624, "dddd"))</f>
        <v>Tuesday</v>
      </c>
      <c r="AA1624" s="21" t="str">
        <f>IF(X1624="", "", TEXT(X1624, "dddd"))</f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>IF(AB1625="DOLLAR",E1625*88,E1625)</f>
        <v>12689.599999999999</v>
      </c>
      <c r="G1625" s="48">
        <f>F1625*J1625</f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>J1625-K1625</f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>IF(X1625="", "", X1625-N1625)</f>
        <v>0</v>
      </c>
      <c r="Z1625" s="21" t="str">
        <f>IF(N1625="", "", TEXT(N1625, "dddd"))</f>
        <v>Tuesday</v>
      </c>
      <c r="AA1625" s="21" t="str">
        <f>IF(X1625="", "", TEXT(X1625, "dddd"))</f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>IF(AB1626="DOLLAR",E1626*88,E1626)</f>
        <v>3326.3999999999996</v>
      </c>
      <c r="G1626" s="48">
        <f>F1626*J1626</f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>J1626-K1626</f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>IF(X1626="", "", X1626-N1626)</f>
        <v>2</v>
      </c>
      <c r="Z1626" s="21" t="str">
        <f>IF(N1626="", "", TEXT(N1626, "dddd"))</f>
        <v>Monday</v>
      </c>
      <c r="AA1626" s="21" t="str">
        <f>IF(X1626="", "", TEXT(X1626, "dddd"))</f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>IF(AB1627="DOLLAR",E1627*88,E1627)</f>
        <v>18048.8</v>
      </c>
      <c r="G1627" s="48">
        <f>F1627*J1627</f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>J1627-K1627</f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>IF(X1627="", "", X1627-N1627)</f>
        <v>1</v>
      </c>
      <c r="Z1627" s="21" t="str">
        <f>IF(N1627="", "", TEXT(N1627, "dddd"))</f>
        <v>Monday</v>
      </c>
      <c r="AA1627" s="21" t="str">
        <f>IF(X1627="", "", TEXT(X1627, "dddd"))</f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>IF(AB1628="DOLLAR",E1628*88,E1628)</f>
        <v>5482.4</v>
      </c>
      <c r="G1628" s="48">
        <f>F1628*J1628</f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>J1628-K1628</f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>IF(X1628="", "", X1628-N1628)</f>
        <v>1</v>
      </c>
      <c r="Z1628" s="21" t="str">
        <f>IF(N1628="", "", TEXT(N1628, "dddd"))</f>
        <v>Monday</v>
      </c>
      <c r="AA1628" s="21" t="str">
        <f>IF(X1628="", "", TEXT(X1628, "dddd"))</f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>IF(AB1629="DOLLAR",E1629*88,E1629)</f>
        <v>2587.1999999999998</v>
      </c>
      <c r="G1629" s="48">
        <f>F1629*J1629</f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>J1629-K1629</f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>IF(X1629="", "", X1629-N1629)</f>
        <v>0</v>
      </c>
      <c r="Z1629" s="21" t="str">
        <f>IF(N1629="", "", TEXT(N1629, "dddd"))</f>
        <v>Tuesday</v>
      </c>
      <c r="AA1629" s="21" t="str">
        <f>IF(X1629="", "", TEXT(X1629, "dddd"))</f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>IF(AB1630="DOLLAR",E1630*88,E1630)</f>
        <v>14476</v>
      </c>
      <c r="G1630" s="48">
        <f>F1630*J1630</f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>J1630-K1630</f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>IF(X1630="", "", X1630-N1630)</f>
        <v>0</v>
      </c>
      <c r="Z1630" s="21" t="str">
        <f>IF(N1630="", "", TEXT(N1630, "dddd"))</f>
        <v>Tuesday</v>
      </c>
      <c r="AA1630" s="21" t="str">
        <f>IF(X1630="", "", TEXT(X1630, "dddd"))</f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>IF(AB1631="DOLLAR",E1631*88,E1631)</f>
        <v>14476</v>
      </c>
      <c r="G1631" s="48">
        <f>F1631*J1631</f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>J1631-K1631</f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>IF(X1631="", "", X1631-N1631)</f>
        <v>0</v>
      </c>
      <c r="Z1631" s="21" t="str">
        <f>IF(N1631="", "", TEXT(N1631, "dddd"))</f>
        <v>Tuesday</v>
      </c>
      <c r="AA1631" s="21" t="str">
        <f>IF(X1631="", "", TEXT(X1631, "dddd"))</f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>IF(AB1632="DOLLAR",E1632*88,E1632)</f>
        <v>17186.400000000001</v>
      </c>
      <c r="G1632" s="48">
        <f>F1632*J1632</f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>J1632-K1632</f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>IF(X1632="", "", X1632-N1632)</f>
        <v>0</v>
      </c>
      <c r="Z1632" s="21" t="str">
        <f>IF(N1632="", "", TEXT(N1632, "dddd"))</f>
        <v>Tuesday</v>
      </c>
      <c r="AA1632" s="21" t="str">
        <f>IF(X1632="", "", TEXT(X1632, "dddd"))</f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>IF(AB1633="DOLLAR",E1633*88,E1633)</f>
        <v>6098.4</v>
      </c>
      <c r="G1633" s="48">
        <f>F1633*J1633</f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>J1633-K1633</f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>IF(X1633="", "", X1633-N1633)</f>
        <v>2</v>
      </c>
      <c r="Z1633" s="21" t="str">
        <f>IF(N1633="", "", TEXT(N1633, "dddd"))</f>
        <v>Monday</v>
      </c>
      <c r="AA1633" s="21" t="str">
        <f>IF(X1633="", "", TEXT(X1633, "dddd"))</f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>IF(AB1634="DOLLAR",E1634*88,E1634)</f>
        <v>7761.6</v>
      </c>
      <c r="G1634" s="48">
        <f>F1634*J1634</f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>J1634-K1634</f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>IF(X1634="", "", X1634-N1634)</f>
        <v>1</v>
      </c>
      <c r="Z1634" s="21" t="str">
        <f>IF(N1634="", "", TEXT(N1634, "dddd"))</f>
        <v>Tuesday</v>
      </c>
      <c r="AA1634" s="21" t="str">
        <f>IF(X1634="", "", TEXT(X1634, "dddd"))</f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>IF(AB1635="DOLLAR",E1635*88,E1635)</f>
        <v>22422.400000000001</v>
      </c>
      <c r="G1635" s="48">
        <f>F1635*J1635</f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>J1635-K1635</f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>IF(X1635="", "", X1635-N1635)</f>
        <v>2</v>
      </c>
      <c r="Z1635" s="21" t="str">
        <f>IF(N1635="", "", TEXT(N1635, "dddd"))</f>
        <v>Monday</v>
      </c>
      <c r="AA1635" s="21" t="str">
        <f>IF(X1635="", "", TEXT(X1635, "dddd"))</f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>IF(AB1636="DOLLAR",E1636*88,E1636)</f>
        <v>9424.7999999999993</v>
      </c>
      <c r="G1636" s="48">
        <f>F1636*J1636</f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>J1636-K1636</f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>IF(X1636="", "", X1636-N1636)</f>
        <v>0</v>
      </c>
      <c r="Z1636" s="21" t="str">
        <f>IF(N1636="", "", TEXT(N1636, "dddd"))</f>
        <v>Wednesday</v>
      </c>
      <c r="AA1636" s="21" t="str">
        <f>IF(X1636="", "", TEXT(X1636, "dddd"))</f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>IF(AB1637="DOLLAR",E1637*88,E1637)</f>
        <v>9055.2000000000007</v>
      </c>
      <c r="G1637" s="48">
        <f>F1637*J1637</f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>J1637-K1637</f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>IF(X1637="", "", X1637-N1637)</f>
        <v>0</v>
      </c>
      <c r="Z1637" s="21" t="str">
        <f>IF(N1637="", "", TEXT(N1637, "dddd"))</f>
        <v>Wednesday</v>
      </c>
      <c r="AA1637" s="21" t="str">
        <f>IF(X1637="", "", TEXT(X1637, "dddd"))</f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>IF(AB1638="DOLLAR",E1638*88,E1638)</f>
        <v>15584.8</v>
      </c>
      <c r="G1638" s="48">
        <f>F1638*J1638</f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>J1638-K1638</f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>IF(X1638="", "", X1638-N1638)</f>
        <v>1</v>
      </c>
      <c r="Z1638" s="21" t="str">
        <f>IF(N1638="", "", TEXT(N1638, "dddd"))</f>
        <v>Tuesday</v>
      </c>
      <c r="AA1638" s="21" t="str">
        <f>IF(X1638="", "", TEXT(X1638, "dddd"))</f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>IF(AB1639="DOLLAR",E1639*88,E1639)</f>
        <v>12689.599999999999</v>
      </c>
      <c r="G1639" s="48">
        <f>F1639*J1639</f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>J1639-K1639</f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>IF(X1639="", "", X1639-N1639)</f>
        <v>1</v>
      </c>
      <c r="Z1639" s="21" t="str">
        <f>IF(N1639="", "", TEXT(N1639, "dddd"))</f>
        <v>Tuesday</v>
      </c>
      <c r="AA1639" s="21" t="str">
        <f>IF(X1639="", "", TEXT(X1639, "dddd"))</f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>IF(AB1640="DOLLAR",E1640*88,E1640)</f>
        <v>17054.400000000001</v>
      </c>
      <c r="G1640" s="48">
        <f>F1640*J1640</f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>J1640-K1640</f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>IF(X1640="", "", X1640-N1640)</f>
        <v>2</v>
      </c>
      <c r="Z1640" s="21" t="str">
        <f>IF(N1640="", "", TEXT(N1640, "dddd"))</f>
        <v>Tuesday</v>
      </c>
      <c r="AA1640" s="21" t="str">
        <f>IF(X1640="", "", TEXT(X1640, "dddd"))</f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>IF(AB1641="DOLLAR",E1641*88,E1641)</f>
        <v>18110.400000000001</v>
      </c>
      <c r="G1641" s="48">
        <f>F1641*J1641</f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>J1641-K1641</f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>IF(X1641="", "", X1641-N1641)</f>
        <v>1</v>
      </c>
      <c r="Z1641" s="21" t="str">
        <f>IF(N1641="", "", TEXT(N1641, "dddd"))</f>
        <v>Monday</v>
      </c>
      <c r="AA1641" s="21" t="str">
        <f>IF(X1641="", "", TEXT(X1641, "dddd"))</f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>IF(AB1642="DOLLAR",E1642*88,E1642)</f>
        <v>3634.3999999999996</v>
      </c>
      <c r="G1642" s="48">
        <f>F1642*J1642</f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>J1642-K1642</f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>IF(X1642="", "", X1642-N1642)</f>
        <v>1</v>
      </c>
      <c r="Z1642" s="21" t="str">
        <f>IF(N1642="", "", TEXT(N1642, "dddd"))</f>
        <v>Monday</v>
      </c>
      <c r="AA1642" s="21" t="str">
        <f>IF(X1642="", "", TEXT(X1642, "dddd"))</f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>IF(AB1643="DOLLAR",E1643*88,E1643)</f>
        <v>7268.7999999999993</v>
      </c>
      <c r="G1643" s="48">
        <f>F1643*J1643</f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>J1643-K1643</f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>IF(X1643="", "", X1643-N1643)</f>
        <v>1</v>
      </c>
      <c r="Z1643" s="21" t="str">
        <f>IF(N1643="", "", TEXT(N1643, "dddd"))</f>
        <v>Monday</v>
      </c>
      <c r="AA1643" s="21" t="str">
        <f>IF(X1643="", "", TEXT(X1643, "dddd"))</f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>IF(AB1644="DOLLAR",E1644*88,E1644)</f>
        <v>7268.7999999999993</v>
      </c>
      <c r="G1644" s="48">
        <f>F1644*J1644</f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>J1644-K1644</f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>IF(X1644="", "", X1644-N1644)</f>
        <v>1</v>
      </c>
      <c r="Z1644" s="21" t="str">
        <f>IF(N1644="", "", TEXT(N1644, "dddd"))</f>
        <v>Monday</v>
      </c>
      <c r="AA1644" s="21" t="str">
        <f>IF(X1644="", "", TEXT(X1644, "dddd"))</f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>IF(AB1645="DOLLAR",E1645*88,E1645)</f>
        <v>18110.400000000001</v>
      </c>
      <c r="G1645" s="48">
        <f>F1645*J1645</f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>J1645-K1645</f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>IF(X1645="", "", X1645-N1645)</f>
        <v>1</v>
      </c>
      <c r="Z1645" s="21" t="str">
        <f>IF(N1645="", "", TEXT(N1645, "dddd"))</f>
        <v>Monday</v>
      </c>
      <c r="AA1645" s="21" t="str">
        <f>IF(X1645="", "", TEXT(X1645, "dddd"))</f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>IF(AB1646="DOLLAR",E1646*88,E1646)</f>
        <v>3634.3999999999996</v>
      </c>
      <c r="G1646" s="48">
        <f>F1646*J1646</f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>J1646-K1646</f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>IF(X1646="", "", X1646-N1646)</f>
        <v>1</v>
      </c>
      <c r="Z1646" s="21" t="str">
        <f>IF(N1646="", "", TEXT(N1646, "dddd"))</f>
        <v>Monday</v>
      </c>
      <c r="AA1646" s="21" t="str">
        <f>IF(X1646="", "", TEXT(X1646, "dddd"))</f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>IF(AB1647="DOLLAR",E1647*88,E1647)</f>
        <v>7268.7999999999993</v>
      </c>
      <c r="G1647" s="48">
        <f>F1647*J1647</f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>J1647-K1647</f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>IF(X1647="", "", X1647-N1647)</f>
        <v>1</v>
      </c>
      <c r="Z1647" s="21" t="str">
        <f>IF(N1647="", "", TEXT(N1647, "dddd"))</f>
        <v>Monday</v>
      </c>
      <c r="AA1647" s="21" t="str">
        <f>IF(X1647="", "", TEXT(X1647, "dddd"))</f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>IF(AB1648="DOLLAR",E1648*88,E1648)</f>
        <v>7268.7999999999993</v>
      </c>
      <c r="G1648" s="48">
        <f>F1648*J1648</f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>J1648-K1648</f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>IF(X1648="", "", X1648-N1648)</f>
        <v>1</v>
      </c>
      <c r="Z1648" s="21" t="str">
        <f>IF(N1648="", "", TEXT(N1648, "dddd"))</f>
        <v>Monday</v>
      </c>
      <c r="AA1648" s="21" t="str">
        <f>IF(X1648="", "", TEXT(X1648, "dddd"))</f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>IF(AB1649="DOLLAR",E1649*88,E1649)</f>
        <v>45742.399999999994</v>
      </c>
      <c r="G1649" s="48">
        <f>F1649*J1649</f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>J1649-K1649</f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>IF(X1649="", "", X1649-N1649)</f>
        <v>2</v>
      </c>
      <c r="Z1649" s="21" t="str">
        <f>IF(N1649="", "", TEXT(N1649, "dddd"))</f>
        <v>Tuesday</v>
      </c>
      <c r="AA1649" s="21" t="str">
        <f>IF(X1649="", "", TEXT(X1649, "dddd"))</f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>IF(AB1650="DOLLAR",E1650*88,E1650)</f>
        <v>10225.6</v>
      </c>
      <c r="G1650" s="48">
        <f>F1650*J1650</f>
        <v>10225.6</v>
      </c>
      <c r="H1650" s="21" t="s">
        <v>2083</v>
      </c>
      <c r="I1650" s="21"/>
      <c r="J1650" s="21">
        <v>1</v>
      </c>
      <c r="K1650" s="21">
        <v>1</v>
      </c>
      <c r="L1650" s="21">
        <f>J1650-K1650</f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>IF(X1650="", "", X1650-N1650)</f>
        <v>0</v>
      </c>
      <c r="Z1650" s="21" t="str">
        <f>IF(N1650="", "", TEXT(N1650, "dddd"))</f>
        <v>Thursday</v>
      </c>
      <c r="AA1650" s="21" t="str">
        <f>IF(X1650="", "", TEXT(X1650, "dddd"))</f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>IF(AB1651="DOLLAR",E1651*88,E1651)</f>
        <v>10225.6</v>
      </c>
      <c r="G1651" s="48">
        <f>F1651*J1651</f>
        <v>10225.6</v>
      </c>
      <c r="H1651" s="21" t="s">
        <v>2083</v>
      </c>
      <c r="I1651" s="21"/>
      <c r="J1651" s="21">
        <v>1</v>
      </c>
      <c r="K1651" s="21">
        <v>1</v>
      </c>
      <c r="L1651" s="21">
        <f>J1651-K1651</f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>IF(X1651="", "", X1651-N1651)</f>
        <v>0</v>
      </c>
      <c r="Z1651" s="21" t="str">
        <f>IF(N1651="", "", TEXT(N1651, "dddd"))</f>
        <v>Thursday</v>
      </c>
      <c r="AA1651" s="21" t="str">
        <f>IF(X1651="", "", TEXT(X1651, "dddd"))</f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>IF(AB1652="DOLLAR",E1652*88,E1652)</f>
        <v>8330.08</v>
      </c>
      <c r="G1652" s="48">
        <f>F1652*J1652</f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>J1652-K1652</f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>IF(X1652="", "", X1652-N1652)</f>
        <v>1</v>
      </c>
      <c r="Z1652" s="21" t="str">
        <f>IF(N1652="", "", TEXT(N1652, "dddd"))</f>
        <v>Wednesday</v>
      </c>
      <c r="AA1652" s="21" t="str">
        <f>IF(X1652="", "", TEXT(X1652, "dddd"))</f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>IF(AB1653="DOLLAR",E1653*88,E1653)</f>
        <v>35200</v>
      </c>
      <c r="G1653" s="48">
        <f>F1653*J1653</f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>J1653-K1653</f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>IF(X1653="", "", X1653-N1653)</f>
        <v>1</v>
      </c>
      <c r="Z1653" s="21" t="str">
        <f>IF(N1653="", "", TEXT(N1653, "dddd"))</f>
        <v>Wednesday</v>
      </c>
      <c r="AA1653" s="21" t="str">
        <f>IF(X1653="", "", TEXT(X1653, "dddd"))</f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>IF(AB1654="DOLLAR",E1654*88,E1654)</f>
        <v>8330.08</v>
      </c>
      <c r="G1654" s="48">
        <f>F1654*J1654</f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>J1654-K1654</f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>IF(X1654="", "", X1654-N1654)</f>
        <v>2</v>
      </c>
      <c r="Z1654" s="21" t="str">
        <f>IF(N1654="", "", TEXT(N1654, "dddd"))</f>
        <v>Tuesday</v>
      </c>
      <c r="AA1654" s="21" t="str">
        <f>IF(X1654="", "", TEXT(X1654, "dddd"))</f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>IF(AB1655="DOLLAR",E1655*88,E1655)</f>
        <v>39600</v>
      </c>
      <c r="G1655" s="48">
        <f>F1655*J1655</f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>J1655-K1655</f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>IF(X1655="", "", X1655-N1655)</f>
        <v>2</v>
      </c>
      <c r="Z1655" s="21" t="str">
        <f>IF(N1655="", "", TEXT(N1655, "dddd"))</f>
        <v>Monday</v>
      </c>
      <c r="AA1655" s="21" t="str">
        <f>IF(X1655="", "", TEXT(X1655, "dddd"))</f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>IF(AB1656="DOLLAR",E1656*88,E1656)</f>
        <v>7487.04</v>
      </c>
      <c r="G1656" s="48">
        <f>F1656*J1656</f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>J1656-K1656</f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>IF(X1656="", "", X1656-N1656)</f>
        <v>1</v>
      </c>
      <c r="Z1656" s="21" t="str">
        <f>IF(N1656="", "", TEXT(N1656, "dddd"))</f>
        <v>Tuesday</v>
      </c>
      <c r="AA1656" s="21" t="str">
        <f>IF(X1656="", "", TEXT(X1656, "dddd"))</f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>IF(AB1657="DOLLAR",E1657*88,E1657)</f>
        <v>1540</v>
      </c>
      <c r="G1657" s="48">
        <f>F1657*J1657</f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>J1657-K1657</f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>IF(X1657="", "", X1657-N1657)</f>
        <v>1</v>
      </c>
      <c r="Z1657" s="21" t="str">
        <f>IF(N1657="", "", TEXT(N1657, "dddd"))</f>
        <v>Wednesday</v>
      </c>
      <c r="AA1657" s="21" t="str">
        <f>IF(X1657="", "", TEXT(X1657, "dddd"))</f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>IF(AB1658="DOLLAR",E1658*88,E1658)</f>
        <v>47872</v>
      </c>
      <c r="G1658" s="48">
        <f>F1658*J1658</f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>J1658-K1658</f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>IF(X1658="", "", X1658-N1658)</f>
        <v>0</v>
      </c>
      <c r="Z1658" s="21" t="str">
        <f>IF(N1658="", "", TEXT(N1658, "dddd"))</f>
        <v>Monday</v>
      </c>
      <c r="AA1658" s="21" t="str">
        <f>IF(X1658="", "", TEXT(X1658, "dddd"))</f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>IF(AB1659="DOLLAR",E1659*88,E1659)</f>
        <v>39644</v>
      </c>
      <c r="G1659" s="48">
        <f>F1659*J1659</f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>J1659-K1659</f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>IF(X1659="", "", X1659-N1659)</f>
        <v>0</v>
      </c>
      <c r="Z1659" s="21" t="str">
        <f>IF(N1659="", "", TEXT(N1659, "dddd"))</f>
        <v>Monday</v>
      </c>
      <c r="AA1659" s="21" t="str">
        <f>IF(X1659="", "", TEXT(X1659, "dddd"))</f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>IF(AB1660="DOLLAR",E1660*88,E1660)</f>
        <v>47872</v>
      </c>
      <c r="G1660" s="48">
        <f>F1660*J1660</f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>J1660-K1660</f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>IF(X1660="", "", X1660-N1660)</f>
        <v>0</v>
      </c>
      <c r="Z1660" s="21" t="str">
        <f>IF(N1660="", "", TEXT(N1660, "dddd"))</f>
        <v>Monday</v>
      </c>
      <c r="AA1660" s="21" t="str">
        <f>IF(X1660="", "", TEXT(X1660, "dddd"))</f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>IF(AB1661="DOLLAR",E1661*88,E1661)</f>
        <v>60214</v>
      </c>
      <c r="G1661" s="48">
        <f>F1661*J1661</f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>J1661-K1661</f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>IF(X1661="", "", X1661-N1661)</f>
        <v>0</v>
      </c>
      <c r="Z1661" s="21" t="str">
        <f>IF(N1661="", "", TEXT(N1661, "dddd"))</f>
        <v>Monday</v>
      </c>
      <c r="AA1661" s="21" t="str">
        <f>IF(X1661="", "", TEXT(X1661, "dddd"))</f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>IF(AB1662="DOLLAR",E1662*88,E1662)</f>
        <v>47872</v>
      </c>
      <c r="G1662" s="48">
        <f>F1662*J1662</f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>J1662-K1662</f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>IF(X1662="", "", X1662-N1662)</f>
        <v>0</v>
      </c>
      <c r="Z1662" s="21" t="str">
        <f>IF(N1662="", "", TEXT(N1662, "dddd"))</f>
        <v>Monday</v>
      </c>
      <c r="AA1662" s="21" t="str">
        <f>IF(X1662="", "", TEXT(X1662, "dddd"))</f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>IF(AB1663="DOLLAR",E1663*88,E1663)</f>
        <v>3960</v>
      </c>
      <c r="G1663" s="48">
        <f>F1663*J1663</f>
        <v>3960</v>
      </c>
      <c r="H1663" s="21" t="s">
        <v>2074</v>
      </c>
      <c r="I1663" s="21"/>
      <c r="J1663" s="21">
        <v>1</v>
      </c>
      <c r="K1663" s="21">
        <v>1</v>
      </c>
      <c r="L1663" s="21">
        <f>J1663-K1663</f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>IF(X1663="", "", X1663-N1663)</f>
        <v>0</v>
      </c>
      <c r="Z1663" s="21" t="str">
        <f>IF(N1663="", "", TEXT(N1663, "dddd"))</f>
        <v>Wednesday</v>
      </c>
      <c r="AA1663" s="21" t="str">
        <f>IF(X1663="", "", TEXT(X1663, "dddd"))</f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>IF(AB1664="DOLLAR",E1664*88,E1664)</f>
        <v>8800</v>
      </c>
      <c r="G1664" s="48">
        <f>F1664*J1664</f>
        <v>8800</v>
      </c>
      <c r="H1664" s="21" t="s">
        <v>2075</v>
      </c>
      <c r="I1664" s="21"/>
      <c r="J1664" s="21">
        <v>1</v>
      </c>
      <c r="K1664" s="21">
        <v>1</v>
      </c>
      <c r="L1664" s="21">
        <f>J1664-K1664</f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>IF(X1664="", "", X1664-N1664)</f>
        <v>0</v>
      </c>
      <c r="Z1664" s="21" t="str">
        <f>IF(N1664="", "", TEXT(N1664, "dddd"))</f>
        <v>Wednesday</v>
      </c>
      <c r="AA1664" s="21" t="str">
        <f>IF(X1664="", "", TEXT(X1664, "dddd"))</f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>IF(AB1665="DOLLAR",E1665*88,E1665)</f>
        <v>8800</v>
      </c>
      <c r="G1665" s="48">
        <f>F1665*J1665</f>
        <v>8800</v>
      </c>
      <c r="H1665" s="21" t="s">
        <v>2076</v>
      </c>
      <c r="I1665" s="21"/>
      <c r="J1665" s="21">
        <v>1</v>
      </c>
      <c r="K1665" s="21">
        <v>1</v>
      </c>
      <c r="L1665" s="21">
        <f>J1665-K1665</f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>IF(X1665="", "", X1665-N1665)</f>
        <v>0</v>
      </c>
      <c r="Z1665" s="21" t="str">
        <f>IF(N1665="", "", TEXT(N1665, "dddd"))</f>
        <v>Wednesday</v>
      </c>
      <c r="AA1665" s="21" t="str">
        <f>IF(X1665="", "", TEXT(X1665, "dddd"))</f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>IF(AB1666="DOLLAR",E1666*88,E1666)</f>
        <v>1276</v>
      </c>
      <c r="G1666" s="48">
        <f>F1666*J1666</f>
        <v>1276</v>
      </c>
      <c r="H1666" s="21" t="s">
        <v>2058</v>
      </c>
      <c r="I1666" s="21"/>
      <c r="J1666" s="21">
        <v>1</v>
      </c>
      <c r="K1666" s="21">
        <v>1</v>
      </c>
      <c r="L1666" s="21">
        <f>J1666-K1666</f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>IF(X1666="", "", X1666-N1666)</f>
        <v>0</v>
      </c>
      <c r="Z1666" s="21" t="str">
        <f>IF(N1666="", "", TEXT(N1666, "dddd"))</f>
        <v>Tuesday</v>
      </c>
      <c r="AA1666" s="21" t="str">
        <f>IF(X1666="", "", TEXT(X1666, "dddd"))</f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>IF(AB1667="DOLLAR",E1667*88,E1667)</f>
        <v>6292</v>
      </c>
      <c r="G1667" s="48">
        <f>F1667*J1667</f>
        <v>6292</v>
      </c>
      <c r="H1667" s="21" t="s">
        <v>2059</v>
      </c>
      <c r="I1667" s="21"/>
      <c r="J1667" s="21">
        <v>1</v>
      </c>
      <c r="K1667" s="21">
        <v>1</v>
      </c>
      <c r="L1667" s="21">
        <f>J1667-K1667</f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>IF(X1667="", "", X1667-N1667)</f>
        <v>0</v>
      </c>
      <c r="Z1667" s="21" t="str">
        <f>IF(N1667="", "", TEXT(N1667, "dddd"))</f>
        <v>Tuesday</v>
      </c>
      <c r="AA1667" s="21" t="str">
        <f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>IF(AB1668="DOLLAR",E1668*88,E1668)</f>
        <v>1276</v>
      </c>
      <c r="G1668" s="48">
        <f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>IF(X1668="", "", X1668-N1668)</f>
        <v>0</v>
      </c>
      <c r="Z1668" s="21" t="str">
        <f>IF(N1668="", "", TEXT(N1668, "dddd"))</f>
        <v>Tuesday</v>
      </c>
      <c r="AA1668" s="21" t="str">
        <f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>IF(AB1669="DOLLAR",E1669*88,E1669)</f>
        <v>2323.1999999999998</v>
      </c>
      <c r="G1669" s="48">
        <f>F1669*J1669</f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>J1669-K1669</f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>IF(X1669="", "", X1669-N1669)</f>
        <v>2</v>
      </c>
      <c r="Z1669" s="21" t="str">
        <f>IF(N1669="", "", TEXT(N1669, "dddd"))</f>
        <v>Tuesday</v>
      </c>
      <c r="AA1669" s="21" t="str">
        <f>IF(X1669="", "", TEXT(X1669, "dddd"))</f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>IF(AB1670="DOLLAR",E1670*88,E1670)</f>
        <v>89566.399999999994</v>
      </c>
      <c r="G1670" s="48">
        <f>F1670*J1670</f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>J1670-K1670</f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>IF(X1670="", "", X1670-N1670)</f>
        <v>1</v>
      </c>
      <c r="Z1670" s="21" t="str">
        <f>IF(N1670="", "", TEXT(N1670, "dddd"))</f>
        <v>Tuesday</v>
      </c>
      <c r="AA1670" s="21" t="str">
        <f>IF(X1670="", "", TEXT(X1670, "dddd"))</f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>IF(AB1671="DOLLAR",E1671*88,E1671)</f>
        <v>198510.40000000002</v>
      </c>
      <c r="G1671" s="48">
        <f>F1671*J1671</f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>J1671-K1671</f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>IF(X1671="", "", X1671-N1671)</f>
        <v>1</v>
      </c>
      <c r="Z1671" s="21" t="str">
        <f>IF(N1671="", "", TEXT(N1671, "dddd"))</f>
        <v>Tuesday</v>
      </c>
      <c r="AA1671" s="21" t="str">
        <f>IF(X1671="", "", TEXT(X1671, "dddd"))</f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>IF(AB1672="DOLLAR",E1672*88,E1672)</f>
        <v>5790.4</v>
      </c>
      <c r="G1672" s="48">
        <f>F1672*J1672</f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>J1672-K1672</f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>IF(X1672="", "", X1672-N1672)</f>
        <v>0</v>
      </c>
      <c r="Z1672" s="21" t="str">
        <f>IF(N1672="", "", TEXT(N1672, "dddd"))</f>
        <v>Saturday</v>
      </c>
      <c r="AA1672" s="21" t="str">
        <f>IF(X1672="", "", TEXT(X1672, "dddd"))</f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>IF(AB1673="DOLLAR",E1673*88,E1673)</f>
        <v>14106.400000000001</v>
      </c>
      <c r="G1673" s="48">
        <f>F1673*J1673</f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>J1673-K1673</f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>IF(X1673="", "", X1673-N1673)</f>
        <v>2</v>
      </c>
      <c r="Z1673" s="21" t="str">
        <f>IF(N1673="", "", TEXT(N1673, "dddd"))</f>
        <v>Saturday</v>
      </c>
      <c r="AA1673" s="21" t="str">
        <f>IF(X1673="", "", TEXT(X1673, "dddd"))</f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>IF(AB1674="DOLLAR",E1674*88,E1674)</f>
        <v>8254.4</v>
      </c>
      <c r="G1674" s="48">
        <f>F1674*J1674</f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>J1674-K1674</f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>IF(X1674="", "", X1674-N1674)</f>
        <v>0</v>
      </c>
      <c r="Z1674" s="21" t="str">
        <f>IF(N1674="", "", TEXT(N1674, "dddd"))</f>
        <v>Tuesday</v>
      </c>
      <c r="AA1674" s="21" t="str">
        <f>IF(X1674="", "", TEXT(X1674, "dddd"))</f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>IF(AB1675="DOLLAR",E1675*88,E1675)</f>
        <v>12073.599999999999</v>
      </c>
      <c r="G1675" s="48">
        <f>F1675*J1675</f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>J1675-K1675</f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>IF(X1675="", "", X1675-N1675)</f>
        <v>2</v>
      </c>
      <c r="Z1675" s="21" t="str">
        <f>IF(N1675="", "", TEXT(N1675, "dddd"))</f>
        <v>Saturday</v>
      </c>
      <c r="AA1675" s="21" t="str">
        <f>IF(X1675="", "", TEXT(X1675, "dddd"))</f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>IF(AB1676="DOLLAR",E1676*88,E1676)</f>
        <v>13244</v>
      </c>
      <c r="G1676" s="48">
        <f>F1676*J1676</f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>J1676-K1676</f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>IF(X1676="", "", X1676-N1676)</f>
        <v>2</v>
      </c>
      <c r="Z1676" s="21" t="str">
        <f>IF(N1676="", "", TEXT(N1676, "dddd"))</f>
        <v>Saturday</v>
      </c>
      <c r="AA1676" s="21" t="str">
        <f>IF(X1676="", "", TEXT(X1676, "dddd"))</f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>IF(AB1677="DOLLAR",E1677*88,E1677)</f>
        <v>6221.6</v>
      </c>
      <c r="G1677" s="48">
        <f>F1677*J1677</f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>J1677-K1677</f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>IF(X1677="", "", X1677-N1677)</f>
        <v>2</v>
      </c>
      <c r="Z1677" s="21" t="str">
        <f>IF(N1677="", "", TEXT(N1677, "dddd"))</f>
        <v>Saturday</v>
      </c>
      <c r="AA1677" s="21" t="str">
        <f>IF(X1677="", "", TEXT(X1677, "dddd"))</f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>IF(AB1678="DOLLAR",E1678*88,E1678)</f>
        <v>14106.400000000001</v>
      </c>
      <c r="G1678" s="48">
        <f>F1678*J1678</f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>J1678-K1678</f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>IF(X1678="", "", X1678-N1678)</f>
        <v>2</v>
      </c>
      <c r="Z1678" s="21" t="str">
        <f>IF(N1678="", "", TEXT(N1678, "dddd"))</f>
        <v>Saturday</v>
      </c>
      <c r="AA1678" s="21" t="str">
        <f>IF(X1678="", "", TEXT(X1678, "dddd"))</f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>IF(AB1679="DOLLAR",E1679*88,E1679)</f>
        <v>3449.6000000000004</v>
      </c>
      <c r="G1679" s="48">
        <f>F1679*J1679</f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>J1679-K1679</f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>IF(X1679="", "", X1679-N1679)</f>
        <v>0</v>
      </c>
      <c r="Z1679" s="21" t="str">
        <f>IF(N1679="", "", TEXT(N1679, "dddd"))</f>
        <v>Saturday</v>
      </c>
      <c r="AA1679" s="21" t="str">
        <f>IF(X1679="", "", TEXT(X1679, "dddd"))</f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>IF(AB1680="DOLLAR",E1680*88,E1680)</f>
        <v>19602</v>
      </c>
      <c r="G1680" s="48">
        <f>F1680*J1680</f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>J1680-K1680</f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>IF(X1680="", "", X1680-N1680)</f>
        <v>2</v>
      </c>
      <c r="Z1680" s="21" t="str">
        <f>IF(N1680="", "", TEXT(N1680, "dddd"))</f>
        <v>Saturday</v>
      </c>
      <c r="AA1680" s="21" t="str">
        <f>IF(X1680="", "", TEXT(X1680, "dddd"))</f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>IF(AB1681="DOLLAR",E1681*88,E1681)</f>
        <v>18480</v>
      </c>
      <c r="G1681" s="48">
        <f>F1681*J1681</f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>J1681-K1681</f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>IF(X1681="", "", X1681-N1681)</f>
        <v>2</v>
      </c>
      <c r="Z1681" s="21" t="str">
        <f>IF(N1681="", "", TEXT(N1681, "dddd"))</f>
        <v>Saturday</v>
      </c>
      <c r="AA1681" s="21" t="str">
        <f>IF(X1681="", "", TEXT(X1681, "dddd"))</f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>IF(AB1682="DOLLAR",E1682*88,E1682)</f>
        <v>19527.2</v>
      </c>
      <c r="G1682" s="48">
        <f>F1682*J1682</f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>J1682-K1682</f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>IF(X1682="", "", X1682-N1682)</f>
        <v>2</v>
      </c>
      <c r="Z1682" s="21" t="str">
        <f>IF(N1682="", "", TEXT(N1682, "dddd"))</f>
        <v>Saturday</v>
      </c>
      <c r="AA1682" s="21" t="str">
        <f>IF(X1682="", "", TEXT(X1682, "dddd"))</f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>IF(AB1683="DOLLAR",E1683*88,E1683)</f>
        <v>23531.199999999997</v>
      </c>
      <c r="G1683" s="48">
        <f>F1683*J1683</f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>J1683-K1683</f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>IF(X1683="", "", X1683-N1683)</f>
        <v>2</v>
      </c>
      <c r="Z1683" s="21" t="str">
        <f>IF(N1683="", "", TEXT(N1683, "dddd"))</f>
        <v>Saturday</v>
      </c>
      <c r="AA1683" s="21" t="str">
        <f>IF(X1683="", "", TEXT(X1683, "dddd"))</f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>IF(AB1684="DOLLAR",E1684*88,E1684)</f>
        <v>14190</v>
      </c>
      <c r="G1684" s="48">
        <f>F1684*J1684</f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>J1684-K1684</f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>IF(X1684="", "", X1684-N1684)</f>
        <v>2</v>
      </c>
      <c r="Z1684" s="21" t="str">
        <f>IF(N1684="", "", TEXT(N1684, "dddd"))</f>
        <v>Saturday</v>
      </c>
      <c r="AA1684" s="21" t="str">
        <f>IF(X1684="", "", TEXT(X1684, "dddd"))</f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>IF(AB1685="DOLLAR",E1685*88,E1685)</f>
        <v>20328</v>
      </c>
      <c r="G1685" s="48">
        <f>F1685*J1685</f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>J1685-K1685</f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>IF(X1685="", "", X1685-N1685)</f>
        <v>2</v>
      </c>
      <c r="Z1685" s="21" t="str">
        <f>IF(N1685="", "", TEXT(N1685, "dddd"))</f>
        <v>Saturday</v>
      </c>
      <c r="AA1685" s="21" t="str">
        <f>IF(X1685="", "", TEXT(X1685, "dddd"))</f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>IF(AB1686="DOLLAR",E1686*88,E1686)</f>
        <v>3388</v>
      </c>
      <c r="G1686" s="48">
        <f>F1686*J1686</f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>J1686-K1686</f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>IF(X1686="", "", X1686-N1686)</f>
        <v>0</v>
      </c>
      <c r="Z1686" s="21" t="str">
        <f>IF(N1686="", "", TEXT(N1686, "dddd"))</f>
        <v>Monday</v>
      </c>
      <c r="AA1686" s="21" t="str">
        <f>IF(X1686="", "", TEXT(X1686, "dddd"))</f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>IF(AB1687="DOLLAR",E1687*88,E1687)</f>
        <v>3080</v>
      </c>
      <c r="G1687" s="48">
        <f>F1687*J1687</f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>J1687-K1687</f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>IF(X1687="", "", X1687-N1687)</f>
        <v>2</v>
      </c>
      <c r="Z1687" s="21" t="str">
        <f>IF(N1687="", "", TEXT(N1687, "dddd"))</f>
        <v>Saturday</v>
      </c>
      <c r="AA1687" s="21" t="str">
        <f>IF(X1687="", "", TEXT(X1687, "dddd"))</f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>IF(AB1688="DOLLAR",E1688*88,E1688)</f>
        <v>20636</v>
      </c>
      <c r="G1688" s="48">
        <f>F1688*J1688</f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>J1688-K1688</f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>IF(X1688="", "", X1688-N1688)</f>
        <v>0</v>
      </c>
      <c r="Z1688" s="21" t="str">
        <f>IF(N1688="", "", TEXT(N1688, "dddd"))</f>
        <v>Monday</v>
      </c>
      <c r="AA1688" s="21" t="str">
        <f>IF(X1688="", "", TEXT(X1688, "dddd"))</f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>IF(AB1689="DOLLAR",E1689*88,E1689)</f>
        <v>17987.2</v>
      </c>
      <c r="G1689" s="48">
        <f>F1689*J1689</f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>J1689-K1689</f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>IF(X1689="", "", X1689-N1689)</f>
        <v>2</v>
      </c>
      <c r="Z1689" s="21" t="str">
        <f>IF(N1689="", "", TEXT(N1689, "dddd"))</f>
        <v>Saturday</v>
      </c>
      <c r="AA1689" s="21" t="str">
        <f>IF(X1689="", "", TEXT(X1689, "dddd"))</f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>IF(AB1690="DOLLAR",E1690*88,E1690)</f>
        <v>21375.200000000001</v>
      </c>
      <c r="G1690" s="48">
        <f>F1690*J1690</f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>J1690-K1690</f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>IF(X1690="", "", X1690-N1690)</f>
        <v>2</v>
      </c>
      <c r="Z1690" s="21" t="str">
        <f>IF(N1690="", "", TEXT(N1690, "dddd"))</f>
        <v>Saturday</v>
      </c>
      <c r="AA1690" s="21" t="str">
        <f>IF(X1690="", "", TEXT(X1690, "dddd"))</f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>IF(AB1691="DOLLAR",E1691*88,E1691)</f>
        <v>11765.599999999999</v>
      </c>
      <c r="G1691" s="48">
        <f>F1691*J1691</f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>J1691-K1691</f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>IF(X1691="", "", X1691-N1691)</f>
        <v>0</v>
      </c>
      <c r="Z1691" s="21" t="str">
        <f>IF(N1691="", "", TEXT(N1691, "dddd"))</f>
        <v>Tuesday</v>
      </c>
      <c r="AA1691" s="21" t="str">
        <f>IF(X1691="", "", TEXT(X1691, "dddd"))</f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>IF(AB1692="DOLLAR",E1692*88,E1692)</f>
        <v>24816</v>
      </c>
      <c r="G1692" s="48">
        <f>F1692*J1692</f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>J1692-K1692</f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>IF(X1692="", "", X1692-N1692)</f>
        <v>2</v>
      </c>
      <c r="Z1692" s="21" t="str">
        <f>IF(N1692="", "", TEXT(N1692, "dddd"))</f>
        <v>Saturday</v>
      </c>
      <c r="AA1692" s="21" t="str">
        <f>IF(X1692="", "", TEXT(X1692, "dddd"))</f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>IF(AB1693="DOLLAR",E1693*88,E1693)</f>
        <v>26136</v>
      </c>
      <c r="G1693" s="48">
        <f>F1693*J1693</f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>J1693-K1693</f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>IF(X1693="", "", X1693-N1693)</f>
        <v>2</v>
      </c>
      <c r="Z1693" s="21" t="str">
        <f>IF(N1693="", "", TEXT(N1693, "dddd"))</f>
        <v>Saturday</v>
      </c>
      <c r="AA1693" s="21" t="str">
        <f>IF(X1693="", "", TEXT(X1693, "dddd"))</f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>IF(AB1694="DOLLAR",E1694*88,E1694)</f>
        <v>27984</v>
      </c>
      <c r="G1694" s="48">
        <f>F1694*J1694</f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>J1694-K1694</f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>IF(X1694="", "", X1694-N1694)</f>
        <v>2</v>
      </c>
      <c r="Z1694" s="21" t="str">
        <f>IF(N1694="", "", TEXT(N1694, "dddd"))</f>
        <v>Saturday</v>
      </c>
      <c r="AA1694" s="21" t="str">
        <f>IF(X1694="", "", TEXT(X1694, "dddd"))</f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>IF(AB1695="DOLLAR",E1695*88,E1695)</f>
        <v>16324</v>
      </c>
      <c r="G1695" s="48">
        <f>F1695*J1695</f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>J1695-K1695</f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>IF(X1695="", "", X1695-N1695)</f>
        <v>2</v>
      </c>
      <c r="Z1695" s="21" t="str">
        <f>IF(N1695="", "", TEXT(N1695, "dddd"))</f>
        <v>Saturday</v>
      </c>
      <c r="AA1695" s="21" t="str">
        <f>IF(X1695="", "", TEXT(X1695, "dddd"))</f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>IF(AB1696="DOLLAR",E1696*88,E1696)</f>
        <v>28710</v>
      </c>
      <c r="G1696" s="48">
        <f>F1696*J1696</f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>J1696-K1696</f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>IF(X1696="", "", X1696-N1696)</f>
        <v>2</v>
      </c>
      <c r="Z1696" s="21" t="str">
        <f>IF(N1696="", "", TEXT(N1696, "dddd"))</f>
        <v>Saturday</v>
      </c>
      <c r="AA1696" s="21" t="str">
        <f>IF(X1696="", "", TEXT(X1696, "dddd"))</f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>IF(AB1697="DOLLAR",E1697*88,E1697)</f>
        <v>29040</v>
      </c>
      <c r="G1697" s="48">
        <f>F1697*J1697</f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>J1697-K1697</f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>IF(X1697="", "", X1697-N1697)</f>
        <v>0</v>
      </c>
      <c r="Z1697" s="21" t="str">
        <f>IF(N1697="", "", TEXT(N1697, "dddd"))</f>
        <v>Thursday</v>
      </c>
      <c r="AA1697" s="21" t="str">
        <f>IF(X1697="", "", TEXT(X1697, "dddd"))</f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>IF(AB1698="DOLLAR",E1698*88,E1698)</f>
        <v>6776</v>
      </c>
      <c r="G1698" s="48">
        <f>F1698*J1698</f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>J1698-K1698</f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>IF(X1698="", "", X1698-N1698)</f>
        <v>3</v>
      </c>
      <c r="Z1698" s="21" t="str">
        <f>IF(N1698="", "", TEXT(N1698, "dddd"))</f>
        <v>Saturday</v>
      </c>
      <c r="AA1698" s="21" t="str">
        <f>IF(X1698="", "", TEXT(X1698, "dddd"))</f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>IF(AB1699="DOLLAR",E1699*88,E1699)</f>
        <v>8562.4</v>
      </c>
      <c r="G1699" s="48">
        <f>F1699*J1699</f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>J1699-K1699</f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>IF(X1699="", "", X1699-N1699)</f>
        <v>0</v>
      </c>
      <c r="Z1699" s="21" t="str">
        <f>IF(N1699="", "", TEXT(N1699, "dddd"))</f>
        <v>Thursday</v>
      </c>
      <c r="AA1699" s="21" t="str">
        <f>IF(X1699="", "", TEXT(X1699, "dddd"))</f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>IF(AB1700="DOLLAR",E1700*88,E1700)</f>
        <v>9794.4</v>
      </c>
      <c r="G1700" s="48">
        <f>F1700*J1700</f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>J1700-K1700</f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>IF(X1700="", "", X1700-N1700)</f>
        <v>0</v>
      </c>
      <c r="Z1700" s="21" t="str">
        <f>IF(N1700="", "", TEXT(N1700, "dddd"))</f>
        <v>Saturday</v>
      </c>
      <c r="AA1700" s="21" t="str">
        <f>IF(X1700="", "", TEXT(X1700, "dddd"))</f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>IF(AB1701="DOLLAR",E1701*88,E1701)</f>
        <v>23531.199999999997</v>
      </c>
      <c r="G1701" s="48">
        <f>F1701*J1701</f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>J1701-K1701</f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>IF(X1701="", "", X1701-N1701)</f>
        <v>0</v>
      </c>
      <c r="Z1701" s="21" t="str">
        <f>IF(N1701="", "", TEXT(N1701, "dddd"))</f>
        <v>Friday</v>
      </c>
      <c r="AA1701" s="21" t="str">
        <f>IF(X1701="", "", TEXT(X1701, "dddd"))</f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>IF(AB1702="DOLLAR",E1702*88,E1702)</f>
        <v>1724.8000000000002</v>
      </c>
      <c r="G1702" s="48">
        <f>F1702*J1702</f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>J1702-K1702</f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>IF(X1702="", "", X1702-N1702)</f>
        <v>0</v>
      </c>
      <c r="Z1702" s="21" t="str">
        <f>IF(N1702="", "", TEXT(N1702, "dddd"))</f>
        <v>Monday</v>
      </c>
      <c r="AA1702" s="21" t="str">
        <f>IF(X1702="", "", TEXT(X1702, "dddd"))</f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>IF(AB1703="DOLLAR",E1703*88,E1703)</f>
        <v>28314</v>
      </c>
      <c r="G1703" s="48">
        <f>F1703*J1703</f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>J1703-K1703</f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>IF(X1703="", "", X1703-N1703)</f>
        <v>2</v>
      </c>
      <c r="Z1703" s="21" t="str">
        <f>IF(N1703="", "", TEXT(N1703, "dddd"))</f>
        <v>Saturday</v>
      </c>
      <c r="AA1703" s="21" t="str">
        <f>IF(X1703="", "", TEXT(X1703, "dddd"))</f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>IF(AB1704="DOLLAR",E1704*88,E1704)</f>
        <v>15831.2</v>
      </c>
      <c r="G1704" s="48">
        <f>F1704*J1704</f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>J1704-K1704</f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>IF(X1704="", "", X1704-N1704)</f>
        <v>0</v>
      </c>
      <c r="Z1704" s="21" t="str">
        <f>IF(N1704="", "", TEXT(N1704, "dddd"))</f>
        <v>Tuesday</v>
      </c>
      <c r="AA1704" s="21" t="str">
        <f>IF(X1704="", "", TEXT(X1704, "dddd"))</f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>IF(AB1705="DOLLAR",E1705*88,E1705)</f>
        <v>6221.6</v>
      </c>
      <c r="G1705" s="48">
        <f>F1705*J1705</f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>J1705-K1705</f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>IF(X1705="", "", X1705-N1705)</f>
        <v>0</v>
      </c>
      <c r="Z1705" s="21" t="str">
        <f>IF(N1705="", "", TEXT(N1705, "dddd"))</f>
        <v>Thursday</v>
      </c>
      <c r="AA1705" s="21" t="str">
        <f>IF(X1705="", "", TEXT(X1705, "dddd"))</f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>IF(AB1706="DOLLAR",E1706*88,E1706)</f>
        <v>26532</v>
      </c>
      <c r="G1706" s="48">
        <f>F1706*J1706</f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>J1706-K1706</f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>IF(X1706="", "", X1706-N1706)</f>
        <v>2</v>
      </c>
      <c r="Z1706" s="21" t="str">
        <f>IF(N1706="", "", TEXT(N1706, "dddd"))</f>
        <v>Saturday</v>
      </c>
      <c r="AA1706" s="21" t="str">
        <f>IF(X1706="", "", TEXT(X1706, "dddd"))</f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>IF(AB1707="DOLLAR",E1707*88,E1707)</f>
        <v>12997.599999999999</v>
      </c>
      <c r="G1707" s="48">
        <f>F1707*J1707</f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>J1707-K1707</f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>IF(X1707="", "", X1707-N1707)</f>
        <v>0</v>
      </c>
      <c r="Z1707" s="21" t="str">
        <f>IF(N1707="", "", TEXT(N1707, "dddd"))</f>
        <v>Saturday</v>
      </c>
      <c r="AA1707" s="21" t="str">
        <f>IF(X1707="", "", TEXT(X1707, "dddd"))</f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>IF(AB1708="DOLLAR",E1708*88,E1708)</f>
        <v>16508.8</v>
      </c>
      <c r="G1708" s="48">
        <f>F1708*J1708</f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>J1708-K1708</f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>IF(X1708="", "", X1708-N1708)</f>
        <v>2</v>
      </c>
      <c r="Z1708" s="21" t="str">
        <f>IF(N1708="", "", TEXT(N1708, "dddd"))</f>
        <v>Saturday</v>
      </c>
      <c r="AA1708" s="21" t="str">
        <f>IF(X1708="", "", TEXT(X1708, "dddd"))</f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>IF(AB1709="DOLLAR",E1709*88,E1709)</f>
        <v>14916</v>
      </c>
      <c r="G1709" s="48">
        <f>F1709*J1709</f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>J1709-K1709</f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>IF(X1709="", "", X1709-N1709)</f>
        <v>0</v>
      </c>
      <c r="Z1709" s="21" t="str">
        <f>IF(N1709="", "", TEXT(N1709, "dddd"))</f>
        <v>Saturday</v>
      </c>
      <c r="AA1709" s="21" t="str">
        <f>IF(X1709="", "", TEXT(X1709, "dddd"))</f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>IF(AB1710="DOLLAR",E1710*88,E1710)</f>
        <v>29040</v>
      </c>
      <c r="G1710" s="48">
        <f>F1710*J1710</f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>J1710-K1710</f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>IF(X1710="", "", X1710-N1710)</f>
        <v>2</v>
      </c>
      <c r="Z1710" s="21" t="str">
        <f>IF(N1710="", "", TEXT(N1710, "dddd"))</f>
        <v>Saturday</v>
      </c>
      <c r="AA1710" s="21" t="str">
        <f>IF(X1710="", "", TEXT(X1710, "dddd"))</f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>IF(AB1711="DOLLAR",E1711*88,E1711)</f>
        <v>23346.400000000001</v>
      </c>
      <c r="G1711" s="48">
        <f>F1711*J1711</f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>J1711-K1711</f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>IF(X1711="", "", X1711-N1711)</f>
        <v>3</v>
      </c>
      <c r="Z1711" s="21" t="str">
        <f>IF(N1711="", "", TEXT(N1711, "dddd"))</f>
        <v>Saturday</v>
      </c>
      <c r="AA1711" s="21" t="str">
        <f>IF(X1711="", "", TEXT(X1711, "dddd"))</f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>IF(AB1712="DOLLAR",E1712*88,E1712)</f>
        <v>19958.400000000001</v>
      </c>
      <c r="G1712" s="48">
        <f>F1712*J1712</f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>J1712-K1712</f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>IF(X1712="", "", X1712-N1712)</f>
        <v>0</v>
      </c>
      <c r="Z1712" s="21" t="str">
        <f>IF(N1712="", "", TEXT(N1712, "dddd"))</f>
        <v>Thursday</v>
      </c>
      <c r="AA1712" s="21" t="str">
        <f>IF(X1712="", "", TEXT(X1712, "dddd"))</f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>IF(AB1713="DOLLAR",E1713*88,E1713)</f>
        <v>6221.6</v>
      </c>
      <c r="G1713" s="48">
        <f>F1713*J1713</f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>J1713-K1713</f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>IF(X1713="", "", X1713-N1713)</f>
        <v>2</v>
      </c>
      <c r="Z1713" s="21" t="str">
        <f>IF(N1713="", "", TEXT(N1713, "dddd"))</f>
        <v>Saturday</v>
      </c>
      <c r="AA1713" s="21" t="str">
        <f>IF(X1713="", "", TEXT(X1713, "dddd"))</f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>IF(AB1714="DOLLAR",E1714*88,E1714)</f>
        <v>23531.199999999997</v>
      </c>
      <c r="G1714" s="48">
        <f>F1714*J1714</f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>J1714-K1714</f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>IF(X1714="", "", X1714-N1714)</f>
        <v>2</v>
      </c>
      <c r="Z1714" s="21" t="str">
        <f>IF(N1714="", "", TEXT(N1714, "dddd"))</f>
        <v>Saturday</v>
      </c>
      <c r="AA1714" s="21" t="str">
        <f>IF(X1714="", "", TEXT(X1714, "dddd"))</f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>IF(AB1715="DOLLAR",E1715*88,E1715)</f>
        <v>25146</v>
      </c>
      <c r="G1715" s="48">
        <f>F1715*J1715</f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>J1715-K1715</f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>IF(X1715="", "", X1715-N1715)</f>
        <v>2</v>
      </c>
      <c r="Z1715" s="21" t="str">
        <f>IF(N1715="", "", TEXT(N1715, "dddd"))</f>
        <v>Saturday</v>
      </c>
      <c r="AA1715" s="21" t="str">
        <f>IF(X1715="", "", TEXT(X1715, "dddd"))</f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>IF(AB1716="DOLLAR",E1716*88,E1716)</f>
        <v>9794.4</v>
      </c>
      <c r="G1716" s="48">
        <f>F1716*J1716</f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>J1716-K1716</f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>IF(X1716="", "", X1716-N1716)</f>
        <v>0</v>
      </c>
      <c r="Z1716" s="21" t="str">
        <f>IF(N1716="", "", TEXT(N1716, "dddd"))</f>
        <v>Monday</v>
      </c>
      <c r="AA1716" s="21" t="str">
        <f>IF(X1716="", "", TEXT(X1716, "dddd"))</f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>IF(AB1717="DOLLAR",E1717*88,E1717)</f>
        <v>7700</v>
      </c>
      <c r="G1717" s="48">
        <f>F1717*J1717</f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>J1717-K1717</f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>IF(X1717="", "", X1717-N1717)</f>
        <v>3</v>
      </c>
      <c r="Z1717" s="21" t="str">
        <f>IF(N1717="", "", TEXT(N1717, "dddd"))</f>
        <v>Saturday</v>
      </c>
      <c r="AA1717" s="21" t="str">
        <f>IF(X1717="", "", TEXT(X1717, "dddd"))</f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>IF(AB1718="DOLLAR",E1718*88,E1718)</f>
        <v>26070</v>
      </c>
      <c r="G1718" s="48">
        <f>F1718*J1718</f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>J1718-K1718</f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>IF(X1718="", "", X1718-N1718)</f>
        <v>2</v>
      </c>
      <c r="Z1718" s="21" t="str">
        <f>IF(N1718="", "", TEXT(N1718, "dddd"))</f>
        <v>Saturday</v>
      </c>
      <c r="AA1718" s="21" t="str">
        <f>IF(X1718="", "", TEXT(X1718, "dddd"))</f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>IF(AB1719="DOLLAR",E1719*88,E1719)</f>
        <v>19527.2</v>
      </c>
      <c r="G1719" s="48">
        <f>F1719*J1719</f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>J1719-K1719</f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>IF(X1719="", "", X1719-N1719)</f>
        <v>2</v>
      </c>
      <c r="Z1719" s="21" t="str">
        <f>IF(N1719="", "", TEXT(N1719, "dddd"))</f>
        <v>Saturday</v>
      </c>
      <c r="AA1719" s="21" t="str">
        <f>IF(X1719="", "", TEXT(X1719, "dddd"))</f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>IF(AB1720="DOLLAR",E1720*88,E1720)</f>
        <v>6899.2000000000007</v>
      </c>
      <c r="G1720" s="48">
        <f>F1720*J1720</f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>J1720-K1720</f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>IF(X1720="", "", X1720-N1720)</f>
        <v>0</v>
      </c>
      <c r="Z1720" s="21" t="str">
        <f>IF(N1720="", "", TEXT(N1720, "dddd"))</f>
        <v>Saturday</v>
      </c>
      <c r="AA1720" s="21" t="str">
        <f>IF(X1720="", "", TEXT(X1720, "dddd"))</f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>IF(AB1721="DOLLAR",E1721*88,E1721)</f>
        <v>27258</v>
      </c>
      <c r="G1721" s="48">
        <f>F1721*J1721</f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>J1721-K1721</f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>IF(X1721="", "", X1721-N1721)</f>
        <v>2</v>
      </c>
      <c r="Z1721" s="21" t="str">
        <f>IF(N1721="", "", TEXT(N1721, "dddd"))</f>
        <v>Saturday</v>
      </c>
      <c r="AA1721" s="21" t="str">
        <f>IF(X1721="", "", TEXT(X1721, "dddd"))</f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>IF(AB1722="DOLLAR",E1722*88,E1722)</f>
        <v>17556</v>
      </c>
      <c r="G1722" s="48">
        <f>F1722*J1722</f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>J1722-K1722</f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>IF(X1722="", "", X1722-N1722)</f>
        <v>2</v>
      </c>
      <c r="Z1722" s="21" t="str">
        <f>IF(N1722="", "", TEXT(N1722, "dddd"))</f>
        <v>Saturday</v>
      </c>
      <c r="AA1722" s="21" t="str">
        <f>IF(X1722="", "", TEXT(X1722, "dddd"))</f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>IF(AB1723="DOLLAR",E1723*88,E1723)</f>
        <v>11026.4</v>
      </c>
      <c r="G1723" s="48">
        <f>F1723*J1723</f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>J1723-K1723</f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>IF(X1723="", "", X1723-N1723)</f>
        <v>2</v>
      </c>
      <c r="Z1723" s="21" t="str">
        <f>IF(N1723="", "", TEXT(N1723, "dddd"))</f>
        <v>Saturday</v>
      </c>
      <c r="AA1723" s="21" t="str">
        <f>IF(X1723="", "", TEXT(X1723, "dddd"))</f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>IF(AB1724="DOLLAR",E1724*88,E1724)</f>
        <v>23628</v>
      </c>
      <c r="G1724" s="48">
        <f>F1724*J1724</f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>J1724-K1724</f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>IF(X1724="", "", X1724-N1724)</f>
        <v>2</v>
      </c>
      <c r="Z1724" s="21" t="str">
        <f>IF(N1724="", "", TEXT(N1724, "dddd"))</f>
        <v>Saturday</v>
      </c>
      <c r="AA1724" s="21" t="str">
        <f>IF(X1724="", "", TEXT(X1724, "dddd"))</f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>IF(AB1725="DOLLAR",E1725*88,E1725)</f>
        <v>27258</v>
      </c>
      <c r="G1725" s="48">
        <f>F1725*J1725</f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>J1725-K1725</f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>IF(X1725="", "", X1725-N1725)</f>
        <v>2</v>
      </c>
      <c r="Z1725" s="21" t="str">
        <f>IF(N1725="", "", TEXT(N1725, "dddd"))</f>
        <v>Saturday</v>
      </c>
      <c r="AA1725" s="21" t="str">
        <f>IF(X1725="", "", TEXT(X1725, "dddd"))</f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>IF(AB1726="DOLLAR",E1726*88,E1726)</f>
        <v>5112.8</v>
      </c>
      <c r="G1726" s="48">
        <f>F1726*J1726</f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>J1726-K1726</f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>IF(X1726="", "", X1726-N1726)</f>
        <v>2</v>
      </c>
      <c r="Z1726" s="21" t="str">
        <f>IF(N1726="", "", TEXT(N1726, "dddd"))</f>
        <v>Saturday</v>
      </c>
      <c r="AA1726" s="21" t="str">
        <f>IF(X1726="", "", TEXT(X1726, "dddd"))</f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>IF(AB1727="DOLLAR",E1727*88,E1727)</f>
        <v>5297.6</v>
      </c>
      <c r="G1727" s="48">
        <f>F1727*J1727</f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>J1727-K1727</f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>IF(X1727="", "", X1727-N1727)</f>
        <v>0</v>
      </c>
      <c r="Z1727" s="21" t="str">
        <f>IF(N1727="", "", TEXT(N1727, "dddd"))</f>
        <v>Tuesday</v>
      </c>
      <c r="AA1727" s="21" t="str">
        <f>IF(X1727="", "", TEXT(X1727, "dddd"))</f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>IF(AB1728="DOLLAR",E1728*88,E1728)</f>
        <v>3326.3999999999996</v>
      </c>
      <c r="G1728" s="48">
        <f>F1728*J1728</f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>J1728-K1728</f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>IF(X1728="", "", X1728-N1728)</f>
        <v>0</v>
      </c>
      <c r="Z1728" s="21" t="str">
        <f>IF(N1728="", "", TEXT(N1728, "dddd"))</f>
        <v>Tuesday</v>
      </c>
      <c r="AA1728" s="21" t="str">
        <f>IF(X1728="", "", TEXT(X1728, "dddd"))</f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>IF(AB1729="DOLLAR",E1729*88,E1729)</f>
        <v>7330.4</v>
      </c>
      <c r="G1729" s="48">
        <f>F1729*J1729</f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>J1729-K1729</f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>IF(X1729="", "", X1729-N1729)</f>
        <v>2</v>
      </c>
      <c r="Z1729" s="21" t="str">
        <f>IF(N1729="", "", TEXT(N1729, "dddd"))</f>
        <v>Saturday</v>
      </c>
      <c r="AA1729" s="21" t="str">
        <f>IF(X1729="", "", TEXT(X1729, "dddd"))</f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>IF(AB1730="DOLLAR",E1730*88,E1730)</f>
        <v>16324</v>
      </c>
      <c r="G1730" s="48">
        <f>F1730*J1730</f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>J1730-K1730</f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>IF(X1730="", "", X1730-N1730)</f>
        <v>2</v>
      </c>
      <c r="Z1730" s="21" t="str">
        <f>IF(N1730="", "", TEXT(N1730, "dddd"))</f>
        <v>Monday</v>
      </c>
      <c r="AA1730" s="21" t="str">
        <f>IF(X1730="", "", TEXT(X1730, "dddd"))</f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>IF(AB1731="DOLLAR",E1731*88,E1731)</f>
        <v>6899.2000000000007</v>
      </c>
      <c r="G1731" s="48">
        <f>F1731*J1731</f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>J1731-K1731</f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>IF(X1731="", "", X1731-N1731)</f>
        <v>2</v>
      </c>
      <c r="Z1731" s="21" t="str">
        <f>IF(N1731="", "", TEXT(N1731, "dddd"))</f>
        <v>Monday</v>
      </c>
      <c r="AA1731" s="21" t="str">
        <f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>IF(AB1732="DOLLAR",E1732*88,E1732)</f>
        <v>6221.6</v>
      </c>
      <c r="G1732" s="48">
        <f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>IF(X1732="", "", X1732-N1732)</f>
        <v>2</v>
      </c>
      <c r="Z1732" s="21" t="str">
        <f>IF(N1732="", "", TEXT(N1732, "dddd"))</f>
        <v>Monday</v>
      </c>
      <c r="AA1732" s="21" t="str">
        <f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>IF(AB1733="DOLLAR",E1733*88,E1733)</f>
        <v>1848</v>
      </c>
      <c r="G1733" s="48">
        <f>F1733*J1733</f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>J1733-K1733</f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>IF(X1733="", "", X1733-N1733)</f>
        <v>2</v>
      </c>
      <c r="Z1733" s="21" t="str">
        <f>IF(N1733="", "", TEXT(N1733, "dddd"))</f>
        <v>Saturday</v>
      </c>
      <c r="AA1733" s="21" t="str">
        <f>IF(X1733="", "", TEXT(X1733, "dddd"))</f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>IF(AB1734="DOLLAR",E1734*88,E1734)</f>
        <v>3634.3999999999996</v>
      </c>
      <c r="G1734" s="48">
        <f>F1734*J1734</f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>J1734-K1734</f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>IF(X1734="", "", X1734-N1734)</f>
        <v>2</v>
      </c>
      <c r="Z1734" s="21" t="str">
        <f>IF(N1734="", "", TEXT(N1734, "dddd"))</f>
        <v>Saturday</v>
      </c>
      <c r="AA1734" s="21" t="str">
        <f>IF(X1734="", "", TEXT(X1734, "dddd"))</f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>IF(AB1735="DOLLAR",E1735*88,E1735)</f>
        <v>8685.6</v>
      </c>
      <c r="G1735" s="48">
        <f>F1735*J1735</f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>J1735-K1735</f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>IF(X1735="", "", X1735-N1735)</f>
        <v>2</v>
      </c>
      <c r="Z1735" s="21" t="str">
        <f>IF(N1735="", "", TEXT(N1735, "dddd"))</f>
        <v>Saturday</v>
      </c>
      <c r="AA1735" s="21" t="str">
        <f>IF(X1735="", "", TEXT(X1735, "dddd"))</f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>IF(AB1736="DOLLAR",E1736*88,E1736)</f>
        <v>14106.399999999998</v>
      </c>
      <c r="G1736" s="48">
        <f>F1736*J1736</f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>J1736-K1736</f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>IF(X1736="", "", X1736-N1736)</f>
        <v>2</v>
      </c>
      <c r="Z1736" s="21" t="str">
        <f>IF(N1736="", "", TEXT(N1736, "dddd"))</f>
        <v>Saturday</v>
      </c>
      <c r="AA1736" s="21" t="str">
        <f>IF(X1736="", "", TEXT(X1736, "dddd"))</f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>IF(AB1737="DOLLAR",E1737*88,E1737)</f>
        <v>4743.2</v>
      </c>
      <c r="G1737" s="48">
        <f>F1737*J1737</f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>J1737-K1737</f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>IF(X1737="", "", X1737-N1737)</f>
        <v>2</v>
      </c>
      <c r="Z1737" s="21" t="str">
        <f>IF(N1737="", "", TEXT(N1737, "dddd"))</f>
        <v>Saturday</v>
      </c>
      <c r="AA1737" s="21" t="str">
        <f>IF(X1737="", "", TEXT(X1737, "dddd"))</f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>IF(AB1738="DOLLAR",E1738*88,E1738)</f>
        <v>3634.3999999999996</v>
      </c>
      <c r="G1738" s="48">
        <f>F1738*J1738</f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>J1738-K1738</f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>IF(X1738="", "", X1738-N1738)</f>
        <v>3</v>
      </c>
      <c r="Z1738" s="21" t="str">
        <f>IF(N1738="", "", TEXT(N1738, "dddd"))</f>
        <v>Saturday</v>
      </c>
      <c r="AA1738" s="21" t="str">
        <f>IF(X1738="", "", TEXT(X1738, "dddd"))</f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>IF(AB1739="DOLLAR",E1739*88,E1739)</f>
        <v>9794.4</v>
      </c>
      <c r="G1739" s="48">
        <f>F1739*J1739</f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>J1739-K1739</f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>IF(X1739="", "", X1739-N1739)</f>
        <v>2</v>
      </c>
      <c r="Z1739" s="21" t="str">
        <f>IF(N1739="", "", TEXT(N1739, "dddd"))</f>
        <v>Saturday</v>
      </c>
      <c r="AA1739" s="21" t="str">
        <f>IF(X1739="", "", TEXT(X1739, "dddd"))</f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>IF(AB1740="DOLLAR",E1740*88,E1740)</f>
        <v>24948</v>
      </c>
      <c r="G1740" s="48">
        <f>F1740*J1740</f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>J1740-K1740</f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>IF(X1740="", "", X1740-N1740)</f>
        <v>1</v>
      </c>
      <c r="Z1740" s="21" t="str">
        <f>IF(N1740="", "", TEXT(N1740, "dddd"))</f>
        <v>Monday</v>
      </c>
      <c r="AA1740" s="21" t="str">
        <f>IF(X1740="", "", TEXT(X1740, "dddd"))</f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>IF(AB1741="DOLLAR",E1741*88,E1741)</f>
        <v>17679.2</v>
      </c>
      <c r="G1741" s="48">
        <f>F1741*J1741</f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>J1741-K1741</f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>IF(X1741="", "", X1741-N1741)</f>
        <v>0</v>
      </c>
      <c r="Z1741" s="21" t="str">
        <f>IF(N1741="", "", TEXT(N1741, "dddd"))</f>
        <v>Friday</v>
      </c>
      <c r="AA1741" s="21" t="str">
        <f>IF(X1741="", "", TEXT(X1741, "dddd"))</f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>IF(AB1742="DOLLAR",E1742*88,E1742)</f>
        <v>13736.8</v>
      </c>
      <c r="G1742" s="48">
        <f>F1742*J1742</f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>J1742-K1742</f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>IF(X1742="", "", X1742-N1742)</f>
        <v>2</v>
      </c>
      <c r="Z1742" s="21" t="str">
        <f>IF(N1742="", "", TEXT(N1742, "dddd"))</f>
        <v>Saturday</v>
      </c>
      <c r="AA1742" s="21" t="str">
        <f>IF(X1742="", "", TEXT(X1742, "dddd"))</f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>IF(AB1743="DOLLAR",E1743*88,E1743)</f>
        <v>15584.8</v>
      </c>
      <c r="G1743" s="48">
        <f>F1743*J1743</f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>J1743-K1743</f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>IF(X1743="", "", X1743-N1743)</f>
        <v>0</v>
      </c>
      <c r="Z1743" s="21" t="str">
        <f>IF(N1743="", "", TEXT(N1743, "dddd"))</f>
        <v>Saturday</v>
      </c>
      <c r="AA1743" s="21" t="str">
        <f>IF(X1743="", "", TEXT(X1743, "dddd"))</f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>IF(AB1744="DOLLAR",E1744*88,E1744)</f>
        <v>3326.3999999999996</v>
      </c>
      <c r="G1744" s="48">
        <f>F1744*J1744</f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>J1744-K1744</f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>IF(X1744="", "", X1744-N1744)</f>
        <v>2</v>
      </c>
      <c r="Z1744" s="21" t="str">
        <f>IF(N1744="", "", TEXT(N1744, "dddd"))</f>
        <v>Saturday</v>
      </c>
      <c r="AA1744" s="21" t="str">
        <f>IF(X1744="", "", TEXT(X1744, "dddd"))</f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>IF(AB1745="DOLLAR",E1745*88,E1745)</f>
        <v>13428.8</v>
      </c>
      <c r="G1745" s="48">
        <f>F1745*J1745</f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>J1745-K1745</f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>IF(X1745="", "", X1745-N1745)</f>
        <v>2</v>
      </c>
      <c r="Z1745" s="21" t="str">
        <f>IF(N1745="", "", TEXT(N1745, "dddd"))</f>
        <v>Saturday</v>
      </c>
      <c r="AA1745" s="21" t="str">
        <f>IF(X1745="", "", TEXT(X1745, "dddd"))</f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>IF(AB1746="DOLLAR",E1746*88,E1746)</f>
        <v>14106.400000000001</v>
      </c>
      <c r="G1746" s="48">
        <f>F1746*J1746</f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>J1746-K1746</f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>IF(X1746="", "", X1746-N1746)</f>
        <v>2</v>
      </c>
      <c r="Z1746" s="21" t="str">
        <f>IF(N1746="", "", TEXT(N1746, "dddd"))</f>
        <v>Saturday</v>
      </c>
      <c r="AA1746" s="21" t="str">
        <f>IF(X1746="", "", TEXT(X1746, "dddd"))</f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>IF(AB1747="DOLLAR",E1747*88,E1747)</f>
        <v>25608</v>
      </c>
      <c r="G1747" s="48">
        <f>F1747*J1747</f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>J1747-K1747</f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>IF(X1747="", "", X1747-N1747)</f>
        <v>0</v>
      </c>
      <c r="Z1747" s="21" t="str">
        <f>IF(N1747="", "", TEXT(N1747, "dddd"))</f>
        <v>Friday</v>
      </c>
      <c r="AA1747" s="21" t="str">
        <f>IF(X1747="", "", TEXT(X1747, "dddd"))</f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>IF(AB1748="DOLLAR",E1748*88,E1748)</f>
        <v>32912</v>
      </c>
      <c r="G1748" s="48">
        <f>F1748*J1748</f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>J1748-K1748</f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>IF(X1748="", "", X1748-N1748)</f>
        <v>0</v>
      </c>
      <c r="Z1748" s="21" t="str">
        <f>IF(N1748="", "", TEXT(N1748, "dddd"))</f>
        <v>Wednesday</v>
      </c>
      <c r="AA1748" s="21" t="str">
        <f>IF(X1748="", "", TEXT(X1748, "dddd"))</f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>IF(AB1749="DOLLAR",E1749*88,E1749)</f>
        <v>32912</v>
      </c>
      <c r="G1749" s="48">
        <f>F1749*J1749</f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>J1749-K1749</f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>IF(X1749="", "", X1749-N1749)</f>
        <v>0</v>
      </c>
      <c r="Z1749" s="21" t="str">
        <f>IF(N1749="", "", TEXT(N1749, "dddd"))</f>
        <v>Wednesday</v>
      </c>
      <c r="AA1749" s="21" t="str">
        <f>IF(X1749="", "", TEXT(X1749, "dddd"))</f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>IF(AB1750="DOLLAR",E1750*88,E1750)</f>
        <v>17688</v>
      </c>
      <c r="G1750" s="48">
        <f>F1750*J1750</f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>J1750-K1750</f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>IF(X1750="", "", X1750-N1750)</f>
        <v>0</v>
      </c>
      <c r="Z1750" s="21" t="str">
        <f>IF(N1750="", "", TEXT(N1750, "dddd"))</f>
        <v>Wednesday</v>
      </c>
      <c r="AA1750" s="21" t="str">
        <f>IF(X1750="", "", TEXT(X1750, "dddd"))</f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>IF(AB1751="DOLLAR",E1751*88,E1751)</f>
        <v>17688</v>
      </c>
      <c r="G1751" s="48">
        <f>F1751*J1751</f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>J1751-K1751</f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>IF(X1751="", "", X1751-N1751)</f>
        <v>0</v>
      </c>
      <c r="Z1751" s="21" t="str">
        <f>IF(N1751="", "", TEXT(N1751, "dddd"))</f>
        <v>Wednesday</v>
      </c>
      <c r="AA1751" s="21" t="str">
        <f>IF(X1751="", "", TEXT(X1751, "dddd"))</f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>IF(AB1752="DOLLAR",E1752*88,E1752)</f>
        <v>17688</v>
      </c>
      <c r="G1752" s="48">
        <f>F1752*J1752</f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>J1752-K1752</f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>IF(X1752="", "", X1752-N1752)</f>
        <v>0</v>
      </c>
      <c r="Z1752" s="21" t="str">
        <f>IF(N1752="", "", TEXT(N1752, "dddd"))</f>
        <v>Wednesday</v>
      </c>
      <c r="AA1752" s="21" t="str">
        <f>IF(X1752="", "", TEXT(X1752, "dddd"))</f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>IF(AB1753="DOLLAR",E1753*88,E1753)</f>
        <v>17688</v>
      </c>
      <c r="G1753" s="48">
        <f>F1753*J1753</f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>J1753-K1753</f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>IF(X1753="", "", X1753-N1753)</f>
        <v>0</v>
      </c>
      <c r="Z1753" s="21" t="str">
        <f>IF(N1753="", "", TEXT(N1753, "dddd"))</f>
        <v>Wednesday</v>
      </c>
      <c r="AA1753" s="21" t="str">
        <f>IF(X1753="", "", TEXT(X1753, "dddd"))</f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>IF(AB1754="DOLLAR",E1754*88,E1754)</f>
        <v>51216</v>
      </c>
      <c r="G1754" s="48">
        <f>F1754*J1754</f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>J1754-K1754</f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>IF(X1754="", "", X1754-N1754)</f>
        <v>2</v>
      </c>
      <c r="Z1754" s="21" t="str">
        <f>IF(N1754="", "", TEXT(N1754, "dddd"))</f>
        <v>Saturday</v>
      </c>
      <c r="AA1754" s="21" t="str">
        <f>IF(X1754="", "", TEXT(X1754, "dddd"))</f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>IF(AB1755="DOLLAR",E1755*88,E1755)</f>
        <v>51216</v>
      </c>
      <c r="G1755" s="48">
        <f>F1755*J1755</f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>J1755-K1755</f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>IF(X1755="", "", X1755-N1755)</f>
        <v>2</v>
      </c>
      <c r="Z1755" s="21" t="str">
        <f>IF(N1755="", "", TEXT(N1755, "dddd"))</f>
        <v>Saturday</v>
      </c>
      <c r="AA1755" s="21" t="str">
        <f>IF(X1755="", "", TEXT(X1755, "dddd"))</f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>IF(AB1756="DOLLAR",E1756*88,E1756)</f>
        <v>145112</v>
      </c>
      <c r="G1756" s="48">
        <f>F1756*J1756</f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>J1756-K1756</f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>IF(X1756="", "", X1756-N1756)</f>
        <v>2</v>
      </c>
      <c r="Z1756" s="21" t="str">
        <f>IF(N1756="", "", TEXT(N1756, "dddd"))</f>
        <v>Saturday</v>
      </c>
      <c r="AA1756" s="21" t="str">
        <f>IF(X1756="", "", TEXT(X1756, "dddd"))</f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>IF(AB1757="DOLLAR",E1757*88,E1757)</f>
        <v>145112</v>
      </c>
      <c r="G1757" s="48">
        <f>F1757*J1757</f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>J1757-K1757</f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>IF(X1757="", "", X1757-N1757)</f>
        <v>2</v>
      </c>
      <c r="Z1757" s="21" t="str">
        <f>IF(N1757="", "", TEXT(N1757, "dddd"))</f>
        <v>Saturday</v>
      </c>
      <c r="AA1757" s="21" t="str">
        <f>IF(X1757="", "", TEXT(X1757, "dddd"))</f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>IF(AB1758="DOLLAR",E1758*88,E1758)</f>
        <v>4840</v>
      </c>
      <c r="G1758" s="48">
        <f>F1758*J1758</f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>J1758-K1758</f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>IF(X1758="", "", X1758-N1758)</f>
        <v>2</v>
      </c>
      <c r="Z1758" s="21" t="str">
        <f>IF(N1758="", "", TEXT(N1758, "dddd"))</f>
        <v>Saturday</v>
      </c>
      <c r="AA1758" s="21" t="str">
        <f>IF(X1758="", "", TEXT(X1758, "dddd"))</f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>IF(AB1759="DOLLAR",E1759*88,E1759)</f>
        <v>34584</v>
      </c>
      <c r="G1759" s="48">
        <f>F1759*J1759</f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>J1759-K1759</f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>IF(X1759="", "", X1759-N1759)</f>
        <v>0</v>
      </c>
      <c r="Z1759" s="21" t="str">
        <f>IF(N1759="", "", TEXT(N1759, "dddd"))</f>
        <v>Wednesday</v>
      </c>
      <c r="AA1759" s="21" t="str">
        <f>IF(X1759="", "", TEXT(X1759, "dddd"))</f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>IF(AB1760="DOLLAR",E1760*88,E1760)</f>
        <v>3960</v>
      </c>
      <c r="G1760" s="48">
        <f>F1760*J1760</f>
        <v>3960</v>
      </c>
      <c r="H1760" s="21" t="s">
        <v>2149</v>
      </c>
      <c r="I1760" s="21"/>
      <c r="J1760" s="21">
        <v>1</v>
      </c>
      <c r="K1760" s="21">
        <v>1</v>
      </c>
      <c r="L1760" s="21">
        <f>J1760-K1760</f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>IF(X1760="", "", X1760-N1760)</f>
        <v>0</v>
      </c>
      <c r="Z1760" s="21" t="str">
        <f>IF(N1760="", "", TEXT(N1760, "dddd"))</f>
        <v>Saturday</v>
      </c>
      <c r="AA1760" s="21" t="str">
        <f>IF(X1760="", "", TEXT(X1760, "dddd"))</f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>IF(AB1761="DOLLAR",E1761*88,E1761)</f>
        <v>1822.5</v>
      </c>
      <c r="G1761" s="48">
        <f>F1761*J1761</f>
        <v>1822.5</v>
      </c>
      <c r="H1761" s="21" t="s">
        <v>2150</v>
      </c>
      <c r="I1761" s="21"/>
      <c r="J1761" s="21">
        <v>1</v>
      </c>
      <c r="K1761" s="21">
        <v>1</v>
      </c>
      <c r="L1761" s="21">
        <f>J1761-K1761</f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>IF(X1761="", "", X1761-N1761)</f>
        <v>0</v>
      </c>
      <c r="Z1761" s="21" t="str">
        <f>IF(N1761="", "", TEXT(N1761, "dddd"))</f>
        <v>Saturday</v>
      </c>
      <c r="AA1761" s="21" t="str">
        <f>IF(X1761="", "", TEXT(X1761, "dddd"))</f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>IF(AB1762="DOLLAR",E1762*88,E1762)</f>
        <v>625</v>
      </c>
      <c r="G1762" s="48">
        <f>F1762*J1762</f>
        <v>625</v>
      </c>
      <c r="H1762" s="21" t="s">
        <v>2151</v>
      </c>
      <c r="I1762" s="21"/>
      <c r="J1762" s="21">
        <v>1</v>
      </c>
      <c r="K1762" s="21">
        <v>1</v>
      </c>
      <c r="L1762" s="21">
        <f>J1762-K1762</f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>IF(X1762="", "", X1762-N1762)</f>
        <v>0</v>
      </c>
      <c r="Z1762" s="21" t="str">
        <f>IF(N1762="", "", TEXT(N1762, "dddd"))</f>
        <v>Saturday</v>
      </c>
      <c r="AA1762" s="21" t="str">
        <f>IF(X1762="", "", TEXT(X1762, "dddd"))</f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>IF(AB1763="DOLLAR",E1763*88,E1763)</f>
        <v>9926.4</v>
      </c>
      <c r="G1763" s="48">
        <f>F1763*J1763</f>
        <v>9926.4</v>
      </c>
      <c r="H1763" s="21">
        <v>41003</v>
      </c>
      <c r="I1763" s="21" t="s">
        <v>4129</v>
      </c>
      <c r="J1763" s="21">
        <v>1</v>
      </c>
      <c r="K1763" s="21"/>
      <c r="L1763" s="21">
        <f>J1763-K1763</f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>IF(X1763="", "", X1763-N1763)</f>
        <v/>
      </c>
      <c r="Z1763" s="21" t="str">
        <f>IF(N1763="", "", TEXT(N1763, "dddd"))</f>
        <v/>
      </c>
      <c r="AA1763" s="21" t="str">
        <f>IF(X1763="", "", TEXT(X1763, "dddd"))</f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>IF(AB1764="DOLLAR",E1764*88,E1764)</f>
        <v>9926.4</v>
      </c>
      <c r="G1764" s="48">
        <f>F1764*J1764</f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>J1764-K1764</f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>IF(X1764="", "", X1764-N1764)</f>
        <v>1</v>
      </c>
      <c r="Z1764" s="21" t="str">
        <f>IF(N1764="", "", TEXT(N1764, "dddd"))</f>
        <v>Thursday</v>
      </c>
      <c r="AA1764" s="21" t="str">
        <f>IF(X1764="", "", TEXT(X1764, "dddd"))</f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>IF(AB1765="DOLLAR",E1765*88,E1765)</f>
        <v>2393.6</v>
      </c>
      <c r="G1765" s="48">
        <f>F1765*J1765</f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>J1765-K1765</f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>IF(X1765="", "", X1765-N1765)</f>
        <v>0</v>
      </c>
      <c r="Z1765" s="21" t="str">
        <f>IF(N1765="", "", TEXT(N1765, "dddd"))</f>
        <v>Tuesday</v>
      </c>
      <c r="AA1765" s="21" t="str">
        <f>IF(X1765="", "", TEXT(X1765, "dddd"))</f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>IF(AB1766="DOLLAR",E1766*88,E1766)</f>
        <v>0</v>
      </c>
      <c r="G1766" s="48">
        <f>F1766*J1766</f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>J1766-K1766</f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>IF(X1766="", "", X1766-N1766)</f>
        <v>0</v>
      </c>
      <c r="Z1766" s="21" t="str">
        <f>IF(N1766="", "", TEXT(N1766, "dddd"))</f>
        <v>Tuesday</v>
      </c>
      <c r="AA1766" s="21" t="str">
        <f>IF(X1766="", "", TEXT(X1766, "dddd"))</f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>IF(AB1767="DOLLAR",E1767*88,E1767)</f>
        <v>0</v>
      </c>
      <c r="G1767" s="48">
        <f>F1767*J1767</f>
        <v>0</v>
      </c>
      <c r="H1767" s="21">
        <v>116910001</v>
      </c>
      <c r="I1767" s="21" t="s">
        <v>2705</v>
      </c>
      <c r="J1767" s="21">
        <v>1</v>
      </c>
      <c r="K1767" s="21"/>
      <c r="L1767" s="21">
        <f>J1767-K1767</f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>IF(X1767="", "", X1767-N1767)</f>
        <v/>
      </c>
      <c r="Z1767" s="21" t="str">
        <f>IF(N1767="", "", TEXT(N1767, "dddd"))</f>
        <v/>
      </c>
      <c r="AA1767" s="21" t="str">
        <f>IF(X1767="", "", TEXT(X1767, "dddd"))</f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>IF(AB1768="DOLLAR",E1768*88,E1768)</f>
        <v>25080</v>
      </c>
      <c r="G1768" s="48">
        <f>F1768*J1768</f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>J1768-K1768</f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>IF(X1768="", "", X1768-N1768)</f>
        <v>1</v>
      </c>
      <c r="Z1768" s="21" t="str">
        <f>IF(N1768="", "", TEXT(N1768, "dddd"))</f>
        <v>Monday</v>
      </c>
      <c r="AA1768" s="21" t="str">
        <f>IF(X1768="", "", TEXT(X1768, "dddd"))</f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>IF(AB1769="DOLLAR",E1769*88,E1769)</f>
        <v>34408</v>
      </c>
      <c r="G1769" s="48">
        <f>F1769*J1769</f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>J1769-K1769</f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>IF(X1769="", "", X1769-N1769)</f>
        <v>1</v>
      </c>
      <c r="Z1769" s="21" t="str">
        <f>IF(N1769="", "", TEXT(N1769, "dddd"))</f>
        <v>Monday</v>
      </c>
      <c r="AA1769" s="21" t="str">
        <f>IF(X1769="", "", TEXT(X1769, "dddd"))</f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>IF(AB1770="DOLLAR",E1770*88,E1770)</f>
        <v>25010.3</v>
      </c>
      <c r="G1770" s="48">
        <f>F1770*J1770</f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>J1770-K1770</f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>IF(X1770="", "", X1770-N1770)</f>
        <v>0</v>
      </c>
      <c r="Z1770" s="21" t="str">
        <f>IF(N1770="", "", TEXT(N1770, "dddd"))</f>
        <v>Monday</v>
      </c>
      <c r="AA1770" s="21" t="str">
        <f>IF(X1770="", "", TEXT(X1770, "dddd"))</f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>IF(AB1771="DOLLAR",E1771*88,E1771)</f>
        <v>3578.4</v>
      </c>
      <c r="G1771" s="48">
        <f>F1771*J1771</f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>J1771-K1771</f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>IF(X1771="", "", X1771-N1771)</f>
        <v>0</v>
      </c>
      <c r="Z1771" s="21" t="str">
        <f>IF(N1771="", "", TEXT(N1771, "dddd"))</f>
        <v>Tuesday</v>
      </c>
      <c r="AA1771" s="21" t="str">
        <f>IF(X1771="", "", TEXT(X1771, "dddd"))</f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>IF(AB1772="DOLLAR",E1772*88,E1772)</f>
        <v>3637.5</v>
      </c>
      <c r="G1772" s="48">
        <f>F1772*J1772</f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>J1772-K1772</f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>IF(X1772="", "", X1772-N1772)</f>
        <v>0</v>
      </c>
      <c r="Z1772" s="21" t="str">
        <f>IF(N1772="", "", TEXT(N1772, "dddd"))</f>
        <v>Saturday</v>
      </c>
      <c r="AA1772" s="21" t="str">
        <f>IF(X1772="", "", TEXT(X1772, "dddd"))</f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>IF(AB1773="DOLLAR",E1773*88,E1773)</f>
        <v>13825</v>
      </c>
      <c r="G1773" s="48">
        <f>F1773*J1773</f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>J1773-K1773</f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>IF(X1773="", "", X1773-N1773)</f>
        <v>0</v>
      </c>
      <c r="Z1773" s="21" t="str">
        <f>IF(N1773="", "", TEXT(N1773, "dddd"))</f>
        <v>Monday</v>
      </c>
      <c r="AA1773" s="21" t="str">
        <f>IF(X1773="", "", TEXT(X1773, "dddd"))</f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>IF(AB1774="DOLLAR",E1774*88,E1774)</f>
        <v>4494</v>
      </c>
      <c r="G1774" s="48">
        <f>F1774*J1774</f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>J1774-K1774</f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>IF(X1774="", "", X1774-N1774)</f>
        <v>0</v>
      </c>
      <c r="Z1774" s="21" t="str">
        <f>IF(N1774="", "", TEXT(N1774, "dddd"))</f>
        <v>Monday</v>
      </c>
      <c r="AA1774" s="21" t="str">
        <f>IF(X1774="", "", TEXT(X1774, "dddd"))</f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>IF(AB1775="DOLLAR",E1775*88,E1775)</f>
        <v>29920</v>
      </c>
      <c r="G1775" s="48">
        <f>F1775*J1775</f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>J1775-K1775</f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>IF(X1775="", "", X1775-N1775)</f>
        <v>0</v>
      </c>
      <c r="Z1775" s="21" t="str">
        <f>IF(N1775="", "", TEXT(N1775, "dddd"))</f>
        <v>Friday</v>
      </c>
      <c r="AA1775" s="21" t="str">
        <f>IF(X1775="", "", TEXT(X1775, "dddd"))</f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>IF(AB1776="DOLLAR",E1776*88,E1776)</f>
        <v>46640</v>
      </c>
      <c r="G1776" s="48">
        <f>F1776*J1776</f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>J1776-K1776</f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>IF(X1776="", "", X1776-N1776)</f>
        <v>0</v>
      </c>
      <c r="Z1776" s="21" t="str">
        <f>IF(N1776="", "", TEXT(N1776, "dddd"))</f>
        <v>Friday</v>
      </c>
      <c r="AA1776" s="21" t="str">
        <f>IF(X1776="", "", TEXT(X1776, "dddd"))</f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>IF(AB1777="DOLLAR",E1777*88,E1777)</f>
        <v>22792</v>
      </c>
      <c r="G1777" s="48">
        <f>F1777*J1777</f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>J1777-K1777</f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>IF(X1777="", "", X1777-N1777)</f>
        <v>1</v>
      </c>
      <c r="Z1777" s="21" t="str">
        <f>IF(N1777="", "", TEXT(N1777, "dddd"))</f>
        <v>Monday</v>
      </c>
      <c r="AA1777" s="21" t="str">
        <f>IF(X1777="", "", TEXT(X1777, "dddd"))</f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>IF(AB1778="DOLLAR",E1778*88,E1778)</f>
        <v>7000</v>
      </c>
      <c r="G1778" s="48">
        <f>F1778*J1778</f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>J1778-K1778</f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>IF(X1778="", "", X1778-N1778)</f>
        <v>0</v>
      </c>
      <c r="Z1778" s="21" t="str">
        <f>IF(N1778="", "", TEXT(N1778, "dddd"))</f>
        <v>Friday</v>
      </c>
      <c r="AA1778" s="21" t="str">
        <f>IF(X1778="", "", TEXT(X1778, "dddd"))</f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>IF(AB1779="DOLLAR",E1779*88,E1779)</f>
        <v>9000</v>
      </c>
      <c r="G1779" s="48">
        <f>F1779*J1779</f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>J1779-K1779</f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>IF(X1779="", "", X1779-N1779)</f>
        <v/>
      </c>
      <c r="Z1779" s="21" t="str">
        <f>IF(N1779="", "", TEXT(N1779, "dddd"))</f>
        <v/>
      </c>
      <c r="AA1779" s="21" t="str">
        <f>IF(X1779="", "", TEXT(X1779, "dddd"))</f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>IF(AB1780="DOLLAR",E1780*88,E1780)</f>
        <v>2851.2</v>
      </c>
      <c r="G1780" s="48">
        <f>F1780*J1780</f>
        <v>2851.2</v>
      </c>
      <c r="H1780" s="21" t="s">
        <v>2201</v>
      </c>
      <c r="I1780" s="21"/>
      <c r="J1780" s="21">
        <v>1</v>
      </c>
      <c r="K1780" s="21">
        <v>1</v>
      </c>
      <c r="L1780" s="21">
        <f>J1780-K1780</f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>IF(X1780="", "", X1780-N1780)</f>
        <v>1</v>
      </c>
      <c r="Z1780" s="21" t="str">
        <f>IF(N1780="", "", TEXT(N1780, "dddd"))</f>
        <v>Monday</v>
      </c>
      <c r="AA1780" s="21" t="str">
        <f>IF(X1780="", "", TEXT(X1780, "dddd"))</f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>IF(AB1781="DOLLAR",E1781*88,E1781)</f>
        <v>2640</v>
      </c>
      <c r="G1781" s="48">
        <f>F1781*J1781</f>
        <v>5280</v>
      </c>
      <c r="H1781" s="21" t="s">
        <v>2202</v>
      </c>
      <c r="I1781" s="21"/>
      <c r="J1781" s="21">
        <v>2</v>
      </c>
      <c r="K1781" s="21">
        <v>2</v>
      </c>
      <c r="L1781" s="21">
        <f>J1781-K1781</f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>IF(X1781="", "", X1781-N1781)</f>
        <v>2</v>
      </c>
      <c r="Z1781" s="21" t="str">
        <f>IF(N1781="", "", TEXT(N1781, "dddd"))</f>
        <v>Monday</v>
      </c>
      <c r="AA1781" s="21" t="str">
        <f>IF(X1781="", "", TEXT(X1781, "dddd"))</f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>IF(AB1782="DOLLAR",E1782*88,E1782)</f>
        <v>2024</v>
      </c>
      <c r="G1782" s="48">
        <f>F1782*J1782</f>
        <v>2024</v>
      </c>
      <c r="H1782" s="21" t="s">
        <v>2205</v>
      </c>
      <c r="I1782" s="21"/>
      <c r="J1782" s="21">
        <v>1</v>
      </c>
      <c r="K1782" s="21">
        <v>1</v>
      </c>
      <c r="L1782" s="21">
        <f>J1782-K1782</f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>IF(X1782="", "", X1782-N1782)</f>
        <v>0</v>
      </c>
      <c r="Z1782" s="21" t="str">
        <f>IF(N1782="", "", TEXT(N1782, "dddd"))</f>
        <v>Wednesday</v>
      </c>
      <c r="AA1782" s="21" t="str">
        <f>IF(X1782="", "", TEXT(X1782, "dddd"))</f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>IF(AB1783="DOLLAR",E1783*88,E1783)</f>
        <v>21014.400000000001</v>
      </c>
      <c r="G1783" s="48">
        <f>F1783*J1783</f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>J1783-K1783</f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>IF(X1783="", "", X1783-N1783)</f>
        <v>2</v>
      </c>
      <c r="Z1783" s="21" t="str">
        <f>IF(N1783="", "", TEXT(N1783, "dddd"))</f>
        <v>Monday</v>
      </c>
      <c r="AA1783" s="21" t="str">
        <f>IF(X1783="", "", TEXT(X1783, "dddd"))</f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>IF(AB1784="DOLLAR",E1784*88,E1784)</f>
        <v>2059.1999999999998</v>
      </c>
      <c r="G1784" s="48">
        <f>F1784*J1784</f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>J1784-K1784</f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>IF(X1784="", "", X1784-N1784)</f>
        <v>1</v>
      </c>
      <c r="Z1784" s="21" t="str">
        <f>IF(N1784="", "", TEXT(N1784, "dddd"))</f>
        <v>Monday</v>
      </c>
      <c r="AA1784" s="21" t="str">
        <f>IF(X1784="", "", TEXT(X1784, "dddd"))</f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>IF(AB1785="DOLLAR",E1785*88,E1785)</f>
        <v>5121.6000000000004</v>
      </c>
      <c r="G1785" s="48">
        <f>F1785*J1785</f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>J1785-K1785</f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>IF(X1785="", "", X1785-N1785)</f>
        <v>2</v>
      </c>
      <c r="Z1785" s="21" t="str">
        <f>IF(N1785="", "", TEXT(N1785, "dddd"))</f>
        <v>Monday</v>
      </c>
      <c r="AA1785" s="21" t="str">
        <f>IF(X1785="", "", TEXT(X1785, "dddd"))</f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>IF(AB1786="DOLLAR",E1786*88,E1786)</f>
        <v>2640</v>
      </c>
      <c r="G1786" s="48">
        <f>F1786*J1786</f>
        <v>2640</v>
      </c>
      <c r="H1786" s="21" t="s">
        <v>2212</v>
      </c>
      <c r="I1786" s="21"/>
      <c r="J1786" s="21">
        <v>1</v>
      </c>
      <c r="K1786" s="21">
        <v>1</v>
      </c>
      <c r="L1786" s="21">
        <f>J1786-K1786</f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>IF(X1786="", "", X1786-N1786)</f>
        <v>0</v>
      </c>
      <c r="Z1786" s="21" t="str">
        <f>IF(N1786="", "", TEXT(N1786, "dddd"))</f>
        <v>Thursday</v>
      </c>
      <c r="AA1786" s="21" t="str">
        <f>IF(X1786="", "", TEXT(X1786, "dddd"))</f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>IF(AB1787="DOLLAR",E1787*88,E1787)</f>
        <v>3326.3999999999996</v>
      </c>
      <c r="G1787" s="48">
        <f>F1787*J1787</f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>J1787-K1787</f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>IF(X1787="", "", X1787-N1787)</f>
        <v>0</v>
      </c>
      <c r="Z1787" s="21" t="str">
        <f>IF(N1787="", "", TEXT(N1787, "dddd"))</f>
        <v>Thursday</v>
      </c>
      <c r="AA1787" s="21" t="str">
        <f>IF(X1787="", "", TEXT(X1787, "dddd"))</f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>IF(AB1788="DOLLAR",E1788*88,E1788)</f>
        <v>3273.6000000000004</v>
      </c>
      <c r="G1788" s="48">
        <f>F1788*J1788</f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>J1788-K1788</f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>IF(X1788="", "", X1788-N1788)</f>
        <v>0</v>
      </c>
      <c r="Z1788" s="21" t="str">
        <f>IF(N1788="", "", TEXT(N1788, "dddd"))</f>
        <v>Monday</v>
      </c>
      <c r="AA1788" s="21" t="str">
        <f>IF(X1788="", "", TEXT(X1788, "dddd"))</f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>IF(AB1789="DOLLAR",E1789*88,E1789)</f>
        <v>2323.1999999999998</v>
      </c>
      <c r="G1789" s="48">
        <f>F1789*J1789</f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>J1789-K1789</f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>IF(X1789="", "", X1789-N1789)</f>
        <v>1</v>
      </c>
      <c r="Z1789" s="21" t="str">
        <f>IF(N1789="", "", TEXT(N1789, "dddd"))</f>
        <v>Monday</v>
      </c>
      <c r="AA1789" s="21" t="str">
        <f>IF(X1789="", "", TEXT(X1789, "dddd"))</f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>IF(AB1790="DOLLAR",E1790*88,E1790)</f>
        <v>3801.6000000000004</v>
      </c>
      <c r="G1790" s="48">
        <f>F1790*J1790</f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>J1790-K1790</f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>IF(X1790="", "", X1790-N1790)</f>
        <v>1</v>
      </c>
      <c r="Z1790" s="21" t="str">
        <f>IF(N1790="", "", TEXT(N1790, "dddd"))</f>
        <v>Monday</v>
      </c>
      <c r="AA1790" s="21" t="str">
        <f>IF(X1790="", "", TEXT(X1790, "dddd"))</f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>IF(AB1791="DOLLAR",E1791*88,E1791)</f>
        <v>1584</v>
      </c>
      <c r="G1791" s="48">
        <f>F1791*J1791</f>
        <v>1584</v>
      </c>
      <c r="H1791" s="21" t="s">
        <v>2218</v>
      </c>
      <c r="I1791" s="21"/>
      <c r="J1791" s="21">
        <v>1</v>
      </c>
      <c r="K1791" s="21">
        <v>1</v>
      </c>
      <c r="L1791" s="21">
        <f>J1791-K1791</f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>IF(X1791="", "", X1791-N1791)</f>
        <v>1</v>
      </c>
      <c r="Z1791" s="21" t="str">
        <f>IF(N1791="", "", TEXT(N1791, "dddd"))</f>
        <v>Monday</v>
      </c>
      <c r="AA1791" s="21" t="str">
        <f>IF(X1791="", "", TEXT(X1791, "dddd"))</f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>IF(AB1792="DOLLAR",E1792*88,E1792)</f>
        <v>2376</v>
      </c>
      <c r="G1792" s="48">
        <f>F1792*J1792</f>
        <v>2376</v>
      </c>
      <c r="H1792" s="21" t="s">
        <v>2219</v>
      </c>
      <c r="I1792" s="21"/>
      <c r="J1792" s="21">
        <v>1</v>
      </c>
      <c r="K1792" s="21">
        <v>1</v>
      </c>
      <c r="L1792" s="21">
        <f>J1792-K1792</f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>IF(X1792="", "", X1792-N1792)</f>
        <v>1</v>
      </c>
      <c r="Z1792" s="21" t="str">
        <f>IF(N1792="", "", TEXT(N1792, "dddd"))</f>
        <v>Monday</v>
      </c>
      <c r="AA1792" s="21" t="str">
        <f>IF(X1792="", "", TEXT(X1792, "dddd"))</f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>IF(AB1793="DOLLAR",E1793*88,E1793)</f>
        <v>5350.4</v>
      </c>
      <c r="G1793" s="48">
        <f>F1793*J1793</f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>J1793-K1793</f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>IF(X1793="", "", X1793-N1793)</f>
        <v>1</v>
      </c>
      <c r="Z1793" s="21" t="str">
        <f>IF(N1793="", "", TEXT(N1793, "dddd"))</f>
        <v>Monday</v>
      </c>
      <c r="AA1793" s="21" t="str">
        <f>IF(X1793="", "", TEXT(X1793, "dddd"))</f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>IF(AB1794="DOLLAR",E1794*88,E1794)</f>
        <v>2393.6</v>
      </c>
      <c r="G1794" s="48">
        <f>F1794*J1794</f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>J1794-K1794</f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>IF(X1794="", "", X1794-N1794)</f>
        <v>0</v>
      </c>
      <c r="Z1794" s="21" t="str">
        <f>IF(N1794="", "", TEXT(N1794, "dddd"))</f>
        <v>Tuesday</v>
      </c>
      <c r="AA1794" s="21" t="str">
        <f>IF(X1794="", "", TEXT(X1794, "dddd"))</f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>IF(AB1795="DOLLAR",E1795*88,E1795)</f>
        <v>14150.400000000001</v>
      </c>
      <c r="G1795" s="48">
        <f>F1795*J1795</f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>J1795-K1795</f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>IF(X1795="", "", X1795-N1795)</f>
        <v>1</v>
      </c>
      <c r="Z1795" s="21" t="str">
        <f>IF(N1795="", "", TEXT(N1795, "dddd"))</f>
        <v>Wednesday</v>
      </c>
      <c r="AA1795" s="21" t="str">
        <f>IF(X1795="", "", TEXT(X1795, "dddd"))</f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>IF(AB1796="DOLLAR",E1796*88,E1796)</f>
        <v>4505.6000000000004</v>
      </c>
      <c r="G1796" s="48">
        <f>F1796*J1796</f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>IF(X1796="", "", X1796-N1796)</f>
        <v>2</v>
      </c>
      <c r="Z1796" s="21" t="str">
        <f>IF(N1796="", "", TEXT(N1796, "dddd"))</f>
        <v>Wednesday</v>
      </c>
      <c r="AA1796" s="21" t="str">
        <f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>IF(AB1797="DOLLAR",E1797*88,E1797)</f>
        <v>9222.4</v>
      </c>
      <c r="G1797" s="48">
        <f>F1797*J1797</f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>J1797-K1797</f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>IF(X1797="", "", X1797-N1797)</f>
        <v>0</v>
      </c>
      <c r="Z1797" s="21" t="str">
        <f>IF(N1797="", "", TEXT(N1797, "dddd"))</f>
        <v>Monday</v>
      </c>
      <c r="AA1797" s="21" t="str">
        <f>IF(X1797="", "", TEXT(X1797, "dddd"))</f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>IF(AB1798="DOLLAR",E1798*88,E1798)</f>
        <v>5913.6</v>
      </c>
      <c r="G1798" s="48">
        <f>F1798*J1798</f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>J1798-K1798</f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>IF(X1798="", "", X1798-N1798)</f>
        <v>1</v>
      </c>
      <c r="Z1798" s="21" t="str">
        <f>IF(N1798="", "", TEXT(N1798, "dddd"))</f>
        <v>Wednesday</v>
      </c>
      <c r="AA1798" s="21" t="str">
        <f>IF(X1798="", "", TEXT(X1798, "dddd"))</f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>IF(AB1799="DOLLAR",E1799*88,E1799)</f>
        <v>2393.6</v>
      </c>
      <c r="G1799" s="48">
        <f>F1799*J1799</f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>J1799-K1799</f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>IF(X1799="", "", X1799-N1799)</f>
        <v>1</v>
      </c>
      <c r="Z1799" s="21" t="str">
        <f>IF(N1799="", "", TEXT(N1799, "dddd"))</f>
        <v>Wednesday</v>
      </c>
      <c r="AA1799" s="21" t="str">
        <f>IF(X1799="", "", TEXT(X1799, "dddd"))</f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>IF(AB1800="DOLLAR",E1800*88,E1800)</f>
        <v>2252.8000000000002</v>
      </c>
      <c r="G1800" s="48">
        <f>F1800*J1800</f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>J1800-K1800</f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>IF(X1800="", "", X1800-N1800)</f>
        <v>1</v>
      </c>
      <c r="Z1800" s="21" t="str">
        <f>IF(N1800="", "", TEXT(N1800, "dddd"))</f>
        <v>Monday</v>
      </c>
      <c r="AA1800" s="21" t="str">
        <f>IF(X1800="", "", TEXT(X1800, "dddd"))</f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>IF(AB1801="DOLLAR",E1801*88,E1801)</f>
        <v>9222.4</v>
      </c>
      <c r="G1801" s="48">
        <f>F1801*J1801</f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>J1801-K1801</f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>IF(X1801="", "", X1801-N1801)</f>
        <v>0</v>
      </c>
      <c r="Z1801" s="21" t="str">
        <f>IF(N1801="", "", TEXT(N1801, "dddd"))</f>
        <v>Monday</v>
      </c>
      <c r="AA1801" s="21" t="str">
        <f>IF(X1801="", "", TEXT(X1801, "dddd"))</f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>IF(AB1802="DOLLAR",E1802*88,E1802)</f>
        <v>237283.20000000001</v>
      </c>
      <c r="G1802" s="48">
        <f>F1802*J1802</f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>J1802-K1802</f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>IF(X1802="", "", X1802-N1802)</f>
        <v>1</v>
      </c>
      <c r="Z1802" s="21" t="str">
        <f>IF(N1802="", "", TEXT(N1802, "dddd"))</f>
        <v>Wednesday</v>
      </c>
      <c r="AA1802" s="21" t="str">
        <f>IF(X1802="", "", TEXT(X1802, "dddd"))</f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>IF(AB1803="DOLLAR",E1803*88,E1803)</f>
        <v>35363.68</v>
      </c>
      <c r="G1803" s="48">
        <f>F1803*J1803</f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>J1803-K1803</f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>IF(X1803="", "", X1803-N1803)</f>
        <v>1</v>
      </c>
      <c r="Z1803" s="21" t="str">
        <f>IF(N1803="", "", TEXT(N1803, "dddd"))</f>
        <v>Wednesday</v>
      </c>
      <c r="AA1803" s="21" t="str">
        <f>IF(X1803="", "", TEXT(X1803, "dddd"))</f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>IF(AB1804="DOLLAR",E1804*88,E1804)</f>
        <v>35363.68</v>
      </c>
      <c r="G1804" s="48">
        <f>F1804*J1804</f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>J1804-K1804</f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>IF(X1804="", "", X1804-N1804)</f>
        <v>1</v>
      </c>
      <c r="Z1804" s="21" t="str">
        <f>IF(N1804="", "", TEXT(N1804, "dddd"))</f>
        <v>Wednesday</v>
      </c>
      <c r="AA1804" s="21" t="str">
        <f>IF(X1804="", "", TEXT(X1804, "dddd"))</f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>IF(AB1805="DOLLAR",E1805*88,E1805)</f>
        <v>35363.68</v>
      </c>
      <c r="G1805" s="48">
        <f>F1805*J1805</f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>J1805-K1805</f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>IF(X1805="", "", X1805-N1805)</f>
        <v>1</v>
      </c>
      <c r="Z1805" s="21" t="str">
        <f>IF(N1805="", "", TEXT(N1805, "dddd"))</f>
        <v>Wednesday</v>
      </c>
      <c r="AA1805" s="21" t="str">
        <f>IF(X1805="", "", TEXT(X1805, "dddd"))</f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>IF(AB1806="DOLLAR",E1806*88,E1806)</f>
        <v>35363.68</v>
      </c>
      <c r="G1806" s="48">
        <f>F1806*J1806</f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>J1806-K1806</f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>IF(X1806="", "", X1806-N1806)</f>
        <v>1</v>
      </c>
      <c r="Z1806" s="21" t="str">
        <f>IF(N1806="", "", TEXT(N1806, "dddd"))</f>
        <v>Wednesday</v>
      </c>
      <c r="AA1806" s="21" t="str">
        <f>IF(X1806="", "", TEXT(X1806, "dddd"))</f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>IF(AB1807="DOLLAR",E1807*88,E1807)</f>
        <v>20628.079999999998</v>
      </c>
      <c r="G1807" s="48">
        <f>F1807*J1807</f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>J1807-K1807</f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>IF(X1807="", "", X1807-N1807)</f>
        <v>3</v>
      </c>
      <c r="Z1807" s="21" t="str">
        <f>IF(N1807="", "", TEXT(N1807, "dddd"))</f>
        <v>Monday</v>
      </c>
      <c r="AA1807" s="21" t="str">
        <f>IF(X1807="", "", TEXT(X1807, "dddd"))</f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>IF(AB1808="DOLLAR",E1808*88,E1808)</f>
        <v>16544</v>
      </c>
      <c r="G1808" s="48">
        <f>F1808*J1808</f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>J1808-K1808</f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>IF(X1808="", "", X1808-N1808)</f>
        <v>1</v>
      </c>
      <c r="Z1808" s="21" t="str">
        <f>IF(N1808="", "", TEXT(N1808, "dddd"))</f>
        <v>Wednesday</v>
      </c>
      <c r="AA1808" s="21" t="str">
        <f>IF(X1808="", "", TEXT(X1808, "dddd"))</f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>IF(AB1809="DOLLAR",E1809*88,E1809)</f>
        <v>32912</v>
      </c>
      <c r="G1809" s="48">
        <f>F1809*J1809</f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>J1809-K1809</f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>IF(X1809="", "", X1809-N1809)</f>
        <v>1</v>
      </c>
      <c r="Z1809" s="21" t="str">
        <f>IF(N1809="", "", TEXT(N1809, "dddd"))</f>
        <v>Wednesday</v>
      </c>
      <c r="AA1809" s="21" t="str">
        <f>IF(X1809="", "", TEXT(X1809, "dddd"))</f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>IF(AB1810="DOLLAR",E1810*88,E1810)</f>
        <v>32912</v>
      </c>
      <c r="G1810" s="48">
        <f>F1810*J1810</f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>J1810-K1810</f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>IF(X1810="", "", X1810-N1810)</f>
        <v>1</v>
      </c>
      <c r="Z1810" s="21" t="str">
        <f>IF(N1810="", "", TEXT(N1810, "dddd"))</f>
        <v>Wednesday</v>
      </c>
      <c r="AA1810" s="21" t="str">
        <f>IF(X1810="", "", TEXT(X1810, "dddd"))</f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>IF(AB1811="DOLLAR",E1811*88,E1811)</f>
        <v>16544</v>
      </c>
      <c r="G1811" s="48">
        <f>F1811*J1811</f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>J1811-K1811</f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>IF(X1811="", "", X1811-N1811)</f>
        <v>0</v>
      </c>
      <c r="Z1811" s="21" t="str">
        <f>IF(N1811="", "", TEXT(N1811, "dddd"))</f>
        <v>Tuesday</v>
      </c>
      <c r="AA1811" s="21" t="str">
        <f>IF(X1811="", "", TEXT(X1811, "dddd"))</f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>IF(AB1812="DOLLAR",E1812*88,E1812)</f>
        <v>7744</v>
      </c>
      <c r="G1812" s="48">
        <f>F1812*J1812</f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>J1812-K1812</f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>IF(X1812="", "", X1812-N1812)</f>
        <v>1</v>
      </c>
      <c r="Z1812" s="21" t="str">
        <f>IF(N1812="", "", TEXT(N1812, "dddd"))</f>
        <v>Monday</v>
      </c>
      <c r="AA1812" s="21" t="str">
        <f>IF(X1812="", "", TEXT(X1812, "dddd"))</f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>IF(AB1813="DOLLAR",E1813*88,E1813)</f>
        <v>7744</v>
      </c>
      <c r="G1813" s="48">
        <f>F1813*J1813</f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>J1813-K1813</f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>IF(X1813="", "", X1813-N1813)</f>
        <v>1</v>
      </c>
      <c r="Z1813" s="21" t="str">
        <f>IF(N1813="", "", TEXT(N1813, "dddd"))</f>
        <v>Monday</v>
      </c>
      <c r="AA1813" s="21" t="str">
        <f>IF(X1813="", "", TEXT(X1813, "dddd"))</f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>IF(AB1814="DOLLAR",E1814*88,E1814)</f>
        <v>1232</v>
      </c>
      <c r="G1814" s="48">
        <f>F1814*J1814</f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>J1814-K1814</f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>IF(X1814="", "", X1814-N1814)</f>
        <v>1</v>
      </c>
      <c r="Z1814" s="21" t="str">
        <f>IF(N1814="", "", TEXT(N1814, "dddd"))</f>
        <v>Wednesday</v>
      </c>
      <c r="AA1814" s="21" t="str">
        <f>IF(X1814="", "", TEXT(X1814, "dddd"))</f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>IF(AB1815="DOLLAR",E1815*88,E1815)</f>
        <v>34584</v>
      </c>
      <c r="G1815" s="48">
        <f>F1815*J1815</f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>J1815-K1815</f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>IF(X1815="", "", X1815-N1815)</f>
        <v>1</v>
      </c>
      <c r="Z1815" s="21" t="str">
        <f>IF(N1815="", "", TEXT(N1815, "dddd"))</f>
        <v>Wednesday</v>
      </c>
      <c r="AA1815" s="21" t="str">
        <f>IF(X1815="", "", TEXT(X1815, "dddd"))</f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t="30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>IF(AB1816="DOLLAR",E1816*88,E1816)</f>
        <v>12000</v>
      </c>
      <c r="G1816" s="48">
        <f>F1816*J1816</f>
        <v>12000</v>
      </c>
      <c r="H1816" s="21" t="s">
        <v>2455</v>
      </c>
      <c r="I1816" s="21" t="s">
        <v>4709</v>
      </c>
      <c r="J1816" s="21">
        <v>1</v>
      </c>
      <c r="K1816" s="21">
        <v>1</v>
      </c>
      <c r="L1816" s="21">
        <f>J1816-K1816</f>
        <v>0</v>
      </c>
      <c r="M1816" s="21" t="s">
        <v>5926</v>
      </c>
      <c r="N1816" s="30">
        <v>45974</v>
      </c>
      <c r="O1816" s="48">
        <v>0</v>
      </c>
      <c r="P1816" s="21" t="s">
        <v>637</v>
      </c>
      <c r="Q1816" s="21" t="s">
        <v>5967</v>
      </c>
      <c r="R1816" s="21" t="s">
        <v>637</v>
      </c>
      <c r="S1816" s="3" t="s">
        <v>299</v>
      </c>
      <c r="T1816" s="37" t="s">
        <v>5927</v>
      </c>
      <c r="U1816" s="21" t="s">
        <v>2729</v>
      </c>
      <c r="V1816" s="21" t="str">
        <f>VLOOKUP(P1816,'Customer List'!B:C,2,)</f>
        <v>Delhi</v>
      </c>
      <c r="W1816" s="38" t="s">
        <v>1145</v>
      </c>
      <c r="X1816" s="30">
        <f>IF(OR(R1816 = "PRIYANKA MADAM", R1816 = "DEEPAK", R1816 = "PORTER"),N1816,"")</f>
        <v>45974</v>
      </c>
      <c r="Y1816" s="21">
        <f>IF(X1816="", "", X1816-N1816)</f>
        <v>0</v>
      </c>
      <c r="Z1816" s="21" t="str">
        <f>IF(N1816="", "", TEXT(N1816, "dddd"))</f>
        <v>Thursday</v>
      </c>
      <c r="AA1816" s="21" t="str">
        <f>IF(X1816="", "", TEXT(X1816, "dddd"))</f>
        <v>Thursday</v>
      </c>
      <c r="AB1816" s="21" t="str">
        <f>VLOOKUP(U1816,'Currency Sheet'!A:C,3,)</f>
        <v>INR</v>
      </c>
      <c r="AC1816" s="42" t="str">
        <f>VLOOKUP(P1816,'Customer List'!B:D,3,)</f>
        <v>Local</v>
      </c>
    </row>
    <row r="1817" spans="1:29" x14ac:dyDescent="0.25">
      <c r="A1817" s="21">
        <v>1813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>IF(AB1817="DOLLAR",E1817*88,E1817)</f>
        <v>12000</v>
      </c>
      <c r="G1817" s="48">
        <f>F1817*J1817</f>
        <v>12000</v>
      </c>
      <c r="H1817" s="21" t="s">
        <v>2455</v>
      </c>
      <c r="I1817" s="21" t="s">
        <v>4709</v>
      </c>
      <c r="J1817" s="21">
        <v>1</v>
      </c>
      <c r="K1817" s="21">
        <v>1</v>
      </c>
      <c r="L1817" s="21">
        <f>J1817-K1817</f>
        <v>0</v>
      </c>
      <c r="M1817" s="21" t="s">
        <v>5925</v>
      </c>
      <c r="N1817" s="30">
        <v>45975</v>
      </c>
      <c r="O1817" s="48">
        <v>0</v>
      </c>
      <c r="P1817" s="21" t="s">
        <v>622</v>
      </c>
      <c r="Q1817" s="21" t="s">
        <v>1127</v>
      </c>
      <c r="R1817" s="21" t="s">
        <v>1127</v>
      </c>
      <c r="S1817" s="3" t="s">
        <v>299</v>
      </c>
      <c r="T1817" s="37"/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45975</v>
      </c>
      <c r="Y1817" s="21">
        <f>IF(X1817="", "", X1817-N1817)</f>
        <v>0</v>
      </c>
      <c r="Z1817" s="21" t="str">
        <f>IF(N1817="", "", TEXT(N1817, "dddd"))</f>
        <v>Friday</v>
      </c>
      <c r="AA1817" s="21" t="str">
        <f>IF(X1817="", "", TEXT(X1817, "dddd"))</f>
        <v>Friday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1814</v>
      </c>
      <c r="B1818" s="21" t="s">
        <v>2458</v>
      </c>
      <c r="C1818" s="30">
        <v>45874</v>
      </c>
      <c r="D1818" s="30">
        <v>45874</v>
      </c>
      <c r="E1818" s="47">
        <v>3345.6</v>
      </c>
      <c r="F1818" s="47">
        <f>IF(AB1818="DOLLAR",E1818*88,E1818)</f>
        <v>3345.6</v>
      </c>
      <c r="G1818" s="48">
        <f>F1818*J1818</f>
        <v>6691.2</v>
      </c>
      <c r="H1818" s="21" t="s">
        <v>2456</v>
      </c>
      <c r="I1818" s="21" t="s">
        <v>4710</v>
      </c>
      <c r="J1818" s="21">
        <v>2</v>
      </c>
      <c r="K1818" s="21"/>
      <c r="L1818" s="21">
        <f>J1818-K1818</f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 t="s">
        <v>2737</v>
      </c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>IF(X1818="", "", X1818-N1818)</f>
        <v/>
      </c>
      <c r="Z1818" s="21" t="str">
        <f>IF(N1818="", "", TEXT(N1818, "dddd"))</f>
        <v/>
      </c>
      <c r="AA1818" s="21" t="str">
        <f>IF(X1818="", "", TEXT(X1818, "dddd"))</f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1815</v>
      </c>
      <c r="B1819" s="21" t="s">
        <v>2458</v>
      </c>
      <c r="C1819" s="30">
        <v>45874</v>
      </c>
      <c r="D1819" s="30">
        <v>45874</v>
      </c>
      <c r="E1819" s="47">
        <v>3665.2</v>
      </c>
      <c r="F1819" s="47">
        <f>IF(AB1819="DOLLAR",E1819*88,E1819)</f>
        <v>3665.2</v>
      </c>
      <c r="G1819" s="48">
        <f>F1819*J1819</f>
        <v>7330.4</v>
      </c>
      <c r="H1819" s="21" t="s">
        <v>2457</v>
      </c>
      <c r="I1819" s="21" t="s">
        <v>4711</v>
      </c>
      <c r="J1819" s="21">
        <v>2</v>
      </c>
      <c r="K1819" s="21"/>
      <c r="L1819" s="21">
        <f>J1819-K1819</f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/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>IF(X1819="", "", X1819-N1819)</f>
        <v/>
      </c>
      <c r="Z1819" s="21" t="str">
        <f>IF(N1819="", "", TEXT(N1819, "dddd"))</f>
        <v/>
      </c>
      <c r="AA1819" s="21" t="str">
        <f>IF(X1819="", "", TEXT(X1819, "dddd"))</f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1816</v>
      </c>
      <c r="B1820" s="21" t="s">
        <v>2279</v>
      </c>
      <c r="C1820" s="30">
        <v>45870</v>
      </c>
      <c r="D1820" s="30">
        <v>45875</v>
      </c>
      <c r="E1820" s="47">
        <v>65.8</v>
      </c>
      <c r="F1820" s="47">
        <f>IF(AB1820="DOLLAR",E1820*88,E1820)</f>
        <v>5790.4</v>
      </c>
      <c r="G1820" s="48">
        <f>F1820*J1820</f>
        <v>5790.4</v>
      </c>
      <c r="H1820" s="21">
        <v>100213</v>
      </c>
      <c r="I1820" s="21" t="s">
        <v>3046</v>
      </c>
      <c r="J1820" s="21">
        <v>1</v>
      </c>
      <c r="K1820" s="21">
        <v>1</v>
      </c>
      <c r="L1820" s="21">
        <f>J1820-K1820</f>
        <v>0</v>
      </c>
      <c r="M1820" s="21" t="s">
        <v>2475</v>
      </c>
      <c r="N1820" s="30">
        <v>45890</v>
      </c>
      <c r="O1820" s="48">
        <v>0</v>
      </c>
      <c r="P1820" s="21" t="s">
        <v>49</v>
      </c>
      <c r="Q1820" s="21" t="s">
        <v>2071</v>
      </c>
      <c r="R1820" s="21" t="s">
        <v>637</v>
      </c>
      <c r="S1820" s="3">
        <v>4</v>
      </c>
      <c r="T1820" s="37" t="s">
        <v>609</v>
      </c>
      <c r="U1820" s="21" t="s">
        <v>18</v>
      </c>
      <c r="V1820" s="21" t="str">
        <f>VLOOKUP(P1820,'Customer List'!B:C,2,)</f>
        <v>Delhi</v>
      </c>
      <c r="W1820" s="38"/>
      <c r="X1820" s="30">
        <v>45890</v>
      </c>
      <c r="Y1820" s="21">
        <f>IF(X1820="", "", X1820-N1820)</f>
        <v>0</v>
      </c>
      <c r="Z1820" s="21" t="str">
        <f>IF(N1820="", "", TEXT(N1820, "dddd"))</f>
        <v>Thursday</v>
      </c>
      <c r="AA1820" s="21" t="str">
        <f>IF(X1820="", "", TEXT(X1820, "dddd"))</f>
        <v>Thursday</v>
      </c>
      <c r="AB1820" s="21" t="str">
        <f>VLOOKUP(U1820,'Currency Sheet'!A:C,3,)</f>
        <v>DOLLAR</v>
      </c>
      <c r="AC1820" s="42" t="str">
        <f>VLOOKUP(P1820,'Customer List'!B:D,3,)</f>
        <v>Local</v>
      </c>
    </row>
    <row r="1821" spans="1:29" x14ac:dyDescent="0.25">
      <c r="A1821" s="21">
        <v>1817</v>
      </c>
      <c r="B1821" s="21" t="s">
        <v>2279</v>
      </c>
      <c r="C1821" s="30">
        <v>45870</v>
      </c>
      <c r="D1821" s="30">
        <v>45875</v>
      </c>
      <c r="E1821" s="47">
        <v>165.9</v>
      </c>
      <c r="F1821" s="47">
        <f>IF(AB1821="DOLLAR",E1821*88,E1821)</f>
        <v>14599.2</v>
      </c>
      <c r="G1821" s="48">
        <f>F1821*J1821</f>
        <v>29198.400000000001</v>
      </c>
      <c r="H1821" s="21">
        <v>100328</v>
      </c>
      <c r="I1821" s="21" t="s">
        <v>1418</v>
      </c>
      <c r="J1821" s="21">
        <v>2</v>
      </c>
      <c r="K1821" s="21">
        <v>2</v>
      </c>
      <c r="L1821" s="21">
        <f>J1821-K1821</f>
        <v>0</v>
      </c>
      <c r="M1821" s="21" t="s">
        <v>2314</v>
      </c>
      <c r="N1821" s="30">
        <v>45880</v>
      </c>
      <c r="O1821" s="48">
        <v>47755.5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>IF(X1821="", "", X1821-N1821)</f>
        <v>1</v>
      </c>
      <c r="Z1821" s="21" t="str">
        <f>IF(N1821="", "", TEXT(N1821, "dddd"))</f>
        <v>Monday</v>
      </c>
      <c r="AA1821" s="21" t="str">
        <f>IF(X1821="", "", TEXT(X1821, "dddd"))</f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1818</v>
      </c>
      <c r="B1822" s="21" t="s">
        <v>2279</v>
      </c>
      <c r="C1822" s="30">
        <v>45870</v>
      </c>
      <c r="D1822" s="30">
        <v>45875</v>
      </c>
      <c r="E1822" s="47">
        <v>138.6</v>
      </c>
      <c r="F1822" s="47">
        <f>IF(AB1822="DOLLAR",E1822*88,E1822)</f>
        <v>12196.8</v>
      </c>
      <c r="G1822" s="48">
        <f>F1822*J1822</f>
        <v>24393.599999999999</v>
      </c>
      <c r="H1822" s="21">
        <v>100528</v>
      </c>
      <c r="I1822" s="21" t="s">
        <v>1533</v>
      </c>
      <c r="J1822" s="21">
        <v>2</v>
      </c>
      <c r="K1822" s="21">
        <v>2</v>
      </c>
      <c r="L1822" s="21">
        <f>J1822-K1822</f>
        <v>0</v>
      </c>
      <c r="M1822" s="21" t="s">
        <v>2314</v>
      </c>
      <c r="N1822" s="30">
        <v>45880</v>
      </c>
      <c r="O1822" s="48">
        <v>39897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>IF(X1822="", "", X1822-N1822)</f>
        <v>1</v>
      </c>
      <c r="Z1822" s="21" t="str">
        <f>IF(N1822="", "", TEXT(N1822, "dddd"))</f>
        <v>Monday</v>
      </c>
      <c r="AA1822" s="21" t="str">
        <f>IF(X1822="", "", TEXT(X1822, "dddd"))</f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1819</v>
      </c>
      <c r="B1823" s="21" t="s">
        <v>2279</v>
      </c>
      <c r="C1823" s="30">
        <v>45870</v>
      </c>
      <c r="D1823" s="30">
        <v>45875</v>
      </c>
      <c r="E1823" s="47">
        <v>115.5</v>
      </c>
      <c r="F1823" s="47">
        <f>IF(AB1823="DOLLAR",E1823*88,E1823)</f>
        <v>10164</v>
      </c>
      <c r="G1823" s="48">
        <f>F1823*J1823</f>
        <v>10164</v>
      </c>
      <c r="H1823" s="21">
        <v>101238</v>
      </c>
      <c r="I1823" s="21" t="s">
        <v>3047</v>
      </c>
      <c r="J1823" s="21">
        <v>1</v>
      </c>
      <c r="K1823" s="21">
        <v>1</v>
      </c>
      <c r="L1823" s="21">
        <f>J1823-K1823</f>
        <v>0</v>
      </c>
      <c r="M1823" s="21" t="s">
        <v>2358</v>
      </c>
      <c r="N1823" s="30">
        <v>45882</v>
      </c>
      <c r="O1823" s="48">
        <v>0</v>
      </c>
      <c r="P1823" s="21" t="s">
        <v>625</v>
      </c>
      <c r="Q1823" s="21" t="s">
        <v>2071</v>
      </c>
      <c r="R1823" s="21" t="s">
        <v>637</v>
      </c>
      <c r="S1823" s="3">
        <v>4</v>
      </c>
      <c r="T1823" s="37" t="s">
        <v>2359</v>
      </c>
      <c r="U1823" s="21" t="s">
        <v>18</v>
      </c>
      <c r="V1823" s="21" t="str">
        <f>VLOOKUP(P1823,'Customer List'!B:C,2,)</f>
        <v>Delhi</v>
      </c>
      <c r="W1823" s="38"/>
      <c r="X1823" s="30">
        <v>45882</v>
      </c>
      <c r="Y1823" s="21">
        <f>IF(X1823="", "", X1823-N1823)</f>
        <v>0</v>
      </c>
      <c r="Z1823" s="21" t="str">
        <f>IF(N1823="", "", TEXT(N1823, "dddd"))</f>
        <v>Wednesday</v>
      </c>
      <c r="AA1823" s="21" t="str">
        <f>IF(X1823="", "", TEXT(X1823, "dddd"))</f>
        <v>Wednesday</v>
      </c>
      <c r="AB1823" s="21" t="str">
        <f>VLOOKUP(U1823,'Currency Sheet'!A:C,3,)</f>
        <v>DOLLAR</v>
      </c>
      <c r="AC1823" s="42" t="str">
        <f>VLOOKUP(P1823,'Customer List'!B:D,3,)</f>
        <v>Local</v>
      </c>
    </row>
    <row r="1824" spans="1:29" x14ac:dyDescent="0.25">
      <c r="A1824" s="21">
        <v>1820</v>
      </c>
      <c r="B1824" s="21" t="s">
        <v>2279</v>
      </c>
      <c r="C1824" s="30">
        <v>45870</v>
      </c>
      <c r="D1824" s="30">
        <v>45875</v>
      </c>
      <c r="E1824" s="47">
        <v>575.4</v>
      </c>
      <c r="F1824" s="47">
        <f>IF(AB1824="DOLLAR",E1824*88,E1824)</f>
        <v>50635.199999999997</v>
      </c>
      <c r="G1824" s="48">
        <f>F1824*J1824</f>
        <v>50635.199999999997</v>
      </c>
      <c r="H1824" s="21">
        <v>741036</v>
      </c>
      <c r="I1824" s="21" t="s">
        <v>3048</v>
      </c>
      <c r="J1824" s="21">
        <v>1</v>
      </c>
      <c r="K1824" s="21">
        <v>1</v>
      </c>
      <c r="L1824" s="21">
        <f>J1824-K1824</f>
        <v>0</v>
      </c>
      <c r="M1824" s="21" t="s">
        <v>2328</v>
      </c>
      <c r="N1824" s="30">
        <v>45880</v>
      </c>
      <c r="O1824" s="48">
        <v>82816.5</v>
      </c>
      <c r="P1824" s="21" t="s">
        <v>2045</v>
      </c>
      <c r="Q1824" s="21">
        <v>58154310270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>IF(X1824="", "", X1824-N1824)</f>
        <v>1</v>
      </c>
      <c r="Z1824" s="21" t="str">
        <f>IF(N1824="", "", TEXT(N1824, "dddd"))</f>
        <v>Monday</v>
      </c>
      <c r="AA1824" s="21" t="str">
        <f>IF(X1824="", "", TEXT(X1824, "dddd"))</f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1821</v>
      </c>
      <c r="B1825" s="21" t="s">
        <v>2279</v>
      </c>
      <c r="C1825" s="30">
        <v>45870</v>
      </c>
      <c r="D1825" s="30">
        <v>45875</v>
      </c>
      <c r="E1825" s="47">
        <v>160.29999999999998</v>
      </c>
      <c r="F1825" s="47">
        <f>IF(AB1825="DOLLAR",E1825*88,E1825)</f>
        <v>14106.399999999998</v>
      </c>
      <c r="G1825" s="48">
        <f>F1825*J1825</f>
        <v>42319.199999999997</v>
      </c>
      <c r="H1825" s="21">
        <v>101320</v>
      </c>
      <c r="I1825" s="21" t="s">
        <v>2805</v>
      </c>
      <c r="J1825" s="21">
        <v>3</v>
      </c>
      <c r="K1825" s="21">
        <v>3</v>
      </c>
      <c r="L1825" s="21">
        <f>J1825-K1825</f>
        <v>0</v>
      </c>
      <c r="M1825" s="21" t="s">
        <v>2314</v>
      </c>
      <c r="N1825" s="30">
        <v>45880</v>
      </c>
      <c r="O1825" s="48">
        <v>69215.25</v>
      </c>
      <c r="P1825" s="21" t="s">
        <v>2048</v>
      </c>
      <c r="Q1825" s="21">
        <v>58154308424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>IF(X1825="", "", X1825-N1825)</f>
        <v>1</v>
      </c>
      <c r="Z1825" s="21" t="str">
        <f>IF(N1825="", "", TEXT(N1825, "dddd"))</f>
        <v>Monday</v>
      </c>
      <c r="AA1825" s="21" t="str">
        <f>IF(X1825="", "", TEXT(X1825, "dddd"))</f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1822</v>
      </c>
      <c r="B1826" s="21" t="s">
        <v>2279</v>
      </c>
      <c r="C1826" s="30">
        <v>45870</v>
      </c>
      <c r="D1826" s="30">
        <v>45875</v>
      </c>
      <c r="E1826" s="47">
        <v>214.5</v>
      </c>
      <c r="F1826" s="47">
        <f>IF(AB1826="DOLLAR",E1826*88,E1826)</f>
        <v>18876</v>
      </c>
      <c r="G1826" s="48">
        <f>F1826*J1826</f>
        <v>18876</v>
      </c>
      <c r="H1826" s="21">
        <v>101337</v>
      </c>
      <c r="I1826" s="21" t="s">
        <v>3049</v>
      </c>
      <c r="J1826" s="21">
        <v>1</v>
      </c>
      <c r="K1826" s="21">
        <v>1</v>
      </c>
      <c r="L1826" s="21">
        <f>J1826-K1826</f>
        <v>0</v>
      </c>
      <c r="M1826" s="21" t="s">
        <v>2326</v>
      </c>
      <c r="N1826" s="30">
        <v>45880</v>
      </c>
      <c r="O1826" s="48">
        <v>21724.560000000001</v>
      </c>
      <c r="P1826" s="21" t="s">
        <v>276</v>
      </c>
      <c r="Q1826" s="21">
        <v>58154305565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Pune</v>
      </c>
      <c r="W1826" s="38"/>
      <c r="X1826" s="30">
        <v>45881</v>
      </c>
      <c r="Y1826" s="21">
        <f>IF(X1826="", "", X1826-N1826)</f>
        <v>1</v>
      </c>
      <c r="Z1826" s="21" t="str">
        <f>IF(N1826="", "", TEXT(N1826, "dddd"))</f>
        <v>Monday</v>
      </c>
      <c r="AA1826" s="21" t="str">
        <f>IF(X1826="", "", TEXT(X1826, "dddd"))</f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1823</v>
      </c>
      <c r="B1827" s="21" t="s">
        <v>2279</v>
      </c>
      <c r="C1827" s="30">
        <v>45870</v>
      </c>
      <c r="D1827" s="30">
        <v>45875</v>
      </c>
      <c r="E1827" s="47">
        <v>177.1</v>
      </c>
      <c r="F1827" s="47">
        <f>IF(AB1827="DOLLAR",E1827*88,E1827)</f>
        <v>15584.8</v>
      </c>
      <c r="G1827" s="48">
        <f>F1827*J1827</f>
        <v>15584.8</v>
      </c>
      <c r="H1827" s="21">
        <v>102006</v>
      </c>
      <c r="I1827" s="21" t="s">
        <v>1428</v>
      </c>
      <c r="J1827" s="21">
        <v>1</v>
      </c>
      <c r="K1827" s="21">
        <v>1</v>
      </c>
      <c r="L1827" s="21">
        <f>J1827-K1827</f>
        <v>0</v>
      </c>
      <c r="M1827" s="21" t="s">
        <v>2314</v>
      </c>
      <c r="N1827" s="30">
        <v>45880</v>
      </c>
      <c r="O1827" s="48">
        <v>25489.75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>IF(X1827="", "", X1827-N1827)</f>
        <v>1</v>
      </c>
      <c r="Z1827" s="21" t="str">
        <f>IF(N1827="", "", TEXT(N1827, "dddd"))</f>
        <v>Monday</v>
      </c>
      <c r="AA1827" s="21" t="str">
        <f>IF(X1827="", "", TEXT(X1827, "dddd"))</f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1824</v>
      </c>
      <c r="B1828" s="21" t="s">
        <v>2279</v>
      </c>
      <c r="C1828" s="30">
        <v>45870</v>
      </c>
      <c r="D1828" s="30">
        <v>45875</v>
      </c>
      <c r="E1828" s="47">
        <v>160.30000000000001</v>
      </c>
      <c r="F1828" s="47">
        <f>IF(AB1828="DOLLAR",E1828*88,E1828)</f>
        <v>14106.400000000001</v>
      </c>
      <c r="G1828" s="48">
        <f>F1828*J1828</f>
        <v>28212.800000000003</v>
      </c>
      <c r="H1828" s="21">
        <v>103018</v>
      </c>
      <c r="I1828" s="21" t="s">
        <v>1431</v>
      </c>
      <c r="J1828" s="21">
        <v>2</v>
      </c>
      <c r="K1828" s="21">
        <v>2</v>
      </c>
      <c r="L1828" s="21">
        <f>J1828-K1828</f>
        <v>0</v>
      </c>
      <c r="M1828" s="21" t="s">
        <v>2314</v>
      </c>
      <c r="N1828" s="30">
        <v>45880</v>
      </c>
      <c r="O1828" s="48">
        <v>46143.5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>IF(X1828="", "", X1828-N1828)</f>
        <v>1</v>
      </c>
      <c r="Z1828" s="21" t="str">
        <f>IF(N1828="", "", TEXT(N1828, "dddd"))</f>
        <v>Monday</v>
      </c>
      <c r="AA1828" s="21" t="str">
        <f>IF(X1828="", "", TEXT(X1828, "dddd"))</f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1825</v>
      </c>
      <c r="B1829" s="21" t="s">
        <v>2279</v>
      </c>
      <c r="C1829" s="30">
        <v>45870</v>
      </c>
      <c r="D1829" s="30">
        <v>45875</v>
      </c>
      <c r="E1829" s="47">
        <v>181.5</v>
      </c>
      <c r="F1829" s="47">
        <f>IF(AB1829="DOLLAR",E1829*88,E1829)</f>
        <v>15972</v>
      </c>
      <c r="G1829" s="48">
        <f>F1829*J1829</f>
        <v>15972</v>
      </c>
      <c r="H1829" s="21">
        <v>103044</v>
      </c>
      <c r="I1829" s="21" t="s">
        <v>3050</v>
      </c>
      <c r="J1829" s="21">
        <v>1</v>
      </c>
      <c r="K1829" s="21">
        <v>1</v>
      </c>
      <c r="L1829" s="21">
        <f>J1829-K1829</f>
        <v>0</v>
      </c>
      <c r="M1829" s="21" t="s">
        <v>2310</v>
      </c>
      <c r="N1829" s="30">
        <v>45880</v>
      </c>
      <c r="O1829" s="48">
        <v>25506.799999999999</v>
      </c>
      <c r="P1829" s="21" t="s">
        <v>228</v>
      </c>
      <c r="Q1829" s="21">
        <v>58154309883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Kolkata</v>
      </c>
      <c r="W1829" s="38"/>
      <c r="X1829" s="30">
        <v>45881</v>
      </c>
      <c r="Y1829" s="21">
        <f>IF(X1829="", "", X1829-N1829)</f>
        <v>1</v>
      </c>
      <c r="Z1829" s="21" t="str">
        <f>IF(N1829="", "", TEXT(N1829, "dddd"))</f>
        <v>Monday</v>
      </c>
      <c r="AA1829" s="21" t="str">
        <f>IF(X1829="", "", TEXT(X1829, "dddd"))</f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1826</v>
      </c>
      <c r="B1830" s="21" t="s">
        <v>2279</v>
      </c>
      <c r="C1830" s="30">
        <v>45870</v>
      </c>
      <c r="D1830" s="30">
        <v>45875</v>
      </c>
      <c r="E1830" s="47">
        <v>115.5</v>
      </c>
      <c r="F1830" s="47">
        <f>IF(AB1830="DOLLAR",E1830*88,E1830)</f>
        <v>10164</v>
      </c>
      <c r="G1830" s="48">
        <f>F1830*J1830</f>
        <v>10164</v>
      </c>
      <c r="H1830" s="21">
        <v>777404</v>
      </c>
      <c r="I1830" s="21" t="s">
        <v>3051</v>
      </c>
      <c r="J1830" s="21">
        <v>1</v>
      </c>
      <c r="K1830" s="21">
        <v>1</v>
      </c>
      <c r="L1830" s="21">
        <f>J1830-K1830</f>
        <v>0</v>
      </c>
      <c r="M1830" s="21" t="s">
        <v>2328</v>
      </c>
      <c r="N1830" s="30">
        <v>45880</v>
      </c>
      <c r="O1830" s="48">
        <v>16623.75</v>
      </c>
      <c r="P1830" s="21" t="s">
        <v>2045</v>
      </c>
      <c r="Q1830" s="21">
        <v>58154310270</v>
      </c>
      <c r="R1830" s="21" t="s">
        <v>40</v>
      </c>
      <c r="S1830" s="3">
        <v>-20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>IF(X1830="", "", X1830-N1830)</f>
        <v>1</v>
      </c>
      <c r="Z1830" s="21" t="str">
        <f>IF(N1830="", "", TEXT(N1830, "dddd"))</f>
        <v>Monday</v>
      </c>
      <c r="AA1830" s="21" t="str">
        <f>IF(X1830="", "", TEXT(X1830, "dddd"))</f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1827</v>
      </c>
      <c r="B1831" s="21" t="s">
        <v>2279</v>
      </c>
      <c r="C1831" s="30">
        <v>45870</v>
      </c>
      <c r="D1831" s="30">
        <v>45875</v>
      </c>
      <c r="E1831" s="47">
        <v>160.30000000000001</v>
      </c>
      <c r="F1831" s="47">
        <f>IF(AB1831="DOLLAR",E1831*88,E1831)</f>
        <v>14106.400000000001</v>
      </c>
      <c r="G1831" s="48">
        <f>F1831*J1831</f>
        <v>28212.800000000003</v>
      </c>
      <c r="H1831" s="21">
        <v>104420</v>
      </c>
      <c r="I1831" s="21" t="s">
        <v>1632</v>
      </c>
      <c r="J1831" s="21">
        <v>2</v>
      </c>
      <c r="K1831" s="21">
        <v>2</v>
      </c>
      <c r="L1831" s="21">
        <f>J1831-K1831</f>
        <v>0</v>
      </c>
      <c r="M1831" s="21" t="s">
        <v>2314</v>
      </c>
      <c r="N1831" s="30">
        <v>45880</v>
      </c>
      <c r="O1831" s="48">
        <v>46143.5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>IF(X1831="", "", X1831-N1831)</f>
        <v>1</v>
      </c>
      <c r="Z1831" s="21" t="str">
        <f>IF(N1831="", "", TEXT(N1831, "dddd"))</f>
        <v>Monday</v>
      </c>
      <c r="AA1831" s="21" t="str">
        <f>IF(X1831="", "", TEXT(X1831, "dddd"))</f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1828</v>
      </c>
      <c r="B1832" s="21" t="s">
        <v>2279</v>
      </c>
      <c r="C1832" s="30">
        <v>45870</v>
      </c>
      <c r="D1832" s="30">
        <v>45875</v>
      </c>
      <c r="E1832" s="47">
        <v>173.6</v>
      </c>
      <c r="F1832" s="47">
        <f>IF(AB1832="DOLLAR",E1832*88,E1832)</f>
        <v>15276.8</v>
      </c>
      <c r="G1832" s="48">
        <f>F1832*J1832</f>
        <v>30553.599999999999</v>
      </c>
      <c r="H1832" s="21">
        <v>104526</v>
      </c>
      <c r="I1832" s="21" t="s">
        <v>1438</v>
      </c>
      <c r="J1832" s="21">
        <v>2</v>
      </c>
      <c r="K1832" s="21">
        <v>2</v>
      </c>
      <c r="L1832" s="21">
        <f>J1832-K1832</f>
        <v>0</v>
      </c>
      <c r="M1832" s="21" t="s">
        <v>2314</v>
      </c>
      <c r="N1832" s="30">
        <v>45880</v>
      </c>
      <c r="O1832" s="48">
        <v>49972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>IF(X1832="", "", X1832-N1832)</f>
        <v>1</v>
      </c>
      <c r="Z1832" s="21" t="str">
        <f>IF(N1832="", "", TEXT(N1832, "dddd"))</f>
        <v>Monday</v>
      </c>
      <c r="AA1832" s="21" t="str">
        <f>IF(X1832="", "", TEXT(X1832, "dddd"))</f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1829</v>
      </c>
      <c r="B1833" s="21" t="s">
        <v>2279</v>
      </c>
      <c r="C1833" s="30">
        <v>45870</v>
      </c>
      <c r="D1833" s="30">
        <v>45875</v>
      </c>
      <c r="E1833" s="47">
        <v>221.9</v>
      </c>
      <c r="F1833" s="47">
        <f>IF(AB1833="DOLLAR",E1833*88,E1833)</f>
        <v>19527.2</v>
      </c>
      <c r="G1833" s="48">
        <f>F1833*J1833</f>
        <v>19527.2</v>
      </c>
      <c r="H1833" s="21">
        <v>106106</v>
      </c>
      <c r="I1833" s="21" t="s">
        <v>1440</v>
      </c>
      <c r="J1833" s="21">
        <v>1</v>
      </c>
      <c r="K1833" s="21">
        <v>1</v>
      </c>
      <c r="L1833" s="21">
        <f>J1833-K1833</f>
        <v>0</v>
      </c>
      <c r="M1833" s="21" t="s">
        <v>2314</v>
      </c>
      <c r="N1833" s="30">
        <v>45880</v>
      </c>
      <c r="O1833" s="48">
        <v>31937.75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>IF(X1833="", "", X1833-N1833)</f>
        <v>1</v>
      </c>
      <c r="Z1833" s="21" t="str">
        <f>IF(N1833="", "", TEXT(N1833, "dddd"))</f>
        <v>Monday</v>
      </c>
      <c r="AA1833" s="21" t="str">
        <f>IF(X1833="", "", TEXT(X1833, "dddd"))</f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1830</v>
      </c>
      <c r="B1834" s="21" t="s">
        <v>2279</v>
      </c>
      <c r="C1834" s="30">
        <v>45870</v>
      </c>
      <c r="D1834" s="30">
        <v>45875</v>
      </c>
      <c r="E1834" s="47">
        <v>156.75</v>
      </c>
      <c r="F1834" s="47">
        <f>IF(AB1834="DOLLAR",E1834*88,E1834)</f>
        <v>13794</v>
      </c>
      <c r="G1834" s="48">
        <f>F1834*J1834</f>
        <v>13794</v>
      </c>
      <c r="H1834" s="21">
        <v>101239</v>
      </c>
      <c r="I1834" s="21" t="s">
        <v>157</v>
      </c>
      <c r="J1834" s="21">
        <v>1</v>
      </c>
      <c r="K1834" s="21">
        <v>1</v>
      </c>
      <c r="L1834" s="21">
        <f>J1834-K1834</f>
        <v>0</v>
      </c>
      <c r="M1834" s="21" t="s">
        <v>2332</v>
      </c>
      <c r="N1834" s="30">
        <v>45880</v>
      </c>
      <c r="O1834" s="48">
        <v>19437</v>
      </c>
      <c r="P1834" s="21" t="s">
        <v>2045</v>
      </c>
      <c r="Q1834" s="21">
        <v>58154310270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>IF(X1834="", "", X1834-N1834)</f>
        <v>1</v>
      </c>
      <c r="Z1834" s="21" t="str">
        <f>IF(N1834="", "", TEXT(N1834, "dddd"))</f>
        <v>Monday</v>
      </c>
      <c r="AA1834" s="21" t="str">
        <f>IF(X1834="", "", TEXT(X1834, "dddd"))</f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1831</v>
      </c>
      <c r="B1835" s="21" t="s">
        <v>2279</v>
      </c>
      <c r="C1835" s="30">
        <v>45870</v>
      </c>
      <c r="D1835" s="30">
        <v>45875</v>
      </c>
      <c r="E1835" s="47">
        <v>160.30000000000001</v>
      </c>
      <c r="F1835" s="47">
        <f>IF(AB1835="DOLLAR",E1835*88,E1835)</f>
        <v>14106.400000000001</v>
      </c>
      <c r="G1835" s="48">
        <f>F1835*J1835</f>
        <v>14106.400000000001</v>
      </c>
      <c r="H1835" s="21">
        <v>117312</v>
      </c>
      <c r="I1835" s="21" t="s">
        <v>1625</v>
      </c>
      <c r="J1835" s="21">
        <v>1</v>
      </c>
      <c r="K1835" s="21">
        <v>1</v>
      </c>
      <c r="L1835" s="21">
        <f>J1835-K1835</f>
        <v>0</v>
      </c>
      <c r="M1835" s="21" t="s">
        <v>2476</v>
      </c>
      <c r="N1835" s="30">
        <v>45890</v>
      </c>
      <c r="O1835" s="48">
        <v>0</v>
      </c>
      <c r="P1835" s="21" t="s">
        <v>49</v>
      </c>
      <c r="Q1835" s="21" t="s">
        <v>2071</v>
      </c>
      <c r="R1835" s="21" t="s">
        <v>637</v>
      </c>
      <c r="S1835" s="3">
        <v>4</v>
      </c>
      <c r="T1835" s="37" t="s">
        <v>609</v>
      </c>
      <c r="U1835" s="21" t="s">
        <v>18</v>
      </c>
      <c r="V1835" s="21" t="str">
        <f>VLOOKUP(P1835,'Customer List'!B:C,2,)</f>
        <v>Delhi</v>
      </c>
      <c r="W1835" s="38"/>
      <c r="X1835" s="30">
        <v>45890</v>
      </c>
      <c r="Y1835" s="21">
        <f>IF(X1835="", "", X1835-N1835)</f>
        <v>0</v>
      </c>
      <c r="Z1835" s="21" t="str">
        <f>IF(N1835="", "", TEXT(N1835, "dddd"))</f>
        <v>Thursday</v>
      </c>
      <c r="AA1835" s="21" t="str">
        <f>IF(X1835="", "", TEXT(X1835, "dddd"))</f>
        <v>Thursday</v>
      </c>
      <c r="AB1835" s="21" t="str">
        <f>VLOOKUP(U1835,'Currency Sheet'!A:C,3,)</f>
        <v>DOLLAR</v>
      </c>
      <c r="AC1835" s="42" t="str">
        <f>VLOOKUP(P1835,'Customer List'!B:D,3,)</f>
        <v>Local</v>
      </c>
    </row>
    <row r="1836" spans="1:29" x14ac:dyDescent="0.25">
      <c r="A1836" s="21">
        <v>1832</v>
      </c>
      <c r="B1836" s="21" t="s">
        <v>2279</v>
      </c>
      <c r="C1836" s="30">
        <v>45870</v>
      </c>
      <c r="D1836" s="30">
        <v>45875</v>
      </c>
      <c r="E1836" s="47">
        <v>204.4</v>
      </c>
      <c r="F1836" s="47">
        <f>IF(AB1836="DOLLAR",E1836*88,E1836)</f>
        <v>17987.2</v>
      </c>
      <c r="G1836" s="48">
        <f>F1836*J1836</f>
        <v>35974.400000000001</v>
      </c>
      <c r="H1836" s="21">
        <v>119414</v>
      </c>
      <c r="I1836" s="21" t="s">
        <v>3052</v>
      </c>
      <c r="J1836" s="21">
        <v>2</v>
      </c>
      <c r="K1836" s="21">
        <v>2</v>
      </c>
      <c r="L1836" s="21">
        <f>J1836-K1836</f>
        <v>0</v>
      </c>
      <c r="M1836" s="21" t="s">
        <v>2314</v>
      </c>
      <c r="N1836" s="30">
        <v>45880</v>
      </c>
      <c r="O1836" s="48">
        <v>58838</v>
      </c>
      <c r="P1836" s="21" t="s">
        <v>2048</v>
      </c>
      <c r="Q1836" s="21">
        <v>58154308424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>IF(X1836="", "", X1836-N1836)</f>
        <v>1</v>
      </c>
      <c r="Z1836" s="21" t="str">
        <f>IF(N1836="", "", TEXT(N1836, "dddd"))</f>
        <v>Monday</v>
      </c>
      <c r="AA1836" s="21" t="str">
        <f>IF(X1836="", "", TEXT(X1836, "dddd"))</f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x14ac:dyDescent="0.25">
      <c r="A1837" s="21">
        <v>1833</v>
      </c>
      <c r="B1837" s="21" t="s">
        <v>2279</v>
      </c>
      <c r="C1837" s="30">
        <v>45870</v>
      </c>
      <c r="D1837" s="30">
        <v>45875</v>
      </c>
      <c r="E1837" s="47">
        <v>63</v>
      </c>
      <c r="F1837" s="47">
        <f>IF(AB1837="DOLLAR",E1837*88,E1837)</f>
        <v>5544</v>
      </c>
      <c r="G1837" s="48">
        <f>F1837*J1837</f>
        <v>11088</v>
      </c>
      <c r="H1837" s="21">
        <v>120413</v>
      </c>
      <c r="I1837" s="21" t="s">
        <v>3053</v>
      </c>
      <c r="J1837" s="21">
        <v>2</v>
      </c>
      <c r="K1837" s="21">
        <v>2</v>
      </c>
      <c r="L1837" s="21">
        <f>J1837-K1837</f>
        <v>0</v>
      </c>
      <c r="M1837" s="21" t="s">
        <v>2300</v>
      </c>
      <c r="N1837" s="30">
        <v>45876</v>
      </c>
      <c r="O1837" s="48">
        <v>17100</v>
      </c>
      <c r="P1837" s="21" t="s">
        <v>213</v>
      </c>
      <c r="Q1837" s="21" t="s">
        <v>1127</v>
      </c>
      <c r="R1837" s="21" t="s">
        <v>1127</v>
      </c>
      <c r="S1837" s="3">
        <v>4</v>
      </c>
      <c r="T1837" s="37"/>
      <c r="U1837" s="21" t="s">
        <v>18</v>
      </c>
      <c r="V1837" s="21" t="str">
        <f>VLOOKUP(P1837,'Customer List'!B:C,2,)</f>
        <v>Delhi</v>
      </c>
      <c r="W1837" s="38"/>
      <c r="X1837" s="30">
        <f>IF(OR(R1837 = "PRIYANKA MADAM", R1837 = "DEEPAK", R1837 = "PORTER"),N1837,"")</f>
        <v>45876</v>
      </c>
      <c r="Y1837" s="21">
        <f>IF(X1837="", "", X1837-N1837)</f>
        <v>0</v>
      </c>
      <c r="Z1837" s="21" t="str">
        <f>IF(N1837="", "", TEXT(N1837, "dddd"))</f>
        <v>Thursday</v>
      </c>
      <c r="AA1837" s="21" t="str">
        <f>IF(X1837="", "", TEXT(X1837, "dddd"))</f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1834</v>
      </c>
      <c r="B1838" s="21" t="s">
        <v>2279</v>
      </c>
      <c r="C1838" s="30">
        <v>45870</v>
      </c>
      <c r="D1838" s="30">
        <v>45875</v>
      </c>
      <c r="E1838" s="47">
        <v>77</v>
      </c>
      <c r="F1838" s="47">
        <f>IF(AB1838="DOLLAR",E1838*88,E1838)</f>
        <v>6776</v>
      </c>
      <c r="G1838" s="48">
        <f>F1838*J1838</f>
        <v>6776</v>
      </c>
      <c r="H1838" s="21">
        <v>120605</v>
      </c>
      <c r="I1838" s="21" t="s">
        <v>3054</v>
      </c>
      <c r="J1838" s="21">
        <v>1</v>
      </c>
      <c r="K1838" s="21">
        <v>1</v>
      </c>
      <c r="L1838" s="21">
        <f>J1838-K1838</f>
        <v>0</v>
      </c>
      <c r="M1838" s="21" t="s">
        <v>2358</v>
      </c>
      <c r="N1838" s="30">
        <v>45882</v>
      </c>
      <c r="O1838" s="48">
        <v>0</v>
      </c>
      <c r="P1838" s="21" t="s">
        <v>625</v>
      </c>
      <c r="Q1838" s="21" t="s">
        <v>2071</v>
      </c>
      <c r="R1838" s="21" t="s">
        <v>637</v>
      </c>
      <c r="S1838" s="3">
        <v>4</v>
      </c>
      <c r="T1838" s="37" t="s">
        <v>2359</v>
      </c>
      <c r="U1838" s="21" t="s">
        <v>18</v>
      </c>
      <c r="V1838" s="21" t="str">
        <f>VLOOKUP(P1838,'Customer List'!B:C,2,)</f>
        <v>Delhi</v>
      </c>
      <c r="W1838" s="38"/>
      <c r="X1838" s="30">
        <v>45882</v>
      </c>
      <c r="Y1838" s="21">
        <f>IF(X1838="", "", X1838-N1838)</f>
        <v>0</v>
      </c>
      <c r="Z1838" s="21" t="str">
        <f>IF(N1838="", "", TEXT(N1838, "dddd"))</f>
        <v>Wednesday</v>
      </c>
      <c r="AA1838" s="21" t="str">
        <f>IF(X1838="", "", TEXT(X1838, "dddd"))</f>
        <v>Wednesday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1835</v>
      </c>
      <c r="B1839" s="21" t="s">
        <v>2279</v>
      </c>
      <c r="C1839" s="30">
        <v>45870</v>
      </c>
      <c r="D1839" s="30">
        <v>45875</v>
      </c>
      <c r="E1839" s="47">
        <v>70.7</v>
      </c>
      <c r="F1839" s="47">
        <f>IF(AB1839="DOLLAR",E1839*88,E1839)</f>
        <v>6221.6</v>
      </c>
      <c r="G1839" s="48">
        <f>F1839*J1839</f>
        <v>6221.6</v>
      </c>
      <c r="H1839" s="21">
        <v>121419</v>
      </c>
      <c r="I1839" s="21" t="s">
        <v>3055</v>
      </c>
      <c r="J1839" s="21">
        <v>1</v>
      </c>
      <c r="K1839" s="21">
        <v>1</v>
      </c>
      <c r="L1839" s="21">
        <f>J1839-K1839</f>
        <v>0</v>
      </c>
      <c r="M1839" s="21" t="s">
        <v>2300</v>
      </c>
      <c r="N1839" s="30">
        <v>45876</v>
      </c>
      <c r="O1839" s="48">
        <v>9595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>IF(X1839="", "", X1839-N1839)</f>
        <v>0</v>
      </c>
      <c r="Z1839" s="21" t="str">
        <f>IF(N1839="", "", TEXT(N1839, "dddd"))</f>
        <v>Thursday</v>
      </c>
      <c r="AA1839" s="21" t="str">
        <f>IF(X1839="", "", TEXT(X1839, "dddd"))</f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1836</v>
      </c>
      <c r="B1840" s="21" t="s">
        <v>2279</v>
      </c>
      <c r="C1840" s="30">
        <v>45870</v>
      </c>
      <c r="D1840" s="30">
        <v>45875</v>
      </c>
      <c r="E1840" s="47">
        <v>207.2</v>
      </c>
      <c r="F1840" s="47">
        <f>IF(AB1840="DOLLAR",E1840*88,E1840)</f>
        <v>18233.599999999999</v>
      </c>
      <c r="G1840" s="48">
        <f>F1840*J1840</f>
        <v>18233.599999999999</v>
      </c>
      <c r="H1840" s="21">
        <v>127514</v>
      </c>
      <c r="I1840" s="21" t="s">
        <v>3056</v>
      </c>
      <c r="J1840" s="21">
        <v>1</v>
      </c>
      <c r="K1840" s="21">
        <v>1</v>
      </c>
      <c r="L1840" s="21">
        <f>J1840-K1840</f>
        <v>0</v>
      </c>
      <c r="M1840" s="21" t="s">
        <v>2441</v>
      </c>
      <c r="N1840" s="30">
        <v>45881</v>
      </c>
      <c r="O1840" s="48">
        <v>0</v>
      </c>
      <c r="P1840" s="21" t="s">
        <v>254</v>
      </c>
      <c r="Q1840" s="21" t="s">
        <v>2071</v>
      </c>
      <c r="R1840" s="21" t="s">
        <v>847</v>
      </c>
      <c r="S1840" s="3">
        <v>4</v>
      </c>
      <c r="T1840" s="37" t="s">
        <v>609</v>
      </c>
      <c r="U1840" s="21" t="s">
        <v>18</v>
      </c>
      <c r="V1840" s="21" t="str">
        <f>VLOOKUP(P1840,'Customer List'!B:C,2,)</f>
        <v>Delhi</v>
      </c>
      <c r="W1840" s="38"/>
      <c r="X1840" s="30">
        <v>45881</v>
      </c>
      <c r="Y1840" s="21">
        <f>IF(X1840="", "", X1840-N1840)</f>
        <v>0</v>
      </c>
      <c r="Z1840" s="21" t="str">
        <f>IF(N1840="", "", TEXT(N1840, "dddd"))</f>
        <v>Tuesday</v>
      </c>
      <c r="AA1840" s="21" t="str">
        <f>IF(X1840="", "", TEXT(X1840, "dddd"))</f>
        <v>Tuesday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1837</v>
      </c>
      <c r="B1841" s="21" t="s">
        <v>2279</v>
      </c>
      <c r="C1841" s="30">
        <v>45870</v>
      </c>
      <c r="D1841" s="30">
        <v>45875</v>
      </c>
      <c r="E1841" s="47">
        <v>137.19999999999999</v>
      </c>
      <c r="F1841" s="47">
        <f>IF(AB1841="DOLLAR",E1841*88,E1841)</f>
        <v>12073.599999999999</v>
      </c>
      <c r="G1841" s="48">
        <f>F1841*J1841</f>
        <v>12073.599999999999</v>
      </c>
      <c r="H1841" s="21">
        <v>103116</v>
      </c>
      <c r="I1841" s="21" t="s">
        <v>1258</v>
      </c>
      <c r="J1841" s="21">
        <v>1</v>
      </c>
      <c r="K1841" s="21">
        <v>1</v>
      </c>
      <c r="L1841" s="21">
        <f>J1841-K1841</f>
        <v>0</v>
      </c>
      <c r="M1841" s="21" t="s">
        <v>2331</v>
      </c>
      <c r="N1841" s="30">
        <v>45880</v>
      </c>
      <c r="O1841" s="48">
        <v>18228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>IF(X1841="", "", X1841-N1841)</f>
        <v>1</v>
      </c>
      <c r="Z1841" s="21" t="str">
        <f>IF(N1841="", "", TEXT(N1841, "dddd"))</f>
        <v>Monday</v>
      </c>
      <c r="AA1841" s="21" t="str">
        <f>IF(X1841="", "", TEXT(X1841, "dddd"))</f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1838</v>
      </c>
      <c r="B1842" s="21" t="s">
        <v>2279</v>
      </c>
      <c r="C1842" s="30">
        <v>45870</v>
      </c>
      <c r="D1842" s="30">
        <v>45875</v>
      </c>
      <c r="E1842" s="47">
        <v>242.9</v>
      </c>
      <c r="F1842" s="47">
        <f>IF(AB1842="DOLLAR",E1842*88,E1842)</f>
        <v>21375.200000000001</v>
      </c>
      <c r="G1842" s="48">
        <f>F1842*J1842</f>
        <v>21375.200000000001</v>
      </c>
      <c r="H1842" s="21">
        <v>108916</v>
      </c>
      <c r="I1842" s="21" t="s">
        <v>3057</v>
      </c>
      <c r="J1842" s="21">
        <v>1</v>
      </c>
      <c r="K1842" s="21">
        <v>1</v>
      </c>
      <c r="L1842" s="21">
        <f>J1842-K1842</f>
        <v>0</v>
      </c>
      <c r="M1842" s="21" t="s">
        <v>2332</v>
      </c>
      <c r="N1842" s="30">
        <v>45880</v>
      </c>
      <c r="O1842" s="48">
        <v>32271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>IF(X1842="", "", X1842-N1842)</f>
        <v>1</v>
      </c>
      <c r="Z1842" s="21" t="str">
        <f>IF(N1842="", "", TEXT(N1842, "dddd"))</f>
        <v>Monday</v>
      </c>
      <c r="AA1842" s="21" t="str">
        <f>IF(X1842="", "", TEXT(X1842, "dddd"))</f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1839</v>
      </c>
      <c r="B1843" s="21" t="s">
        <v>2279</v>
      </c>
      <c r="C1843" s="30">
        <v>45870</v>
      </c>
      <c r="D1843" s="30">
        <v>45875</v>
      </c>
      <c r="E1843" s="47">
        <v>228</v>
      </c>
      <c r="F1843" s="47">
        <f>IF(AB1843="DOLLAR",E1843*88,E1843)</f>
        <v>20064</v>
      </c>
      <c r="G1843" s="48">
        <f>F1843*J1843</f>
        <v>20064</v>
      </c>
      <c r="H1843" s="21">
        <v>133923</v>
      </c>
      <c r="I1843" s="21" t="s">
        <v>3058</v>
      </c>
      <c r="J1843" s="21">
        <v>1</v>
      </c>
      <c r="K1843" s="21">
        <v>1</v>
      </c>
      <c r="L1843" s="21">
        <f>J1843-K1843</f>
        <v>0</v>
      </c>
      <c r="M1843" s="21" t="s">
        <v>2326</v>
      </c>
      <c r="N1843" s="30">
        <v>45880</v>
      </c>
      <c r="O1843" s="48">
        <v>23091.84</v>
      </c>
      <c r="P1843" s="21" t="s">
        <v>276</v>
      </c>
      <c r="Q1843" s="21">
        <v>58154305565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Pune</v>
      </c>
      <c r="W1843" s="38"/>
      <c r="X1843" s="30">
        <v>45881</v>
      </c>
      <c r="Y1843" s="21">
        <f>IF(X1843="", "", X1843-N1843)</f>
        <v>1</v>
      </c>
      <c r="Z1843" s="21" t="str">
        <f>IF(N1843="", "", TEXT(N1843, "dddd"))</f>
        <v>Monday</v>
      </c>
      <c r="AA1843" s="21" t="str">
        <f>IF(X1843="", "", TEXT(X1843, "dddd"))</f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1840</v>
      </c>
      <c r="B1844" s="21" t="s">
        <v>2279</v>
      </c>
      <c r="C1844" s="30">
        <v>45870</v>
      </c>
      <c r="D1844" s="30">
        <v>45875</v>
      </c>
      <c r="E1844" s="47">
        <v>181.5</v>
      </c>
      <c r="F1844" s="47">
        <f>IF(AB1844="DOLLAR",E1844*88,E1844)</f>
        <v>15972</v>
      </c>
      <c r="G1844" s="48">
        <f>F1844*J1844</f>
        <v>15972</v>
      </c>
      <c r="H1844" s="21">
        <v>135027</v>
      </c>
      <c r="I1844" s="21" t="s">
        <v>3059</v>
      </c>
      <c r="J1844" s="21">
        <v>1</v>
      </c>
      <c r="K1844" s="21">
        <v>1</v>
      </c>
      <c r="L1844" s="21">
        <f>J1844-K1844</f>
        <v>0</v>
      </c>
      <c r="M1844" s="21" t="s">
        <v>2358</v>
      </c>
      <c r="N1844" s="30">
        <v>45882</v>
      </c>
      <c r="O1844" s="48">
        <v>0</v>
      </c>
      <c r="P1844" s="21" t="s">
        <v>625</v>
      </c>
      <c r="Q1844" s="21" t="s">
        <v>2071</v>
      </c>
      <c r="R1844" s="21" t="s">
        <v>637</v>
      </c>
      <c r="S1844" s="3">
        <v>4</v>
      </c>
      <c r="T1844" s="37" t="s">
        <v>2359</v>
      </c>
      <c r="U1844" s="21" t="s">
        <v>18</v>
      </c>
      <c r="V1844" s="21" t="str">
        <f>VLOOKUP(P1844,'Customer List'!B:C,2,)</f>
        <v>Delhi</v>
      </c>
      <c r="W1844" s="38"/>
      <c r="X1844" s="30">
        <v>45882</v>
      </c>
      <c r="Y1844" s="21">
        <f>IF(X1844="", "", X1844-N1844)</f>
        <v>0</v>
      </c>
      <c r="Z1844" s="21" t="str">
        <f>IF(N1844="", "", TEXT(N1844, "dddd"))</f>
        <v>Wednesday</v>
      </c>
      <c r="AA1844" s="21" t="str">
        <f>IF(X1844="", "", TEXT(X1844, "dddd"))</f>
        <v>Wednesday</v>
      </c>
      <c r="AB1844" s="21" t="str">
        <f>VLOOKUP(U1844,'Currency Sheet'!A:C,3,)</f>
        <v>DOLLAR</v>
      </c>
      <c r="AC1844" s="42" t="str">
        <f>VLOOKUP(P1844,'Customer List'!B:D,3,)</f>
        <v>Local</v>
      </c>
    </row>
    <row r="1845" spans="1:29" x14ac:dyDescent="0.25">
      <c r="A1845" s="21">
        <v>1841</v>
      </c>
      <c r="B1845" s="21" t="s">
        <v>2279</v>
      </c>
      <c r="C1845" s="30">
        <v>45870</v>
      </c>
      <c r="D1845" s="30">
        <v>45875</v>
      </c>
      <c r="E1845" s="47">
        <v>219.8</v>
      </c>
      <c r="F1845" s="47">
        <f>IF(AB1845="DOLLAR",E1845*88,E1845)</f>
        <v>19342.400000000001</v>
      </c>
      <c r="G1845" s="48">
        <f>F1845*J1845</f>
        <v>19342.400000000001</v>
      </c>
      <c r="H1845" s="21">
        <v>127614</v>
      </c>
      <c r="I1845" s="21" t="s">
        <v>3060</v>
      </c>
      <c r="J1845" s="21">
        <v>1</v>
      </c>
      <c r="K1845" s="21">
        <v>1</v>
      </c>
      <c r="L1845" s="21">
        <f>J1845-K1845</f>
        <v>0</v>
      </c>
      <c r="M1845" s="21" t="s">
        <v>2332</v>
      </c>
      <c r="N1845" s="30">
        <v>45880</v>
      </c>
      <c r="O1845" s="48">
        <v>29202</v>
      </c>
      <c r="P1845" s="21" t="s">
        <v>2045</v>
      </c>
      <c r="Q1845" s="21">
        <v>58154310270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Hyderabad</v>
      </c>
      <c r="W1845" s="38"/>
      <c r="X1845" s="30">
        <v>45881</v>
      </c>
      <c r="Y1845" s="21">
        <f>IF(X1845="", "", X1845-N1845)</f>
        <v>1</v>
      </c>
      <c r="Z1845" s="21" t="str">
        <f>IF(N1845="", "", TEXT(N1845, "dddd"))</f>
        <v>Monday</v>
      </c>
      <c r="AA1845" s="21" t="str">
        <f>IF(X1845="", "", TEXT(X1845, "dddd"))</f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1842</v>
      </c>
      <c r="B1846" s="21" t="s">
        <v>2279</v>
      </c>
      <c r="C1846" s="30">
        <v>45870</v>
      </c>
      <c r="D1846" s="30">
        <v>45875</v>
      </c>
      <c r="E1846" s="47">
        <v>195.3</v>
      </c>
      <c r="F1846" s="47">
        <f>IF(AB1846="DOLLAR",E1846*88,E1846)</f>
        <v>17186.400000000001</v>
      </c>
      <c r="G1846" s="48">
        <f>F1846*J1846</f>
        <v>17186.400000000001</v>
      </c>
      <c r="H1846" s="21">
        <v>152410</v>
      </c>
      <c r="I1846" s="21" t="s">
        <v>3061</v>
      </c>
      <c r="J1846" s="21">
        <v>1</v>
      </c>
      <c r="K1846" s="21">
        <v>1</v>
      </c>
      <c r="L1846" s="21">
        <f>J1846-K1846</f>
        <v>0</v>
      </c>
      <c r="M1846" s="21" t="s">
        <v>2326</v>
      </c>
      <c r="N1846" s="30">
        <v>45880</v>
      </c>
      <c r="O1846" s="48">
        <v>21192.84</v>
      </c>
      <c r="P1846" s="21" t="s">
        <v>276</v>
      </c>
      <c r="Q1846" s="21">
        <v>58154305565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Pune</v>
      </c>
      <c r="W1846" s="38"/>
      <c r="X1846" s="30">
        <v>45881</v>
      </c>
      <c r="Y1846" s="21">
        <f>IF(X1846="", "", X1846-N1846)</f>
        <v>1</v>
      </c>
      <c r="Z1846" s="21" t="str">
        <f>IF(N1846="", "", TEXT(N1846, "dddd"))</f>
        <v>Monday</v>
      </c>
      <c r="AA1846" s="21" t="str">
        <f>IF(X1846="", "", TEXT(X1846, "dddd"))</f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1843</v>
      </c>
      <c r="B1847" s="21" t="s">
        <v>2279</v>
      </c>
      <c r="C1847" s="30">
        <v>45870</v>
      </c>
      <c r="D1847" s="30">
        <v>45875</v>
      </c>
      <c r="E1847" s="47">
        <v>267.39999999999998</v>
      </c>
      <c r="F1847" s="47">
        <f>IF(AB1847="DOLLAR",E1847*88,E1847)</f>
        <v>23531.199999999997</v>
      </c>
      <c r="G1847" s="48">
        <f>F1847*J1847</f>
        <v>23531.199999999997</v>
      </c>
      <c r="H1847" s="21">
        <v>153512</v>
      </c>
      <c r="I1847" s="21" t="s">
        <v>3062</v>
      </c>
      <c r="J1847" s="21">
        <v>1</v>
      </c>
      <c r="K1847" s="21">
        <v>1</v>
      </c>
      <c r="L1847" s="21">
        <f>J1847-K1847</f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>IF(X1847="", "", X1847-N1847)</f>
        <v>0</v>
      </c>
      <c r="Z1847" s="21" t="str">
        <f>IF(N1847="", "", TEXT(N1847, "dddd"))</f>
        <v>Wednesday</v>
      </c>
      <c r="AA1847" s="21" t="str">
        <f>IF(X1847="", "", TEXT(X1847, "dddd"))</f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1844</v>
      </c>
      <c r="B1848" s="21" t="s">
        <v>2279</v>
      </c>
      <c r="C1848" s="30">
        <v>45870</v>
      </c>
      <c r="D1848" s="30">
        <v>45875</v>
      </c>
      <c r="E1848" s="47">
        <v>150.5</v>
      </c>
      <c r="F1848" s="47">
        <f>IF(AB1848="DOLLAR",E1848*88,E1848)</f>
        <v>13244</v>
      </c>
      <c r="G1848" s="48">
        <f>F1848*J1848</f>
        <v>13244</v>
      </c>
      <c r="H1848" s="21">
        <v>156010</v>
      </c>
      <c r="I1848" s="21" t="s">
        <v>3063</v>
      </c>
      <c r="J1848" s="21">
        <v>1</v>
      </c>
      <c r="K1848" s="21">
        <v>1</v>
      </c>
      <c r="L1848" s="21">
        <f>J1848-K1848</f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>IF(X1848="", "", X1848-N1848)</f>
        <v>0</v>
      </c>
      <c r="Z1848" s="21" t="str">
        <f>IF(N1848="", "", TEXT(N1848, "dddd"))</f>
        <v>Wednesday</v>
      </c>
      <c r="AA1848" s="21" t="str">
        <f>IF(X1848="", "", TEXT(X1848, "dddd"))</f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1845</v>
      </c>
      <c r="B1849" s="21" t="s">
        <v>2279</v>
      </c>
      <c r="C1849" s="30">
        <v>45870</v>
      </c>
      <c r="D1849" s="30">
        <v>45875</v>
      </c>
      <c r="E1849" s="47">
        <v>50.4</v>
      </c>
      <c r="F1849" s="47">
        <f>IF(AB1849="DOLLAR",E1849*88,E1849)</f>
        <v>4435.2</v>
      </c>
      <c r="G1849" s="48">
        <f>F1849*J1849</f>
        <v>4435.2</v>
      </c>
      <c r="H1849" s="21">
        <v>301014</v>
      </c>
      <c r="I1849" s="21" t="s">
        <v>3064</v>
      </c>
      <c r="J1849" s="21">
        <v>1</v>
      </c>
      <c r="K1849" s="21">
        <v>1</v>
      </c>
      <c r="L1849" s="21">
        <f>J1849-K1849</f>
        <v>0</v>
      </c>
      <c r="M1849" s="21" t="s">
        <v>2475</v>
      </c>
      <c r="N1849" s="30">
        <v>45890</v>
      </c>
      <c r="O1849" s="48">
        <v>0</v>
      </c>
      <c r="P1849" s="21" t="s">
        <v>49</v>
      </c>
      <c r="Q1849" s="21" t="s">
        <v>2071</v>
      </c>
      <c r="R1849" s="21" t="s">
        <v>637</v>
      </c>
      <c r="S1849" s="3">
        <v>4</v>
      </c>
      <c r="T1849" s="37" t="s">
        <v>609</v>
      </c>
      <c r="U1849" s="21" t="s">
        <v>18</v>
      </c>
      <c r="V1849" s="21" t="str">
        <f>VLOOKUP(P1849,'Customer List'!B:C,2,)</f>
        <v>Delhi</v>
      </c>
      <c r="W1849" s="38"/>
      <c r="X1849" s="30">
        <v>45890</v>
      </c>
      <c r="Y1849" s="21">
        <f>IF(X1849="", "", X1849-N1849)</f>
        <v>0</v>
      </c>
      <c r="Z1849" s="21" t="str">
        <f>IF(N1849="", "", TEXT(N1849, "dddd"))</f>
        <v>Thursday</v>
      </c>
      <c r="AA1849" s="21" t="str">
        <f>IF(X1849="", "", TEXT(X1849, "dddd"))</f>
        <v>Thursday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1846</v>
      </c>
      <c r="B1850" s="21" t="s">
        <v>2279</v>
      </c>
      <c r="C1850" s="30">
        <v>45870</v>
      </c>
      <c r="D1850" s="30">
        <v>45875</v>
      </c>
      <c r="E1850" s="47">
        <v>94.5</v>
      </c>
      <c r="F1850" s="47">
        <f>IF(AB1850="DOLLAR",E1850*88,E1850)</f>
        <v>8316</v>
      </c>
      <c r="G1850" s="48">
        <f>F1850*J1850</f>
        <v>8316</v>
      </c>
      <c r="H1850" s="21">
        <v>301808</v>
      </c>
      <c r="I1850" s="21" t="s">
        <v>184</v>
      </c>
      <c r="J1850" s="21">
        <v>1</v>
      </c>
      <c r="K1850" s="21">
        <v>1</v>
      </c>
      <c r="L1850" s="21">
        <f>J1850-K1850</f>
        <v>0</v>
      </c>
      <c r="M1850" s="21" t="s">
        <v>2312</v>
      </c>
      <c r="N1850" s="30">
        <v>45880</v>
      </c>
      <c r="O1850" s="48">
        <v>14647.5</v>
      </c>
      <c r="P1850" s="21" t="s">
        <v>2046</v>
      </c>
      <c r="Q1850" s="21">
        <v>58154309356</v>
      </c>
      <c r="R1850" s="21" t="s">
        <v>40</v>
      </c>
      <c r="S1850" s="3">
        <v>4</v>
      </c>
      <c r="T1850" s="37"/>
      <c r="U1850" s="21" t="s">
        <v>18</v>
      </c>
      <c r="V1850" s="21" t="str">
        <f>VLOOKUP(P1850,'Customer List'!B:C,2,)</f>
        <v>Banglore</v>
      </c>
      <c r="W1850" s="38"/>
      <c r="X1850" s="30">
        <v>45881</v>
      </c>
      <c r="Y1850" s="21">
        <f>IF(X1850="", "", X1850-N1850)</f>
        <v>1</v>
      </c>
      <c r="Z1850" s="21" t="str">
        <f>IF(N1850="", "", TEXT(N1850, "dddd"))</f>
        <v>Monday</v>
      </c>
      <c r="AA1850" s="21" t="str">
        <f>IF(X1850="", "", TEXT(X1850, "dddd"))</f>
        <v>Tuesday</v>
      </c>
      <c r="AB1850" s="21" t="str">
        <f>VLOOKUP(U1850,'Currency Sheet'!A:C,3,)</f>
        <v>DOLLAR</v>
      </c>
      <c r="AC1850" s="42" t="str">
        <f>VLOOKUP(P1850,'Customer List'!B:D,3,)</f>
        <v>OutStation</v>
      </c>
    </row>
    <row r="1851" spans="1:29" x14ac:dyDescent="0.25">
      <c r="A1851" s="21">
        <v>1847</v>
      </c>
      <c r="B1851" s="21" t="s">
        <v>2279</v>
      </c>
      <c r="C1851" s="30">
        <v>45870</v>
      </c>
      <c r="D1851" s="30">
        <v>45875</v>
      </c>
      <c r="E1851" s="47">
        <v>135.80000000000001</v>
      </c>
      <c r="F1851" s="47">
        <f>IF(AB1851="DOLLAR",E1851*88,E1851)</f>
        <v>11950.400000000001</v>
      </c>
      <c r="G1851" s="48">
        <f>F1851*J1851</f>
        <v>11950.400000000001</v>
      </c>
      <c r="H1851" s="21">
        <v>640906</v>
      </c>
      <c r="I1851" s="21" t="s">
        <v>1618</v>
      </c>
      <c r="J1851" s="21">
        <v>1</v>
      </c>
      <c r="K1851" s="21">
        <v>1</v>
      </c>
      <c r="L1851" s="21">
        <f>J1851-K1851</f>
        <v>0</v>
      </c>
      <c r="M1851" s="21" t="s">
        <v>2356</v>
      </c>
      <c r="N1851" s="30">
        <v>45882</v>
      </c>
      <c r="O1851" s="48">
        <v>18624</v>
      </c>
      <c r="P1851" s="21" t="s">
        <v>208</v>
      </c>
      <c r="Q1851" s="21" t="s">
        <v>2071</v>
      </c>
      <c r="R1851" s="21" t="s">
        <v>847</v>
      </c>
      <c r="S1851" s="3">
        <v>4</v>
      </c>
      <c r="T1851" s="37"/>
      <c r="U1851" s="21" t="s">
        <v>18</v>
      </c>
      <c r="V1851" s="21" t="str">
        <f>VLOOKUP(P1851,'Customer List'!B:C,2,)</f>
        <v>Delhi</v>
      </c>
      <c r="W1851" s="38"/>
      <c r="X1851" s="30">
        <v>45882</v>
      </c>
      <c r="Y1851" s="21">
        <f>IF(X1851="", "", X1851-N1851)</f>
        <v>0</v>
      </c>
      <c r="Z1851" s="21" t="str">
        <f>IF(N1851="", "", TEXT(N1851, "dddd"))</f>
        <v>Wednesday</v>
      </c>
      <c r="AA1851" s="21" t="str">
        <f>IF(X1851="", "", TEXT(X1851, "dddd"))</f>
        <v>Wednesday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x14ac:dyDescent="0.25">
      <c r="A1852" s="21">
        <v>1848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>IF(AB1852="DOLLAR",E1852*88,E1852)</f>
        <v>2710.4</v>
      </c>
      <c r="G1852" s="48">
        <f>F1852*J1852</f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>J1852-K1852</f>
        <v>0</v>
      </c>
      <c r="M1852" s="21" t="s">
        <v>2327</v>
      </c>
      <c r="N1852" s="30">
        <v>45880</v>
      </c>
      <c r="O1852" s="48">
        <v>4774</v>
      </c>
      <c r="P1852" s="21" t="s">
        <v>22</v>
      </c>
      <c r="Q1852" s="50" t="s">
        <v>2345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Chandigarh</v>
      </c>
      <c r="W1852" s="38"/>
      <c r="X1852" s="30">
        <v>45882</v>
      </c>
      <c r="Y1852" s="21">
        <f>IF(X1852="", "", X1852-N1852)</f>
        <v>2</v>
      </c>
      <c r="Z1852" s="21" t="str">
        <f>IF(N1852="", "", TEXT(N1852, "dddd"))</f>
        <v>Monday</v>
      </c>
      <c r="AA1852" s="21" t="str">
        <f>IF(X1852="", "", TEXT(X1852, "dddd"))</f>
        <v>Wednesday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x14ac:dyDescent="0.25">
      <c r="A1853" s="21">
        <v>1849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>IF(AB1853="DOLLAR",E1853*88,E1853)</f>
        <v>2710.4</v>
      </c>
      <c r="G1853" s="48">
        <f>F1853*J1853</f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>J1853-K1853</f>
        <v>0</v>
      </c>
      <c r="M1853" s="21" t="s">
        <v>2354</v>
      </c>
      <c r="N1853" s="30">
        <v>45881</v>
      </c>
      <c r="O1853" s="48">
        <v>0</v>
      </c>
      <c r="P1853" s="21" t="s">
        <v>30</v>
      </c>
      <c r="Q1853" s="21" t="s">
        <v>2071</v>
      </c>
      <c r="R1853" s="21" t="s">
        <v>637</v>
      </c>
      <c r="S1853" s="3">
        <v>4</v>
      </c>
      <c r="T1853" s="37" t="s">
        <v>609</v>
      </c>
      <c r="U1853" s="21" t="s">
        <v>18</v>
      </c>
      <c r="V1853" s="21" t="str">
        <f>VLOOKUP(P1853,'Customer List'!B:C,2,)</f>
        <v>Delhi</v>
      </c>
      <c r="W1853" s="38"/>
      <c r="X1853" s="30">
        <v>45881</v>
      </c>
      <c r="Y1853" s="21">
        <f>IF(X1853="", "", X1853-N1853)</f>
        <v>0</v>
      </c>
      <c r="Z1853" s="21" t="str">
        <f>IF(N1853="", "", TEXT(N1853, "dddd"))</f>
        <v>Tuesday</v>
      </c>
      <c r="AA1853" s="21" t="str">
        <f>IF(X1853="", "", TEXT(X1853, "dddd"))</f>
        <v>Tuesday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x14ac:dyDescent="0.25">
      <c r="A1854" s="21">
        <v>1850</v>
      </c>
      <c r="B1854" s="21" t="s">
        <v>2279</v>
      </c>
      <c r="C1854" s="30">
        <v>45870</v>
      </c>
      <c r="D1854" s="30">
        <v>45875</v>
      </c>
      <c r="E1854" s="47">
        <v>73.5</v>
      </c>
      <c r="F1854" s="47">
        <f>IF(AB1854="DOLLAR",E1854*88,E1854)</f>
        <v>6468</v>
      </c>
      <c r="G1854" s="48">
        <f>F1854*J1854</f>
        <v>32340</v>
      </c>
      <c r="H1854" s="21">
        <v>302212</v>
      </c>
      <c r="I1854" s="21" t="s">
        <v>2827</v>
      </c>
      <c r="J1854" s="21">
        <v>5</v>
      </c>
      <c r="K1854" s="21">
        <v>5</v>
      </c>
      <c r="L1854" s="21">
        <f>J1854-K1854</f>
        <v>0</v>
      </c>
      <c r="M1854" s="21" t="s">
        <v>2316</v>
      </c>
      <c r="N1854" s="30">
        <v>45880</v>
      </c>
      <c r="O1854" s="48">
        <v>55125</v>
      </c>
      <c r="P1854" s="21" t="s">
        <v>621</v>
      </c>
      <c r="Q1854" s="21">
        <v>58154309220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Hyderabad</v>
      </c>
      <c r="W1854" s="38"/>
      <c r="X1854" s="30">
        <v>45881</v>
      </c>
      <c r="Y1854" s="21">
        <f>IF(X1854="", "", X1854-N1854)</f>
        <v>1</v>
      </c>
      <c r="Z1854" s="21" t="str">
        <f>IF(N1854="", "", TEXT(N1854, "dddd"))</f>
        <v>Monday</v>
      </c>
      <c r="AA1854" s="21" t="str">
        <f>IF(X1854="", "", TEXT(X1854, "dddd"))</f>
        <v>Tuesday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x14ac:dyDescent="0.25">
      <c r="A1855" s="21">
        <v>1851</v>
      </c>
      <c r="B1855" s="21" t="s">
        <v>2279</v>
      </c>
      <c r="C1855" s="30">
        <v>45870</v>
      </c>
      <c r="D1855" s="30">
        <v>45875</v>
      </c>
      <c r="E1855" s="47">
        <v>177.75</v>
      </c>
      <c r="F1855" s="47">
        <f>IF(AB1855="DOLLAR",E1855*88,E1855)</f>
        <v>15642</v>
      </c>
      <c r="G1855" s="48">
        <f>F1855*J1855</f>
        <v>31284</v>
      </c>
      <c r="H1855" s="21">
        <v>301833</v>
      </c>
      <c r="I1855" s="21" t="s">
        <v>3065</v>
      </c>
      <c r="J1855" s="21">
        <v>2</v>
      </c>
      <c r="K1855" s="21">
        <v>2</v>
      </c>
      <c r="L1855" s="21">
        <f>J1855-K1855</f>
        <v>0</v>
      </c>
      <c r="M1855" s="21" t="s">
        <v>2304</v>
      </c>
      <c r="N1855" s="30">
        <v>45877</v>
      </c>
      <c r="O1855" s="48">
        <v>53633.1</v>
      </c>
      <c r="P1855" s="21" t="s">
        <v>652</v>
      </c>
      <c r="Q1855" s="21" t="s">
        <v>2071</v>
      </c>
      <c r="R1855" s="21" t="s">
        <v>637</v>
      </c>
      <c r="S1855" s="3">
        <v>4</v>
      </c>
      <c r="T1855" s="37"/>
      <c r="U1855" s="21" t="s">
        <v>18</v>
      </c>
      <c r="V1855" s="21" t="str">
        <f>VLOOKUP(P1855,'Customer List'!B:C,2,)</f>
        <v>Delhi</v>
      </c>
      <c r="W1855" s="38"/>
      <c r="X1855" s="30">
        <v>45877</v>
      </c>
      <c r="Y1855" s="21">
        <f>IF(X1855="", "", X1855-N1855)</f>
        <v>0</v>
      </c>
      <c r="Z1855" s="21" t="str">
        <f>IF(N1855="", "", TEXT(N1855, "dddd"))</f>
        <v>Friday</v>
      </c>
      <c r="AA1855" s="21" t="str">
        <f>IF(X1855="", "", TEXT(X1855, "dddd"))</f>
        <v>Friday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x14ac:dyDescent="0.25">
      <c r="A1856" s="21">
        <v>1852</v>
      </c>
      <c r="B1856" s="21" t="s">
        <v>2279</v>
      </c>
      <c r="C1856" s="30">
        <v>45870</v>
      </c>
      <c r="D1856" s="30">
        <v>45875</v>
      </c>
      <c r="E1856" s="47">
        <v>77</v>
      </c>
      <c r="F1856" s="47">
        <f>IF(AB1856="DOLLAR",E1856*88,E1856)</f>
        <v>6776</v>
      </c>
      <c r="G1856" s="48">
        <f>F1856*J1856</f>
        <v>6776</v>
      </c>
      <c r="H1856" s="21">
        <v>302610</v>
      </c>
      <c r="I1856" s="21" t="s">
        <v>1313</v>
      </c>
      <c r="J1856" s="21">
        <v>1</v>
      </c>
      <c r="K1856" s="21">
        <v>1</v>
      </c>
      <c r="L1856" s="21">
        <f>J1856-K1856</f>
        <v>0</v>
      </c>
      <c r="M1856" s="21" t="s">
        <v>2327</v>
      </c>
      <c r="N1856" s="30">
        <v>45880</v>
      </c>
      <c r="O1856" s="48">
        <v>11935</v>
      </c>
      <c r="P1856" s="21" t="s">
        <v>22</v>
      </c>
      <c r="Q1856" s="50" t="s">
        <v>2345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Chandigarh</v>
      </c>
      <c r="W1856" s="38"/>
      <c r="X1856" s="30">
        <v>45882</v>
      </c>
      <c r="Y1856" s="21">
        <f>IF(X1856="", "", X1856-N1856)</f>
        <v>2</v>
      </c>
      <c r="Z1856" s="21" t="str">
        <f>IF(N1856="", "", TEXT(N1856, "dddd"))</f>
        <v>Monday</v>
      </c>
      <c r="AA1856" s="21" t="str">
        <f>IF(X1856="", "", TEXT(X1856, "dddd"))</f>
        <v>Wednesday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x14ac:dyDescent="0.25">
      <c r="A1857" s="21">
        <v>1853</v>
      </c>
      <c r="B1857" s="21" t="s">
        <v>2279</v>
      </c>
      <c r="C1857" s="30">
        <v>45870</v>
      </c>
      <c r="D1857" s="30">
        <v>45875</v>
      </c>
      <c r="E1857" s="47">
        <v>104.3</v>
      </c>
      <c r="F1857" s="47">
        <f>IF(AB1857="DOLLAR",E1857*88,E1857)</f>
        <v>9178.4</v>
      </c>
      <c r="G1857" s="48">
        <f>F1857*J1857</f>
        <v>9178.4</v>
      </c>
      <c r="H1857" s="21">
        <v>302934</v>
      </c>
      <c r="I1857" s="21" t="s">
        <v>1640</v>
      </c>
      <c r="J1857" s="21">
        <v>1</v>
      </c>
      <c r="K1857" s="21">
        <v>1</v>
      </c>
      <c r="L1857" s="21">
        <f>J1857-K1857</f>
        <v>0</v>
      </c>
      <c r="M1857" s="21" t="s">
        <v>2302</v>
      </c>
      <c r="N1857" s="30">
        <v>45876</v>
      </c>
      <c r="O1857" s="48">
        <v>14155</v>
      </c>
      <c r="P1857" s="21" t="s">
        <v>213</v>
      </c>
      <c r="Q1857" s="21" t="s">
        <v>1127</v>
      </c>
      <c r="R1857" s="21" t="s">
        <v>1127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f>IF(OR(R1857 = "PRIYANKA MADAM", R1857 = "DEEPAK", R1857 = "PORTER"),N1857,"")</f>
        <v>45876</v>
      </c>
      <c r="Y1857" s="21">
        <f>IF(X1857="", "", X1857-N1857)</f>
        <v>0</v>
      </c>
      <c r="Z1857" s="21" t="str">
        <f>IF(N1857="", "", TEXT(N1857, "dddd"))</f>
        <v>Thursday</v>
      </c>
      <c r="AA1857" s="21" t="str">
        <f>IF(X1857="", "", TEXT(X1857, "dddd"))</f>
        <v>Thursday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x14ac:dyDescent="0.25">
      <c r="A1858" s="21">
        <v>1854</v>
      </c>
      <c r="B1858" s="21" t="s">
        <v>2279</v>
      </c>
      <c r="C1858" s="30">
        <v>45870</v>
      </c>
      <c r="D1858" s="30">
        <v>45875</v>
      </c>
      <c r="E1858" s="47">
        <v>61.6</v>
      </c>
      <c r="F1858" s="47">
        <f>IF(AB1858="DOLLAR",E1858*88,E1858)</f>
        <v>5420.8</v>
      </c>
      <c r="G1858" s="48">
        <f>F1858*J1858</f>
        <v>5420.8</v>
      </c>
      <c r="H1858" s="21">
        <v>303504</v>
      </c>
      <c r="I1858" s="21" t="s">
        <v>3066</v>
      </c>
      <c r="J1858" s="21">
        <v>1</v>
      </c>
      <c r="K1858" s="21">
        <v>1</v>
      </c>
      <c r="L1858" s="21">
        <f>J1858-K1858</f>
        <v>0</v>
      </c>
      <c r="M1858" s="21" t="s">
        <v>2326</v>
      </c>
      <c r="N1858" s="30">
        <v>45880</v>
      </c>
      <c r="O1858" s="48">
        <v>6684.48</v>
      </c>
      <c r="P1858" s="21" t="s">
        <v>276</v>
      </c>
      <c r="Q1858" s="21">
        <v>58154305565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Pune</v>
      </c>
      <c r="W1858" s="38"/>
      <c r="X1858" s="30">
        <v>45881</v>
      </c>
      <c r="Y1858" s="21">
        <f>IF(X1858="", "", X1858-N1858)</f>
        <v>1</v>
      </c>
      <c r="Z1858" s="21" t="str">
        <f>IF(N1858="", "", TEXT(N1858, "dddd"))</f>
        <v>Monday</v>
      </c>
      <c r="AA1858" s="21" t="str">
        <f>IF(X1858="", "", TEXT(X1858, "dddd"))</f>
        <v>Tuesday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x14ac:dyDescent="0.25">
      <c r="A1859" s="21">
        <v>1855</v>
      </c>
      <c r="B1859" s="21" t="s">
        <v>2279</v>
      </c>
      <c r="C1859" s="30">
        <v>45870</v>
      </c>
      <c r="D1859" s="30">
        <v>45875</v>
      </c>
      <c r="E1859" s="47">
        <v>136.5</v>
      </c>
      <c r="F1859" s="47">
        <f>IF(AB1859="DOLLAR",E1859*88,E1859)</f>
        <v>12012</v>
      </c>
      <c r="G1859" s="48">
        <f>F1859*J1859</f>
        <v>12012</v>
      </c>
      <c r="H1859" s="21">
        <v>302339</v>
      </c>
      <c r="I1859" s="21" t="s">
        <v>1394</v>
      </c>
      <c r="J1859" s="21">
        <v>1</v>
      </c>
      <c r="K1859" s="21">
        <v>1</v>
      </c>
      <c r="L1859" s="21">
        <f>J1859-K1859</f>
        <v>0</v>
      </c>
      <c r="M1859" s="21" t="s">
        <v>2304</v>
      </c>
      <c r="N1859" s="30">
        <v>45877</v>
      </c>
      <c r="O1859" s="48">
        <v>20594</v>
      </c>
      <c r="P1859" s="21" t="s">
        <v>652</v>
      </c>
      <c r="Q1859" s="21" t="s">
        <v>2071</v>
      </c>
      <c r="R1859" s="21" t="s">
        <v>637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v>45877</v>
      </c>
      <c r="Y1859" s="21">
        <f>IF(X1859="", "", X1859-N1859)</f>
        <v>0</v>
      </c>
      <c r="Z1859" s="21" t="str">
        <f>IF(N1859="", "", TEXT(N1859, "dddd"))</f>
        <v>Friday</v>
      </c>
      <c r="AA1859" s="21" t="str">
        <f>IF(X1859="", "", TEXT(X1859, "dddd"))</f>
        <v>Friday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x14ac:dyDescent="0.25">
      <c r="A1860" s="21">
        <v>1856</v>
      </c>
      <c r="B1860" s="21" t="s">
        <v>2279</v>
      </c>
      <c r="C1860" s="30">
        <v>45870</v>
      </c>
      <c r="D1860" s="30">
        <v>45875</v>
      </c>
      <c r="E1860" s="47">
        <v>185.5</v>
      </c>
      <c r="F1860" s="47">
        <f>IF(AB1860="DOLLAR",E1860*88,E1860)</f>
        <v>16324</v>
      </c>
      <c r="G1860" s="48">
        <f>F1860*J1860</f>
        <v>16324</v>
      </c>
      <c r="H1860" s="21">
        <v>304118</v>
      </c>
      <c r="I1860" s="21" t="s">
        <v>200</v>
      </c>
      <c r="J1860" s="21">
        <v>1</v>
      </c>
      <c r="K1860" s="21">
        <v>1</v>
      </c>
      <c r="L1860" s="21">
        <f>J1860-K1860</f>
        <v>0</v>
      </c>
      <c r="M1860" s="21" t="s">
        <v>2326</v>
      </c>
      <c r="N1860" s="30">
        <v>45880</v>
      </c>
      <c r="O1860" s="48">
        <v>20129.400000000001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>IF(X1860="", "", X1860-N1860)</f>
        <v>1</v>
      </c>
      <c r="Z1860" s="21" t="str">
        <f>IF(N1860="", "", TEXT(N1860, "dddd"))</f>
        <v>Monday</v>
      </c>
      <c r="AA1860" s="21" t="str">
        <f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1857</v>
      </c>
      <c r="B1861" s="21" t="s">
        <v>2279</v>
      </c>
      <c r="C1861" s="30">
        <v>45870</v>
      </c>
      <c r="D1861" s="30">
        <v>45875</v>
      </c>
      <c r="E1861" s="47">
        <v>86.8</v>
      </c>
      <c r="F1861" s="47">
        <f>IF(AB1861="DOLLAR",E1861*88,E1861)</f>
        <v>7638.4</v>
      </c>
      <c r="G1861" s="48">
        <f>F1861*J1861</f>
        <v>7638.4</v>
      </c>
      <c r="H1861" s="21">
        <v>304825</v>
      </c>
      <c r="I1861" s="21" t="s">
        <v>3067</v>
      </c>
      <c r="J1861" s="21">
        <v>1</v>
      </c>
      <c r="K1861" s="21">
        <v>1</v>
      </c>
      <c r="L1861" s="21">
        <f>J1861-K1861</f>
        <v>0</v>
      </c>
      <c r="M1861" s="21" t="s">
        <v>2310</v>
      </c>
      <c r="N1861" s="30">
        <v>45880</v>
      </c>
      <c r="O1861" s="48">
        <v>13069.6</v>
      </c>
      <c r="P1861" s="21" t="s">
        <v>228</v>
      </c>
      <c r="Q1861" s="21">
        <v>58154309883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Kolkata</v>
      </c>
      <c r="W1861" s="38"/>
      <c r="X1861" s="30">
        <v>45881</v>
      </c>
      <c r="Y1861" s="21">
        <f>IF(X1861="", "", X1861-N1861)</f>
        <v>1</v>
      </c>
      <c r="Z1861" s="21" t="str">
        <f>IF(N1861="", "", TEXT(N1861, "dddd"))</f>
        <v>Monday</v>
      </c>
      <c r="AA1861" s="21" t="str">
        <f>IF(X1861="", "", TEXT(X1861, "dddd"))</f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1858</v>
      </c>
      <c r="B1862" s="21" t="s">
        <v>2279</v>
      </c>
      <c r="C1862" s="30">
        <v>45870</v>
      </c>
      <c r="D1862" s="30">
        <v>45875</v>
      </c>
      <c r="E1862" s="47">
        <v>304.5</v>
      </c>
      <c r="F1862" s="47">
        <f>IF(AB1862="DOLLAR",E1862*88,E1862)</f>
        <v>26796</v>
      </c>
      <c r="G1862" s="48">
        <f>F1862*J1862</f>
        <v>26796</v>
      </c>
      <c r="H1862" s="21">
        <v>304834</v>
      </c>
      <c r="I1862" s="21" t="s">
        <v>3068</v>
      </c>
      <c r="J1862" s="21">
        <v>1</v>
      </c>
      <c r="K1862" s="21">
        <v>1</v>
      </c>
      <c r="L1862" s="21">
        <f>J1862-K1862</f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>IF(X1862="", "", X1862-N1862)</f>
        <v>0</v>
      </c>
      <c r="Z1862" s="21" t="str">
        <f>IF(N1862="", "", TEXT(N1862, "dddd"))</f>
        <v>Wednesday</v>
      </c>
      <c r="AA1862" s="21" t="str">
        <f>IF(X1862="", "", TEXT(X1862, "dddd"))</f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1859</v>
      </c>
      <c r="B1863" s="21" t="s">
        <v>2279</v>
      </c>
      <c r="C1863" s="30">
        <v>45870</v>
      </c>
      <c r="D1863" s="30">
        <v>45875</v>
      </c>
      <c r="E1863" s="47">
        <v>234.5</v>
      </c>
      <c r="F1863" s="47">
        <f>IF(AB1863="DOLLAR",E1863*88,E1863)</f>
        <v>20636</v>
      </c>
      <c r="G1863" s="48">
        <f>F1863*J1863</f>
        <v>20636</v>
      </c>
      <c r="H1863" s="21">
        <v>305112</v>
      </c>
      <c r="I1863" s="21" t="s">
        <v>3069</v>
      </c>
      <c r="J1863" s="21">
        <v>1</v>
      </c>
      <c r="K1863" s="21">
        <v>1</v>
      </c>
      <c r="L1863" s="21">
        <f>J1863-K1863</f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>IF(X1863="", "", X1863-N1863)</f>
        <v>0</v>
      </c>
      <c r="Z1863" s="21" t="str">
        <f>IF(N1863="", "", TEXT(N1863, "dddd"))</f>
        <v>Wednesday</v>
      </c>
      <c r="AA1863" s="21" t="str">
        <f>IF(X1863="", "", TEXT(X1863, "dddd"))</f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1860</v>
      </c>
      <c r="B1864" s="21" t="s">
        <v>2279</v>
      </c>
      <c r="C1864" s="30">
        <v>45870</v>
      </c>
      <c r="D1864" s="30">
        <v>45875</v>
      </c>
      <c r="E1864" s="47">
        <v>161.25</v>
      </c>
      <c r="F1864" s="47">
        <f>IF(AB1864="DOLLAR",E1864*88,E1864)</f>
        <v>14190</v>
      </c>
      <c r="G1864" s="48">
        <f>F1864*J1864</f>
        <v>14190</v>
      </c>
      <c r="H1864" s="21">
        <v>305627</v>
      </c>
      <c r="I1864" s="21" t="s">
        <v>3070</v>
      </c>
      <c r="J1864" s="21">
        <v>1</v>
      </c>
      <c r="K1864" s="21">
        <v>1</v>
      </c>
      <c r="L1864" s="21">
        <f>J1864-K1864</f>
        <v>0</v>
      </c>
      <c r="M1864" s="21" t="s">
        <v>2327</v>
      </c>
      <c r="N1864" s="30">
        <v>45880</v>
      </c>
      <c r="O1864" s="48">
        <v>23327.5</v>
      </c>
      <c r="P1864" s="21" t="s">
        <v>22</v>
      </c>
      <c r="Q1864" s="50" t="s">
        <v>2345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Chandigarh</v>
      </c>
      <c r="W1864" s="38"/>
      <c r="X1864" s="30">
        <v>45882</v>
      </c>
      <c r="Y1864" s="21">
        <f>IF(X1864="", "", X1864-N1864)</f>
        <v>2</v>
      </c>
      <c r="Z1864" s="21" t="str">
        <f>IF(N1864="", "", TEXT(N1864, "dddd"))</f>
        <v>Monday</v>
      </c>
      <c r="AA1864" s="21" t="str">
        <f>IF(X1864="", "", TEXT(X1864, "dddd"))</f>
        <v>Wednesday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1861</v>
      </c>
      <c r="B1865" s="21" t="s">
        <v>2279</v>
      </c>
      <c r="C1865" s="30">
        <v>45870</v>
      </c>
      <c r="D1865" s="30">
        <v>45875</v>
      </c>
      <c r="E1865" s="47">
        <v>334.5</v>
      </c>
      <c r="F1865" s="47">
        <f>IF(AB1865="DOLLAR",E1865*88,E1865)</f>
        <v>29436</v>
      </c>
      <c r="G1865" s="48">
        <f>F1865*J1865</f>
        <v>147180</v>
      </c>
      <c r="H1865" s="21">
        <v>306026</v>
      </c>
      <c r="I1865" s="21" t="s">
        <v>3071</v>
      </c>
      <c r="J1865" s="21">
        <v>5</v>
      </c>
      <c r="K1865" s="21">
        <v>5</v>
      </c>
      <c r="L1865" s="21">
        <f>J1865-K1865</f>
        <v>0</v>
      </c>
      <c r="M1865" s="21" t="s">
        <v>2316</v>
      </c>
      <c r="N1865" s="30">
        <v>45880</v>
      </c>
      <c r="O1865" s="48">
        <v>234150</v>
      </c>
      <c r="P1865" s="21" t="s">
        <v>621</v>
      </c>
      <c r="Q1865" s="21">
        <v>58154309220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Hyderabad</v>
      </c>
      <c r="W1865" s="38"/>
      <c r="X1865" s="30">
        <v>45881</v>
      </c>
      <c r="Y1865" s="21">
        <f>IF(X1865="", "", X1865-N1865)</f>
        <v>1</v>
      </c>
      <c r="Z1865" s="21" t="str">
        <f>IF(N1865="", "", TEXT(N1865, "dddd"))</f>
        <v>Monday</v>
      </c>
      <c r="AA1865" s="21" t="str">
        <f>IF(X1865="", "", TEXT(X1865, "dddd"))</f>
        <v>Tuesday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1862</v>
      </c>
      <c r="B1866" s="21" t="s">
        <v>2279</v>
      </c>
      <c r="C1866" s="30">
        <v>45870</v>
      </c>
      <c r="D1866" s="30">
        <v>45875</v>
      </c>
      <c r="E1866" s="47">
        <v>179.2</v>
      </c>
      <c r="F1866" s="47">
        <f>IF(AB1866="DOLLAR",E1866*88,E1866)</f>
        <v>15769.599999999999</v>
      </c>
      <c r="G1866" s="48">
        <f>F1866*J1866</f>
        <v>15769.599999999999</v>
      </c>
      <c r="H1866" s="21">
        <v>313404</v>
      </c>
      <c r="I1866" s="21" t="s">
        <v>3072</v>
      </c>
      <c r="J1866" s="21">
        <v>1</v>
      </c>
      <c r="K1866" s="21">
        <v>1</v>
      </c>
      <c r="L1866" s="21">
        <f>J1866-K1866</f>
        <v>0</v>
      </c>
      <c r="M1866" s="21" t="s">
        <v>2399</v>
      </c>
      <c r="N1866" s="30">
        <v>45885</v>
      </c>
      <c r="O1866" s="48">
        <v>33264</v>
      </c>
      <c r="P1866" s="21" t="s">
        <v>2400</v>
      </c>
      <c r="Q1866" s="21" t="s">
        <v>1127</v>
      </c>
      <c r="R1866" s="21" t="s">
        <v>1127</v>
      </c>
      <c r="S1866" s="3">
        <v>4</v>
      </c>
      <c r="T1866" s="37"/>
      <c r="U1866" s="21" t="s">
        <v>18</v>
      </c>
      <c r="V1866" s="21" t="str">
        <f>VLOOKUP(P1866,'Customer List'!B:C,2,)</f>
        <v>GURUGRAM</v>
      </c>
      <c r="W1866" s="38"/>
      <c r="X1866" s="30">
        <f>IF(OR(R1866 = "PRIYANKA MADAM", R1866 = "DEEPAK", R1866 = "PORTER"),N1866,"")</f>
        <v>45885</v>
      </c>
      <c r="Y1866" s="21">
        <f>IF(X1866="", "", X1866-N1866)</f>
        <v>0</v>
      </c>
      <c r="Z1866" s="21" t="str">
        <f>IF(N1866="", "", TEXT(N1866, "dddd"))</f>
        <v>Saturday</v>
      </c>
      <c r="AA1866" s="21" t="str">
        <f>IF(X1866="", "", TEXT(X1866, "dddd"))</f>
        <v>Saturday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1863</v>
      </c>
      <c r="B1867" s="21" t="s">
        <v>2279</v>
      </c>
      <c r="C1867" s="30">
        <v>45870</v>
      </c>
      <c r="D1867" s="30">
        <v>45875</v>
      </c>
      <c r="E1867" s="47">
        <v>74.2</v>
      </c>
      <c r="F1867" s="47">
        <f>IF(AB1867="DOLLAR",E1867*88,E1867)</f>
        <v>6529.6</v>
      </c>
      <c r="G1867" s="48">
        <f>F1867*J1867</f>
        <v>13059.2</v>
      </c>
      <c r="H1867" s="21">
        <v>313519</v>
      </c>
      <c r="I1867" s="21" t="s">
        <v>3073</v>
      </c>
      <c r="J1867" s="21">
        <v>2</v>
      </c>
      <c r="K1867" s="21">
        <v>2</v>
      </c>
      <c r="L1867" s="21">
        <f>J1867-K1867</f>
        <v>0</v>
      </c>
      <c r="M1867" s="21" t="s">
        <v>2492</v>
      </c>
      <c r="N1867" s="30">
        <v>45890</v>
      </c>
      <c r="O1867" s="48">
        <v>0</v>
      </c>
      <c r="P1867" s="21" t="s">
        <v>49</v>
      </c>
      <c r="Q1867" s="21" t="s">
        <v>2071</v>
      </c>
      <c r="R1867" s="21" t="s">
        <v>637</v>
      </c>
      <c r="S1867" s="3">
        <v>4</v>
      </c>
      <c r="T1867" s="37" t="s">
        <v>609</v>
      </c>
      <c r="U1867" s="21" t="s">
        <v>18</v>
      </c>
      <c r="V1867" s="21" t="str">
        <f>VLOOKUP(P1867,'Customer List'!B:C,2,)</f>
        <v>Delhi</v>
      </c>
      <c r="W1867" s="38"/>
      <c r="X1867" s="30">
        <v>45890</v>
      </c>
      <c r="Y1867" s="21">
        <f>IF(X1867="", "", X1867-N1867)</f>
        <v>0</v>
      </c>
      <c r="Z1867" s="21" t="str">
        <f>IF(N1867="", "", TEXT(N1867, "dddd"))</f>
        <v>Thursday</v>
      </c>
      <c r="AA1867" s="21" t="str">
        <f>IF(X1867="", "", TEXT(X1867, "dddd"))</f>
        <v>Thursday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1864</v>
      </c>
      <c r="B1868" s="21" t="s">
        <v>2279</v>
      </c>
      <c r="C1868" s="30">
        <v>45870</v>
      </c>
      <c r="D1868" s="30">
        <v>45875</v>
      </c>
      <c r="E1868" s="47">
        <v>151.19999999999999</v>
      </c>
      <c r="F1868" s="47">
        <f>IF(AB1868="DOLLAR",E1868*88,E1868)</f>
        <v>13305.599999999999</v>
      </c>
      <c r="G1868" s="48">
        <f>F1868*J1868</f>
        <v>13305.599999999999</v>
      </c>
      <c r="H1868" s="21">
        <v>313612</v>
      </c>
      <c r="I1868" s="21" t="s">
        <v>3074</v>
      </c>
      <c r="J1868" s="21">
        <v>1</v>
      </c>
      <c r="K1868" s="21">
        <v>1</v>
      </c>
      <c r="L1868" s="21">
        <f>J1868-K1868</f>
        <v>0</v>
      </c>
      <c r="M1868" s="21" t="s">
        <v>2326</v>
      </c>
      <c r="N1868" s="30">
        <v>45880</v>
      </c>
      <c r="O1868" s="48">
        <v>16407.36</v>
      </c>
      <c r="P1868" s="21" t="s">
        <v>276</v>
      </c>
      <c r="Q1868" s="21">
        <v>58154305565</v>
      </c>
      <c r="R1868" s="21" t="s">
        <v>40</v>
      </c>
      <c r="S1868" s="3">
        <v>4</v>
      </c>
      <c r="T1868" s="37"/>
      <c r="U1868" s="21" t="s">
        <v>18</v>
      </c>
      <c r="V1868" s="21" t="str">
        <f>VLOOKUP(P1868,'Customer List'!B:C,2,)</f>
        <v>Pune</v>
      </c>
      <c r="W1868" s="38"/>
      <c r="X1868" s="30">
        <v>45881</v>
      </c>
      <c r="Y1868" s="21">
        <f>IF(X1868="", "", X1868-N1868)</f>
        <v>1</v>
      </c>
      <c r="Z1868" s="21" t="str">
        <f>IF(N1868="", "", TEXT(N1868, "dddd"))</f>
        <v>Monday</v>
      </c>
      <c r="AA1868" s="21" t="str">
        <f>IF(X1868="", "", TEXT(X1868, "dddd"))</f>
        <v>Tuesday</v>
      </c>
      <c r="AB1868" s="21" t="str">
        <f>VLOOKUP(U1868,'Currency Sheet'!A:C,3,)</f>
        <v>DOLLAR</v>
      </c>
      <c r="AC1868" s="42" t="str">
        <f>VLOOKUP(P1868,'Customer List'!B:D,3,)</f>
        <v>OutStation</v>
      </c>
    </row>
    <row r="1869" spans="1:29" x14ac:dyDescent="0.25">
      <c r="A1869" s="21">
        <v>1865</v>
      </c>
      <c r="B1869" s="21" t="s">
        <v>2279</v>
      </c>
      <c r="C1869" s="30">
        <v>45870</v>
      </c>
      <c r="D1869" s="30">
        <v>45875</v>
      </c>
      <c r="E1869" s="47">
        <v>267.39999999999998</v>
      </c>
      <c r="F1869" s="47">
        <f>IF(AB1869="DOLLAR",E1869*88,E1869)</f>
        <v>23531.199999999997</v>
      </c>
      <c r="G1869" s="48">
        <f>F1869*J1869</f>
        <v>23531.199999999997</v>
      </c>
      <c r="H1869" s="21">
        <v>314512</v>
      </c>
      <c r="I1869" s="21" t="s">
        <v>1809</v>
      </c>
      <c r="J1869" s="21">
        <v>1</v>
      </c>
      <c r="K1869" s="21">
        <v>1</v>
      </c>
      <c r="L1869" s="21">
        <f>J1869-K1869</f>
        <v>0</v>
      </c>
      <c r="M1869" s="21" t="s">
        <v>2302</v>
      </c>
      <c r="N1869" s="30">
        <v>45876</v>
      </c>
      <c r="O1869" s="48">
        <v>36290</v>
      </c>
      <c r="P1869" s="21" t="s">
        <v>213</v>
      </c>
      <c r="Q1869" s="21" t="s">
        <v>1127</v>
      </c>
      <c r="R1869" s="21" t="s">
        <v>1127</v>
      </c>
      <c r="S1869" s="3">
        <v>4</v>
      </c>
      <c r="T1869" s="37"/>
      <c r="U1869" s="21" t="s">
        <v>18</v>
      </c>
      <c r="V1869" s="21" t="str">
        <f>VLOOKUP(P1869,'Customer List'!B:C,2,)</f>
        <v>Delhi</v>
      </c>
      <c r="W1869" s="38"/>
      <c r="X1869" s="30">
        <f>IF(OR(R1869 = "PRIYANKA MADAM", R1869 = "DEEPAK", R1869 = "PORTER"),N1869,"")</f>
        <v>45876</v>
      </c>
      <c r="Y1869" s="21">
        <f>IF(X1869="", "", X1869-N1869)</f>
        <v>0</v>
      </c>
      <c r="Z1869" s="21" t="str">
        <f>IF(N1869="", "", TEXT(N1869, "dddd"))</f>
        <v>Thursday</v>
      </c>
      <c r="AA1869" s="21" t="str">
        <f>IF(X1869="", "", TEXT(X1869, "dddd"))</f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x14ac:dyDescent="0.25">
      <c r="A1870" s="21">
        <v>1866</v>
      </c>
      <c r="B1870" s="21" t="s">
        <v>2279</v>
      </c>
      <c r="C1870" s="30">
        <v>45870</v>
      </c>
      <c r="D1870" s="30">
        <v>45875</v>
      </c>
      <c r="E1870" s="47">
        <v>242.9</v>
      </c>
      <c r="F1870" s="47">
        <f>IF(AB1870="DOLLAR",E1870*88,E1870)</f>
        <v>21375.200000000001</v>
      </c>
      <c r="G1870" s="48">
        <f>F1870*J1870</f>
        <v>21375.200000000001</v>
      </c>
      <c r="H1870" s="21">
        <v>314520</v>
      </c>
      <c r="I1870" s="21" t="s">
        <v>1702</v>
      </c>
      <c r="J1870" s="21">
        <v>1</v>
      </c>
      <c r="K1870" s="21">
        <v>1</v>
      </c>
      <c r="L1870" s="21">
        <f>J1870-K1870</f>
        <v>0</v>
      </c>
      <c r="M1870" s="21" t="s">
        <v>2337</v>
      </c>
      <c r="N1870" s="30">
        <v>45880</v>
      </c>
      <c r="O1870" s="48">
        <v>40338.75</v>
      </c>
      <c r="P1870" s="21" t="s">
        <v>206</v>
      </c>
      <c r="Q1870" s="21">
        <v>58154307046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Hyderabad</v>
      </c>
      <c r="W1870" s="38"/>
      <c r="X1870" s="30">
        <v>45881</v>
      </c>
      <c r="Y1870" s="21">
        <f>IF(X1870="", "", X1870-N1870)</f>
        <v>1</v>
      </c>
      <c r="Z1870" s="21" t="str">
        <f>IF(N1870="", "", TEXT(N1870, "dddd"))</f>
        <v>Monday</v>
      </c>
      <c r="AA1870" s="21" t="str">
        <f>IF(X1870="", "", TEXT(X1870, "dddd"))</f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x14ac:dyDescent="0.25">
      <c r="A1871" s="21">
        <v>1867</v>
      </c>
      <c r="B1871" s="21" t="s">
        <v>2279</v>
      </c>
      <c r="C1871" s="30">
        <v>45870</v>
      </c>
      <c r="D1871" s="30">
        <v>45875</v>
      </c>
      <c r="E1871" s="47">
        <v>259</v>
      </c>
      <c r="F1871" s="47">
        <f>IF(AB1871="DOLLAR",E1871*88,E1871)</f>
        <v>22792</v>
      </c>
      <c r="G1871" s="48">
        <f>F1871*J1871</f>
        <v>22792</v>
      </c>
      <c r="H1871" s="21">
        <v>315810</v>
      </c>
      <c r="I1871" s="21" t="s">
        <v>3075</v>
      </c>
      <c r="J1871" s="21">
        <v>1</v>
      </c>
      <c r="K1871" s="21">
        <v>1</v>
      </c>
      <c r="L1871" s="21">
        <f>J1871-K1871</f>
        <v>0</v>
      </c>
      <c r="M1871" s="21" t="s">
        <v>2358</v>
      </c>
      <c r="N1871" s="30">
        <v>45882</v>
      </c>
      <c r="O1871" s="48">
        <v>0</v>
      </c>
      <c r="P1871" s="21" t="s">
        <v>625</v>
      </c>
      <c r="Q1871" s="21" t="s">
        <v>2071</v>
      </c>
      <c r="R1871" s="21" t="s">
        <v>637</v>
      </c>
      <c r="S1871" s="3">
        <v>4</v>
      </c>
      <c r="T1871" s="37" t="s">
        <v>2359</v>
      </c>
      <c r="U1871" s="21" t="s">
        <v>18</v>
      </c>
      <c r="V1871" s="21" t="str">
        <f>VLOOKUP(P1871,'Customer List'!B:C,2,)</f>
        <v>Delhi</v>
      </c>
      <c r="W1871" s="38"/>
      <c r="X1871" s="30">
        <v>45882</v>
      </c>
      <c r="Y1871" s="21">
        <f>IF(X1871="", "", X1871-N1871)</f>
        <v>0</v>
      </c>
      <c r="Z1871" s="21" t="str">
        <f>IF(N1871="", "", TEXT(N1871, "dddd"))</f>
        <v>Wednesday</v>
      </c>
      <c r="AA1871" s="21" t="str">
        <f>IF(X1871="", "", TEXT(X1871, "dddd"))</f>
        <v>Wednesday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x14ac:dyDescent="0.25">
      <c r="A1872" s="21">
        <v>1868</v>
      </c>
      <c r="B1872" s="21" t="s">
        <v>2279</v>
      </c>
      <c r="C1872" s="30">
        <v>45870</v>
      </c>
      <c r="D1872" s="30">
        <v>45875</v>
      </c>
      <c r="E1872" s="47">
        <v>128.1</v>
      </c>
      <c r="F1872" s="47">
        <f>IF(AB1872="DOLLAR",E1872*88,E1872)</f>
        <v>11272.8</v>
      </c>
      <c r="G1872" s="48">
        <f>F1872*J1872</f>
        <v>11272.8</v>
      </c>
      <c r="H1872" s="21">
        <v>320207</v>
      </c>
      <c r="I1872" s="21" t="s">
        <v>1235</v>
      </c>
      <c r="J1872" s="21">
        <v>1</v>
      </c>
      <c r="K1872" s="21">
        <v>1</v>
      </c>
      <c r="L1872" s="21">
        <f>J1872-K1872</f>
        <v>0</v>
      </c>
      <c r="M1872" s="21" t="s">
        <v>2310</v>
      </c>
      <c r="N1872" s="30">
        <v>45880</v>
      </c>
      <c r="O1872" s="48">
        <v>19288.2</v>
      </c>
      <c r="P1872" s="21" t="s">
        <v>228</v>
      </c>
      <c r="Q1872" s="21">
        <v>58154309883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Kolkata</v>
      </c>
      <c r="W1872" s="38"/>
      <c r="X1872" s="30">
        <v>45881</v>
      </c>
      <c r="Y1872" s="21">
        <f>IF(X1872="", "", X1872-N1872)</f>
        <v>1</v>
      </c>
      <c r="Z1872" s="21" t="str">
        <f>IF(N1872="", "", TEXT(N1872, "dddd"))</f>
        <v>Monday</v>
      </c>
      <c r="AA1872" s="21" t="str">
        <f>IF(X1872="", "", TEXT(X1872, "dddd"))</f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1869</v>
      </c>
      <c r="B1873" s="21" t="s">
        <v>2279</v>
      </c>
      <c r="C1873" s="30">
        <v>45870</v>
      </c>
      <c r="D1873" s="30">
        <v>45875</v>
      </c>
      <c r="E1873" s="47">
        <v>263.89999999999998</v>
      </c>
      <c r="F1873" s="47">
        <f>IF(AB1873="DOLLAR",E1873*88,E1873)</f>
        <v>23223.199999999997</v>
      </c>
      <c r="G1873" s="48">
        <f>F1873*J1873</f>
        <v>23223.199999999997</v>
      </c>
      <c r="H1873" s="21">
        <v>320208</v>
      </c>
      <c r="I1873" s="21" t="s">
        <v>1235</v>
      </c>
      <c r="J1873" s="21">
        <v>1</v>
      </c>
      <c r="K1873" s="21">
        <v>1</v>
      </c>
      <c r="L1873" s="21">
        <f>J1873-K1873</f>
        <v>0</v>
      </c>
      <c r="M1873" s="21" t="s">
        <v>2327</v>
      </c>
      <c r="N1873" s="30">
        <v>45880</v>
      </c>
      <c r="O1873" s="48">
        <v>40904.5</v>
      </c>
      <c r="P1873" s="21" t="s">
        <v>22</v>
      </c>
      <c r="Q1873" s="50" t="s">
        <v>2345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Chandigarh</v>
      </c>
      <c r="W1873" s="38"/>
      <c r="X1873" s="30">
        <v>45882</v>
      </c>
      <c r="Y1873" s="21">
        <f>IF(X1873="", "", X1873-N1873)</f>
        <v>2</v>
      </c>
      <c r="Z1873" s="21" t="str">
        <f>IF(N1873="", "", TEXT(N1873, "dddd"))</f>
        <v>Monday</v>
      </c>
      <c r="AA1873" s="21" t="str">
        <f>IF(X1873="", "", TEXT(X1873, "dddd"))</f>
        <v>Wednesday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1870</v>
      </c>
      <c r="B1874" s="21" t="s">
        <v>2279</v>
      </c>
      <c r="C1874" s="30">
        <v>45870</v>
      </c>
      <c r="D1874" s="30">
        <v>45875</v>
      </c>
      <c r="E1874" s="47">
        <v>219.8</v>
      </c>
      <c r="F1874" s="47">
        <f>IF(AB1874="DOLLAR",E1874*88,E1874)</f>
        <v>19342.400000000001</v>
      </c>
      <c r="G1874" s="48">
        <f>F1874*J1874</f>
        <v>19342.400000000001</v>
      </c>
      <c r="H1874" s="21">
        <v>328114</v>
      </c>
      <c r="I1874" s="21" t="s">
        <v>2844</v>
      </c>
      <c r="J1874" s="21">
        <v>1</v>
      </c>
      <c r="K1874" s="21">
        <v>1</v>
      </c>
      <c r="L1874" s="21">
        <f>J1874-K1874</f>
        <v>0</v>
      </c>
      <c r="M1874" s="21" t="s">
        <v>2326</v>
      </c>
      <c r="N1874" s="30">
        <v>45880</v>
      </c>
      <c r="O1874" s="48">
        <v>23851.439999999999</v>
      </c>
      <c r="P1874" s="21" t="s">
        <v>276</v>
      </c>
      <c r="Q1874" s="21">
        <v>58154305565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Pune</v>
      </c>
      <c r="W1874" s="38"/>
      <c r="X1874" s="30">
        <v>45881</v>
      </c>
      <c r="Y1874" s="21">
        <f>IF(X1874="", "", X1874-N1874)</f>
        <v>1</v>
      </c>
      <c r="Z1874" s="21" t="str">
        <f>IF(N1874="", "", TEXT(N1874, "dddd"))</f>
        <v>Monday</v>
      </c>
      <c r="AA1874" s="21" t="str">
        <f>IF(X1874="", "", TEXT(X1874, "dddd"))</f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1871</v>
      </c>
      <c r="B1875" s="21" t="s">
        <v>2279</v>
      </c>
      <c r="C1875" s="30">
        <v>45870</v>
      </c>
      <c r="D1875" s="30">
        <v>45875</v>
      </c>
      <c r="E1875" s="47">
        <v>107.1</v>
      </c>
      <c r="F1875" s="47">
        <f>IF(AB1875="DOLLAR",E1875*88,E1875)</f>
        <v>9424.7999999999993</v>
      </c>
      <c r="G1875" s="48">
        <f>F1875*J1875</f>
        <v>9424.7999999999993</v>
      </c>
      <c r="H1875" s="21">
        <v>329915</v>
      </c>
      <c r="I1875" s="21" t="s">
        <v>3076</v>
      </c>
      <c r="J1875" s="21">
        <v>1</v>
      </c>
      <c r="K1875" s="21">
        <v>1</v>
      </c>
      <c r="L1875" s="21">
        <f>J1875-K1875</f>
        <v>0</v>
      </c>
      <c r="M1875" s="21" t="s">
        <v>2353</v>
      </c>
      <c r="N1875" s="30">
        <v>45881</v>
      </c>
      <c r="O1875" s="48">
        <v>22529.25</v>
      </c>
      <c r="P1875" s="21" t="s">
        <v>30</v>
      </c>
      <c r="Q1875" s="21" t="s">
        <v>2071</v>
      </c>
      <c r="R1875" s="21" t="s">
        <v>637</v>
      </c>
      <c r="S1875" s="3">
        <v>4</v>
      </c>
      <c r="T1875" s="37"/>
      <c r="U1875" s="21" t="s">
        <v>18</v>
      </c>
      <c r="V1875" s="21" t="str">
        <f>VLOOKUP(P1875,'Customer List'!B:C,2,)</f>
        <v>Delhi</v>
      </c>
      <c r="W1875" s="38"/>
      <c r="X1875" s="30">
        <v>45881</v>
      </c>
      <c r="Y1875" s="21">
        <f>IF(X1875="", "", X1875-N1875)</f>
        <v>0</v>
      </c>
      <c r="Z1875" s="21" t="str">
        <f>IF(N1875="", "", TEXT(N1875, "dddd"))</f>
        <v>Tuesday</v>
      </c>
      <c r="AA1875" s="21" t="str">
        <f>IF(X1875="", "", TEXT(X1875, "dddd"))</f>
        <v>Tuesday</v>
      </c>
      <c r="AB1875" s="21" t="str">
        <f>VLOOKUP(U1875,'Currency Sheet'!A:C,3,)</f>
        <v>DOLLAR</v>
      </c>
      <c r="AC1875" s="42" t="str">
        <f>VLOOKUP(P1875,'Customer List'!B:D,3,)</f>
        <v>Local</v>
      </c>
    </row>
    <row r="1876" spans="1:29" x14ac:dyDescent="0.25">
      <c r="A1876" s="21">
        <v>1872</v>
      </c>
      <c r="B1876" s="21" t="s">
        <v>2279</v>
      </c>
      <c r="C1876" s="30">
        <v>45870</v>
      </c>
      <c r="D1876" s="30">
        <v>45875</v>
      </c>
      <c r="E1876" s="47">
        <v>179.2</v>
      </c>
      <c r="F1876" s="47">
        <f>IF(AB1876="DOLLAR",E1876*88,E1876)</f>
        <v>15769.599999999999</v>
      </c>
      <c r="G1876" s="48">
        <f>F1876*J1876</f>
        <v>15769.599999999999</v>
      </c>
      <c r="H1876" s="21">
        <v>333906</v>
      </c>
      <c r="I1876" s="21" t="s">
        <v>3077</v>
      </c>
      <c r="J1876" s="21">
        <v>1</v>
      </c>
      <c r="K1876" s="21">
        <v>1</v>
      </c>
      <c r="L1876" s="21">
        <f>J1876-K1876</f>
        <v>0</v>
      </c>
      <c r="M1876" s="21" t="s">
        <v>2327</v>
      </c>
      <c r="N1876" s="30">
        <v>45880</v>
      </c>
      <c r="O1876" s="48">
        <v>27776</v>
      </c>
      <c r="P1876" s="21" t="s">
        <v>22</v>
      </c>
      <c r="Q1876" s="50" t="s">
        <v>2345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Chandigarh</v>
      </c>
      <c r="W1876" s="38"/>
      <c r="X1876" s="30">
        <v>45882</v>
      </c>
      <c r="Y1876" s="21">
        <f>IF(X1876="", "", X1876-N1876)</f>
        <v>2</v>
      </c>
      <c r="Z1876" s="21" t="str">
        <f>IF(N1876="", "", TEXT(N1876, "dddd"))</f>
        <v>Monday</v>
      </c>
      <c r="AA1876" s="21" t="str">
        <f>IF(X1876="", "", TEXT(X1876, "dddd"))</f>
        <v>Wednesday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1873</v>
      </c>
      <c r="B1877" s="21" t="s">
        <v>2279</v>
      </c>
      <c r="C1877" s="30">
        <v>45870</v>
      </c>
      <c r="D1877" s="30">
        <v>45875</v>
      </c>
      <c r="E1877" s="47">
        <v>287.7</v>
      </c>
      <c r="F1877" s="47">
        <f>IF(AB1877="DOLLAR",E1877*88,E1877)</f>
        <v>25317.599999999999</v>
      </c>
      <c r="G1877" s="48">
        <f>F1877*J1877</f>
        <v>25317.599999999999</v>
      </c>
      <c r="H1877" s="21">
        <v>336718</v>
      </c>
      <c r="I1877" s="21" t="s">
        <v>3078</v>
      </c>
      <c r="J1877" s="21">
        <v>1</v>
      </c>
      <c r="K1877" s="21">
        <v>1</v>
      </c>
      <c r="L1877" s="21">
        <f>J1877-K1877</f>
        <v>0</v>
      </c>
      <c r="M1877" s="21" t="s">
        <v>2337</v>
      </c>
      <c r="N1877" s="30">
        <v>45880</v>
      </c>
      <c r="O1877" s="48">
        <v>47778.75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Hyderabad</v>
      </c>
      <c r="W1877" s="38"/>
      <c r="X1877" s="30">
        <v>45881</v>
      </c>
      <c r="Y1877" s="21">
        <f>IF(X1877="", "", X1877-N1877)</f>
        <v>1</v>
      </c>
      <c r="Z1877" s="21" t="str">
        <f>IF(N1877="", "", TEXT(N1877, "dddd"))</f>
        <v>Monday</v>
      </c>
      <c r="AA1877" s="21" t="str">
        <f>IF(X1877="", "", TEXT(X1877, "dddd"))</f>
        <v>Tuesday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1874</v>
      </c>
      <c r="B1878" s="21" t="s">
        <v>2279</v>
      </c>
      <c r="C1878" s="30">
        <v>45870</v>
      </c>
      <c r="D1878" s="30">
        <v>45875</v>
      </c>
      <c r="E1878" s="47">
        <v>153</v>
      </c>
      <c r="F1878" s="47">
        <f>IF(AB1878="DOLLAR",E1878*88,E1878)</f>
        <v>13464</v>
      </c>
      <c r="G1878" s="48">
        <f>F1878*J1878</f>
        <v>26928</v>
      </c>
      <c r="H1878" s="21">
        <v>303529</v>
      </c>
      <c r="I1878" s="21" t="s">
        <v>3079</v>
      </c>
      <c r="J1878" s="21">
        <v>2</v>
      </c>
      <c r="K1878" s="21">
        <v>2</v>
      </c>
      <c r="L1878" s="21">
        <f>J1878-K1878</f>
        <v>0</v>
      </c>
      <c r="M1878" s="21" t="s">
        <v>2304</v>
      </c>
      <c r="N1878" s="30">
        <v>45877</v>
      </c>
      <c r="O1878" s="48">
        <v>46165.2</v>
      </c>
      <c r="P1878" s="21" t="s">
        <v>652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45877</v>
      </c>
      <c r="Y1878" s="21">
        <f>IF(X1878="", "", X1878-N1878)</f>
        <v>0</v>
      </c>
      <c r="Z1878" s="21" t="str">
        <f>IF(N1878="", "", TEXT(N1878, "dddd"))</f>
        <v>Friday</v>
      </c>
      <c r="AA1878" s="21" t="str">
        <f>IF(X1878="", "", TEXT(X1878, "dddd"))</f>
        <v>Friday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1875</v>
      </c>
      <c r="B1879" s="21" t="s">
        <v>2279</v>
      </c>
      <c r="C1879" s="30">
        <v>45870</v>
      </c>
      <c r="D1879" s="30">
        <v>45875</v>
      </c>
      <c r="E1879" s="47">
        <v>107.1</v>
      </c>
      <c r="F1879" s="47">
        <f>IF(AB1879="DOLLAR",E1879*88,E1879)</f>
        <v>9424.7999999999993</v>
      </c>
      <c r="G1879" s="48">
        <f>F1879*J1879</f>
        <v>9424.7999999999993</v>
      </c>
      <c r="H1879" s="21">
        <v>345005</v>
      </c>
      <c r="I1879" s="21" t="s">
        <v>2949</v>
      </c>
      <c r="J1879" s="21">
        <v>1</v>
      </c>
      <c r="K1879" s="21">
        <v>1</v>
      </c>
      <c r="L1879" s="21">
        <f>J1879-K1879</f>
        <v>0</v>
      </c>
      <c r="M1879" s="21" t="s">
        <v>2353</v>
      </c>
      <c r="N1879" s="30">
        <v>45881</v>
      </c>
      <c r="O1879" s="48">
        <v>22529.25</v>
      </c>
      <c r="P1879" s="21" t="s">
        <v>30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45881</v>
      </c>
      <c r="Y1879" s="21">
        <f>IF(X1879="", "", X1879-N1879)</f>
        <v>0</v>
      </c>
      <c r="Z1879" s="21" t="str">
        <f>IF(N1879="", "", TEXT(N1879, "dddd"))</f>
        <v>Tuesday</v>
      </c>
      <c r="AA1879" s="21" t="str">
        <f>IF(X1879="", "", TEXT(X1879, "dddd"))</f>
        <v>Tuesday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1876</v>
      </c>
      <c r="B1880" s="21" t="s">
        <v>2279</v>
      </c>
      <c r="C1880" s="30">
        <v>45870</v>
      </c>
      <c r="D1880" s="30">
        <v>45875</v>
      </c>
      <c r="E1880" s="47">
        <v>318</v>
      </c>
      <c r="F1880" s="47">
        <f>IF(AB1880="DOLLAR",E1880*88,E1880)</f>
        <v>27984</v>
      </c>
      <c r="G1880" s="48">
        <f>F1880*J1880</f>
        <v>27984</v>
      </c>
      <c r="H1880" s="21">
        <v>345030</v>
      </c>
      <c r="I1880" s="21" t="s">
        <v>3080</v>
      </c>
      <c r="J1880" s="21">
        <v>1</v>
      </c>
      <c r="K1880" s="21">
        <v>1</v>
      </c>
      <c r="L1880" s="21">
        <f>J1880-K1880</f>
        <v>0</v>
      </c>
      <c r="M1880" s="21" t="s">
        <v>2322</v>
      </c>
      <c r="N1880" s="30">
        <v>45880</v>
      </c>
      <c r="O1880" s="48">
        <v>39432</v>
      </c>
      <c r="P1880" s="21" t="s">
        <v>891</v>
      </c>
      <c r="Q1880" s="21">
        <v>58154307190</v>
      </c>
      <c r="R1880" s="21" t="s">
        <v>40</v>
      </c>
      <c r="S1880" s="3">
        <v>4</v>
      </c>
      <c r="T1880" s="37"/>
      <c r="U1880" s="21" t="s">
        <v>18</v>
      </c>
      <c r="V1880" s="21" t="str">
        <f>VLOOKUP(P1880,'Customer List'!B:C,2,)</f>
        <v>Banglore</v>
      </c>
      <c r="W1880" s="38"/>
      <c r="X1880" s="30">
        <v>45881</v>
      </c>
      <c r="Y1880" s="21">
        <f>IF(X1880="", "", X1880-N1880)</f>
        <v>1</v>
      </c>
      <c r="Z1880" s="21" t="str">
        <f>IF(N1880="", "", TEXT(N1880, "dddd"))</f>
        <v>Monday</v>
      </c>
      <c r="AA1880" s="21" t="str">
        <f>IF(X1880="", "", TEXT(X1880, "dddd"))</f>
        <v>Tuesday</v>
      </c>
      <c r="AB1880" s="21" t="str">
        <f>VLOOKUP(U1880,'Currency Sheet'!A:C,3,)</f>
        <v>DOLLAR</v>
      </c>
      <c r="AC1880" s="42" t="str">
        <f>VLOOKUP(P1880,'Customer List'!B:D,3,)</f>
        <v>OutStation</v>
      </c>
    </row>
    <row r="1881" spans="1:29" x14ac:dyDescent="0.25">
      <c r="A1881" s="21">
        <v>1877</v>
      </c>
      <c r="B1881" s="21" t="s">
        <v>2279</v>
      </c>
      <c r="C1881" s="30">
        <v>45870</v>
      </c>
      <c r="D1881" s="30">
        <v>45875</v>
      </c>
      <c r="E1881" s="47">
        <v>176.4</v>
      </c>
      <c r="F1881" s="47">
        <f>IF(AB1881="DOLLAR",E1881*88,E1881)</f>
        <v>15523.2</v>
      </c>
      <c r="G1881" s="48">
        <f>F1881*J1881</f>
        <v>15523.2</v>
      </c>
      <c r="H1881" s="21">
        <v>348206</v>
      </c>
      <c r="I1881" s="21" t="s">
        <v>220</v>
      </c>
      <c r="J1881" s="21">
        <v>1</v>
      </c>
      <c r="K1881" s="21">
        <v>1</v>
      </c>
      <c r="L1881" s="21">
        <f>J1881-K1881</f>
        <v>0</v>
      </c>
      <c r="M1881" s="21" t="s">
        <v>2301</v>
      </c>
      <c r="N1881" s="30">
        <v>45876</v>
      </c>
      <c r="O1881" s="48">
        <v>23940</v>
      </c>
      <c r="P1881" s="21" t="s">
        <v>213</v>
      </c>
      <c r="Q1881" s="21" t="s">
        <v>1127</v>
      </c>
      <c r="R1881" s="21" t="s">
        <v>1127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f>IF(OR(R1881 = "PRIYANKA MADAM", R1881 = "DEEPAK", R1881 = "PORTER"),N1881,"")</f>
        <v>45876</v>
      </c>
      <c r="Y1881" s="21">
        <f>IF(X1881="", "", X1881-N1881)</f>
        <v>0</v>
      </c>
      <c r="Z1881" s="21" t="str">
        <f>IF(N1881="", "", TEXT(N1881, "dddd"))</f>
        <v>Thursday</v>
      </c>
      <c r="AA1881" s="21" t="str">
        <f>IF(X1881="", "", TEXT(X1881, "dddd"))</f>
        <v>Thursday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x14ac:dyDescent="0.25">
      <c r="A1882" s="21">
        <v>1878</v>
      </c>
      <c r="B1882" s="21" t="s">
        <v>2279</v>
      </c>
      <c r="C1882" s="30">
        <v>45870</v>
      </c>
      <c r="D1882" s="30">
        <v>45875</v>
      </c>
      <c r="E1882" s="47">
        <v>90.3</v>
      </c>
      <c r="F1882" s="47">
        <f>IF(AB1882="DOLLAR",E1882*88,E1882)</f>
        <v>7946.4</v>
      </c>
      <c r="G1882" s="48">
        <f>F1882*J1882</f>
        <v>7946.4</v>
      </c>
      <c r="H1882" s="21">
        <v>350305</v>
      </c>
      <c r="I1882" s="21" t="s">
        <v>3081</v>
      </c>
      <c r="J1882" s="21">
        <v>1</v>
      </c>
      <c r="K1882" s="21">
        <v>1</v>
      </c>
      <c r="L1882" s="21">
        <f>J1882-K1882</f>
        <v>0</v>
      </c>
      <c r="M1882" s="21" t="s">
        <v>2311</v>
      </c>
      <c r="N1882" s="30">
        <v>45880</v>
      </c>
      <c r="O1882" s="48">
        <v>11029.5</v>
      </c>
      <c r="P1882" s="21" t="s">
        <v>242</v>
      </c>
      <c r="Q1882" s="21">
        <v>58154307621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Mumbai</v>
      </c>
      <c r="W1882" s="38"/>
      <c r="X1882" s="30">
        <v>45881</v>
      </c>
      <c r="Y1882" s="21">
        <f>IF(X1882="", "", X1882-N1882)</f>
        <v>1</v>
      </c>
      <c r="Z1882" s="21" t="str">
        <f>IF(N1882="", "", TEXT(N1882, "dddd"))</f>
        <v>Monday</v>
      </c>
      <c r="AA1882" s="21" t="str">
        <f>IF(X1882="", "", TEXT(X1882, "dddd"))</f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x14ac:dyDescent="0.25">
      <c r="A1883" s="21">
        <v>1879</v>
      </c>
      <c r="B1883" s="21" t="s">
        <v>2279</v>
      </c>
      <c r="C1883" s="30">
        <v>45870</v>
      </c>
      <c r="D1883" s="30">
        <v>45875</v>
      </c>
      <c r="E1883" s="47">
        <v>142.5</v>
      </c>
      <c r="F1883" s="47">
        <f>IF(AB1883="DOLLAR",E1883*88,E1883)</f>
        <v>12540</v>
      </c>
      <c r="G1883" s="48">
        <f>F1883*J1883</f>
        <v>25080</v>
      </c>
      <c r="H1883" s="21">
        <v>344007</v>
      </c>
      <c r="I1883" s="21" t="s">
        <v>3082</v>
      </c>
      <c r="J1883" s="21">
        <v>2</v>
      </c>
      <c r="K1883" s="21">
        <v>2</v>
      </c>
      <c r="L1883" s="21">
        <f>J1883-K1883</f>
        <v>0</v>
      </c>
      <c r="M1883" s="21" t="s">
        <v>2304</v>
      </c>
      <c r="N1883" s="30">
        <v>45877</v>
      </c>
      <c r="O1883" s="48">
        <v>42996</v>
      </c>
      <c r="P1883" s="21" t="s">
        <v>652</v>
      </c>
      <c r="Q1883" s="21" t="s">
        <v>2071</v>
      </c>
      <c r="R1883" s="21" t="s">
        <v>637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v>45877</v>
      </c>
      <c r="Y1883" s="21">
        <f>IF(X1883="", "", X1883-N1883)</f>
        <v>0</v>
      </c>
      <c r="Z1883" s="21" t="str">
        <f>IF(N1883="", "", TEXT(N1883, "dddd"))</f>
        <v>Friday</v>
      </c>
      <c r="AA1883" s="21" t="str">
        <f>IF(X1883="", "", TEXT(X1883, "dddd"))</f>
        <v>Friday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x14ac:dyDescent="0.25">
      <c r="A1884" s="21">
        <v>1880</v>
      </c>
      <c r="B1884" s="21" t="s">
        <v>2279</v>
      </c>
      <c r="C1884" s="30">
        <v>45870</v>
      </c>
      <c r="D1884" s="30">
        <v>45875</v>
      </c>
      <c r="E1884" s="47">
        <v>277.2</v>
      </c>
      <c r="F1884" s="47">
        <f>IF(AB1884="DOLLAR",E1884*88,E1884)</f>
        <v>24393.599999999999</v>
      </c>
      <c r="G1884" s="48">
        <f>F1884*J1884</f>
        <v>24393.599999999999</v>
      </c>
      <c r="H1884" s="21">
        <v>359004</v>
      </c>
      <c r="I1884" s="21" t="s">
        <v>3083</v>
      </c>
      <c r="J1884" s="21">
        <v>1</v>
      </c>
      <c r="K1884" s="21">
        <v>1</v>
      </c>
      <c r="L1884" s="21">
        <f>J1884-K1884</f>
        <v>0</v>
      </c>
      <c r="M1884" s="21" t="s">
        <v>2316</v>
      </c>
      <c r="N1884" s="30">
        <v>45880</v>
      </c>
      <c r="O1884" s="48">
        <v>41580</v>
      </c>
      <c r="P1884" s="21" t="s">
        <v>621</v>
      </c>
      <c r="Q1884" s="21">
        <v>58154309220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Hyderabad</v>
      </c>
      <c r="W1884" s="38"/>
      <c r="X1884" s="30">
        <v>45881</v>
      </c>
      <c r="Y1884" s="21">
        <f>IF(X1884="", "", X1884-N1884)</f>
        <v>1</v>
      </c>
      <c r="Z1884" s="21" t="str">
        <f>IF(N1884="", "", TEXT(N1884, "dddd"))</f>
        <v>Monday</v>
      </c>
      <c r="AA1884" s="21" t="str">
        <f>IF(X1884="", "", TEXT(X1884, "dddd"))</f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x14ac:dyDescent="0.25">
      <c r="A1885" s="21">
        <v>1881</v>
      </c>
      <c r="B1885" s="21" t="s">
        <v>2279</v>
      </c>
      <c r="C1885" s="30">
        <v>45870</v>
      </c>
      <c r="D1885" s="30">
        <v>45875</v>
      </c>
      <c r="E1885" s="47">
        <v>86.8</v>
      </c>
      <c r="F1885" s="47">
        <f>IF(AB1885="DOLLAR",E1885*88,E1885)</f>
        <v>7638.4</v>
      </c>
      <c r="G1885" s="48">
        <f>F1885*J1885</f>
        <v>7638.4</v>
      </c>
      <c r="H1885" s="21">
        <v>354511</v>
      </c>
      <c r="I1885" s="21" t="s">
        <v>3084</v>
      </c>
      <c r="J1885" s="21">
        <v>1</v>
      </c>
      <c r="K1885" s="21">
        <v>1</v>
      </c>
      <c r="L1885" s="21">
        <f>J1885-K1885</f>
        <v>0</v>
      </c>
      <c r="M1885" s="21" t="s">
        <v>2304</v>
      </c>
      <c r="N1885" s="30">
        <v>45877</v>
      </c>
      <c r="O1885" s="48">
        <v>12493</v>
      </c>
      <c r="P1885" s="21" t="s">
        <v>652</v>
      </c>
      <c r="Q1885" s="21" t="s">
        <v>2071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>IF(X1885="", "", X1885-N1885)</f>
        <v>0</v>
      </c>
      <c r="Z1885" s="21" t="str">
        <f>IF(N1885="", "", TEXT(N1885, "dddd"))</f>
        <v>Friday</v>
      </c>
      <c r="AA1885" s="21" t="str">
        <f>IF(X1885="", "", TEXT(X1885, "dddd"))</f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x14ac:dyDescent="0.25">
      <c r="A1886" s="21">
        <v>1882</v>
      </c>
      <c r="B1886" s="21" t="s">
        <v>2279</v>
      </c>
      <c r="C1886" s="30">
        <v>45870</v>
      </c>
      <c r="D1886" s="30">
        <v>45875</v>
      </c>
      <c r="E1886" s="47">
        <v>96.600000000000009</v>
      </c>
      <c r="F1886" s="47">
        <f>IF(AB1886="DOLLAR",E1886*88,E1886)</f>
        <v>8500.8000000000011</v>
      </c>
      <c r="G1886" s="48">
        <f>F1886*J1886</f>
        <v>25502.400000000001</v>
      </c>
      <c r="H1886" s="21">
        <v>363004</v>
      </c>
      <c r="I1886" s="21" t="s">
        <v>189</v>
      </c>
      <c r="J1886" s="21">
        <v>3</v>
      </c>
      <c r="K1886" s="21">
        <v>3</v>
      </c>
      <c r="L1886" s="21">
        <f>J1886-K1886</f>
        <v>0</v>
      </c>
      <c r="M1886" s="21" t="s">
        <v>2324</v>
      </c>
      <c r="N1886" s="30">
        <v>45880</v>
      </c>
      <c r="O1886" s="48">
        <v>44919</v>
      </c>
      <c r="P1886" s="21" t="s">
        <v>298</v>
      </c>
      <c r="Q1886" s="21">
        <v>58154306766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Banglore</v>
      </c>
      <c r="W1886" s="38"/>
      <c r="X1886" s="30">
        <v>45881</v>
      </c>
      <c r="Y1886" s="21">
        <f>IF(X1886="", "", X1886-N1886)</f>
        <v>1</v>
      </c>
      <c r="Z1886" s="21" t="str">
        <f>IF(N1886="", "", TEXT(N1886, "dddd"))</f>
        <v>Monday</v>
      </c>
      <c r="AA1886" s="21" t="str">
        <f>IF(X1886="", "", TEXT(X1886, "dddd"))</f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x14ac:dyDescent="0.25">
      <c r="A1887" s="21">
        <v>1883</v>
      </c>
      <c r="B1887" s="21" t="s">
        <v>2279</v>
      </c>
      <c r="C1887" s="30">
        <v>45870</v>
      </c>
      <c r="D1887" s="30">
        <v>45875</v>
      </c>
      <c r="E1887" s="47">
        <v>283.5</v>
      </c>
      <c r="F1887" s="47">
        <f>IF(AB1887="DOLLAR",E1887*88,E1887)</f>
        <v>24948</v>
      </c>
      <c r="G1887" s="48">
        <f>F1887*J1887</f>
        <v>24948</v>
      </c>
      <c r="H1887" s="21">
        <v>366708</v>
      </c>
      <c r="I1887" s="21" t="s">
        <v>3085</v>
      </c>
      <c r="J1887" s="21">
        <v>1</v>
      </c>
      <c r="K1887" s="21">
        <v>1</v>
      </c>
      <c r="L1887" s="21">
        <f>J1887-K1887</f>
        <v>0</v>
      </c>
      <c r="M1887" s="21" t="s">
        <v>2442</v>
      </c>
      <c r="N1887" s="30">
        <v>45876</v>
      </c>
      <c r="O1887" s="48">
        <v>0</v>
      </c>
      <c r="P1887" s="21" t="s">
        <v>625</v>
      </c>
      <c r="Q1887" s="21" t="s">
        <v>1127</v>
      </c>
      <c r="R1887" s="21" t="s">
        <v>1127</v>
      </c>
      <c r="S1887" s="3">
        <v>4</v>
      </c>
      <c r="T1887" s="37" t="s">
        <v>2297</v>
      </c>
      <c r="U1887" s="21" t="s">
        <v>18</v>
      </c>
      <c r="V1887" s="21" t="str">
        <f>VLOOKUP(P1887,'Customer List'!B:C,2,)</f>
        <v>Delhi</v>
      </c>
      <c r="W1887" s="38"/>
      <c r="X1887" s="30">
        <f>IF(OR(R1887 = "PRIYANKA MADAM", R1887 = "DEEPAK", R1887 = "PORTER"),N1887,"")</f>
        <v>45876</v>
      </c>
      <c r="Y1887" s="21">
        <f>IF(X1887="", "", X1887-N1887)</f>
        <v>0</v>
      </c>
      <c r="Z1887" s="21" t="str">
        <f>IF(N1887="", "", TEXT(N1887, "dddd"))</f>
        <v>Thursday</v>
      </c>
      <c r="AA1887" s="21" t="str">
        <f>IF(X1887="", "", TEXT(X1887, "dddd"))</f>
        <v>Thursday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1884</v>
      </c>
      <c r="B1888" s="21" t="s">
        <v>2279</v>
      </c>
      <c r="C1888" s="30">
        <v>45870</v>
      </c>
      <c r="D1888" s="30">
        <v>45875</v>
      </c>
      <c r="E1888" s="47">
        <v>112.7</v>
      </c>
      <c r="F1888" s="47">
        <f>IF(AB1888="DOLLAR",E1888*88,E1888)</f>
        <v>9917.6</v>
      </c>
      <c r="G1888" s="48">
        <f>F1888*J1888</f>
        <v>9917.6</v>
      </c>
      <c r="H1888" s="21">
        <v>369211</v>
      </c>
      <c r="I1888" s="21" t="s">
        <v>3086</v>
      </c>
      <c r="J1888" s="21">
        <v>1</v>
      </c>
      <c r="K1888" s="21">
        <v>1</v>
      </c>
      <c r="L1888" s="21">
        <f>J1888-K1888</f>
        <v>0</v>
      </c>
      <c r="M1888" s="21" t="s">
        <v>2353</v>
      </c>
      <c r="N1888" s="30">
        <v>45881</v>
      </c>
      <c r="O1888" s="48">
        <v>23707.25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>IF(X1888="", "", X1888-N1888)</f>
        <v>0</v>
      </c>
      <c r="Z1888" s="21" t="str">
        <f>IF(N1888="", "", TEXT(N1888, "dddd"))</f>
        <v>Tuesday</v>
      </c>
      <c r="AA1888" s="21" t="str">
        <f>IF(X1888="", "", TEXT(X1888, "dddd"))</f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1885</v>
      </c>
      <c r="B1889" s="21" t="s">
        <v>2279</v>
      </c>
      <c r="C1889" s="30">
        <v>45870</v>
      </c>
      <c r="D1889" s="30">
        <v>45875</v>
      </c>
      <c r="E1889" s="47">
        <v>131.6</v>
      </c>
      <c r="F1889" s="47">
        <f>IF(AB1889="DOLLAR",E1889*88,E1889)</f>
        <v>11580.8</v>
      </c>
      <c r="G1889" s="48">
        <f>F1889*J1889</f>
        <v>11580.8</v>
      </c>
      <c r="H1889" s="21">
        <v>372733</v>
      </c>
      <c r="I1889" s="21" t="s">
        <v>3087</v>
      </c>
      <c r="J1889" s="21">
        <v>1</v>
      </c>
      <c r="K1889" s="21">
        <v>1</v>
      </c>
      <c r="L1889" s="21">
        <f>J1889-K1889</f>
        <v>0</v>
      </c>
      <c r="M1889" s="21" t="s">
        <v>2353</v>
      </c>
      <c r="N1889" s="30">
        <v>45881</v>
      </c>
      <c r="O1889" s="48">
        <v>27683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>IF(X1889="", "", X1889-N1889)</f>
        <v>0</v>
      </c>
      <c r="Z1889" s="21" t="str">
        <f>IF(N1889="", "", TEXT(N1889, "dddd"))</f>
        <v>Tuesday</v>
      </c>
      <c r="AA1889" s="21" t="str">
        <f>IF(X1889="", "", TEXT(X1889, "dddd"))</f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1886</v>
      </c>
      <c r="B1890" s="21" t="s">
        <v>2279</v>
      </c>
      <c r="C1890" s="30">
        <v>45870</v>
      </c>
      <c r="D1890" s="30">
        <v>45875</v>
      </c>
      <c r="E1890" s="47">
        <v>217</v>
      </c>
      <c r="F1890" s="47">
        <f>IF(AB1890="DOLLAR",E1890*88,E1890)</f>
        <v>19096</v>
      </c>
      <c r="G1890" s="48">
        <f>F1890*J1890</f>
        <v>19096</v>
      </c>
      <c r="H1890" s="21">
        <v>376310</v>
      </c>
      <c r="I1890" s="21" t="s">
        <v>3088</v>
      </c>
      <c r="J1890" s="21">
        <v>1</v>
      </c>
      <c r="K1890" s="21">
        <v>1</v>
      </c>
      <c r="L1890" s="21">
        <f>J1890-K1890</f>
        <v>0</v>
      </c>
      <c r="M1890" s="21" t="s">
        <v>2358</v>
      </c>
      <c r="N1890" s="30">
        <v>45882</v>
      </c>
      <c r="O1890" s="48">
        <v>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2359</v>
      </c>
      <c r="U1890" s="21" t="s">
        <v>18</v>
      </c>
      <c r="V1890" s="21" t="str">
        <f>VLOOKUP(P1890,'Customer List'!B:C,2,)</f>
        <v>Delhi</v>
      </c>
      <c r="W1890" s="38"/>
      <c r="X1890" s="30">
        <v>45882</v>
      </c>
      <c r="Y1890" s="21">
        <f>IF(X1890="", "", X1890-N1890)</f>
        <v>0</v>
      </c>
      <c r="Z1890" s="21" t="str">
        <f>IF(N1890="", "", TEXT(N1890, "dddd"))</f>
        <v>Wednesday</v>
      </c>
      <c r="AA1890" s="21" t="str">
        <f>IF(X1890="", "", TEXT(X1890, "dddd"))</f>
        <v>Wednesday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1887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>IF(AB1891="DOLLAR",E1891*88,E1891)</f>
        <v>17248</v>
      </c>
      <c r="G1891" s="48">
        <f>F1891*J1891</f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>J1891-K1891</f>
        <v>0</v>
      </c>
      <c r="M1891" s="21" t="s">
        <v>2556</v>
      </c>
      <c r="N1891" s="30">
        <v>45894</v>
      </c>
      <c r="O1891" s="48">
        <v>36890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2557</v>
      </c>
      <c r="U1891" s="21" t="s">
        <v>18</v>
      </c>
      <c r="V1891" s="21" t="str">
        <f>VLOOKUP(P1891,'Customer List'!B:C,2,)</f>
        <v>Delhi</v>
      </c>
      <c r="W1891" s="38"/>
      <c r="X1891" s="30">
        <v>45894</v>
      </c>
      <c r="Y1891" s="21">
        <f>IF(X1891="", "", X1891-N1891)</f>
        <v>0</v>
      </c>
      <c r="Z1891" s="21" t="str">
        <f>IF(N1891="", "", TEXT(N1891, "dddd"))</f>
        <v>Monday</v>
      </c>
      <c r="AA1891" s="21" t="str">
        <f>IF(X1891="", "", TEXT(X1891, "dddd"))</f>
        <v>Monday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1888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>IF(AB1892="DOLLAR",E1892*88,E1892)</f>
        <v>17248</v>
      </c>
      <c r="G1892" s="48">
        <f>F1892*J1892</f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>J1892-K1892</f>
        <v>0</v>
      </c>
      <c r="M1892" s="21" t="s">
        <v>2289</v>
      </c>
      <c r="N1892" s="30">
        <v>45875</v>
      </c>
      <c r="O1892" s="48">
        <v>30380</v>
      </c>
      <c r="P1892" s="21" t="s">
        <v>191</v>
      </c>
      <c r="Q1892" s="21" t="s">
        <v>2292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Chandigarh</v>
      </c>
      <c r="W1892" s="38"/>
      <c r="X1892" s="30">
        <v>45877</v>
      </c>
      <c r="Y1892" s="21">
        <f>IF(X1892="", "", X1892-N1892)</f>
        <v>2</v>
      </c>
      <c r="Z1892" s="21" t="str">
        <f>IF(N1892="", "", TEXT(N1892, "dddd"))</f>
        <v>Wednesday</v>
      </c>
      <c r="AA1892" s="21" t="str">
        <f>IF(X1892="", "", TEXT(X1892, "dddd"))</f>
        <v>Friday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1889</v>
      </c>
      <c r="B1893" s="21" t="s">
        <v>2279</v>
      </c>
      <c r="C1893" s="30">
        <v>45870</v>
      </c>
      <c r="D1893" s="30">
        <v>45875</v>
      </c>
      <c r="E1893" s="47">
        <v>74.2</v>
      </c>
      <c r="F1893" s="47">
        <f>IF(AB1893="DOLLAR",E1893*88,E1893)</f>
        <v>6529.6</v>
      </c>
      <c r="G1893" s="48">
        <f>F1893*J1893</f>
        <v>6529.6</v>
      </c>
      <c r="H1893" s="21">
        <v>400108</v>
      </c>
      <c r="I1893" s="21" t="s">
        <v>2963</v>
      </c>
      <c r="J1893" s="21">
        <v>1</v>
      </c>
      <c r="K1893" s="21">
        <v>1</v>
      </c>
      <c r="L1893" s="21">
        <f>J1893-K1893</f>
        <v>0</v>
      </c>
      <c r="M1893" s="21" t="s">
        <v>2309</v>
      </c>
      <c r="N1893" s="30">
        <v>45880</v>
      </c>
      <c r="O1893" s="48">
        <v>9858</v>
      </c>
      <c r="P1893" s="21" t="s">
        <v>2046</v>
      </c>
      <c r="Q1893" s="21">
        <v>58154309356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Banglore</v>
      </c>
      <c r="W1893" s="38"/>
      <c r="X1893" s="30">
        <v>45881</v>
      </c>
      <c r="Y1893" s="21">
        <f>IF(X1893="", "", X1893-N1893)</f>
        <v>1</v>
      </c>
      <c r="Z1893" s="21" t="str">
        <f>IF(N1893="", "", TEXT(N1893, "dddd"))</f>
        <v>Monday</v>
      </c>
      <c r="AA1893" s="21" t="str">
        <f>IF(X1893="", "", TEXT(X1893, "dddd"))</f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1890</v>
      </c>
      <c r="B1894" s="21" t="s">
        <v>2279</v>
      </c>
      <c r="C1894" s="30">
        <v>45870</v>
      </c>
      <c r="D1894" s="30">
        <v>45875</v>
      </c>
      <c r="E1894" s="47">
        <v>25.9</v>
      </c>
      <c r="F1894" s="47">
        <f>IF(AB1894="DOLLAR",E1894*88,E1894)</f>
        <v>2279.1999999999998</v>
      </c>
      <c r="G1894" s="48">
        <f>F1894*J1894</f>
        <v>2279.1999999999998</v>
      </c>
      <c r="H1894" s="21">
        <v>400211</v>
      </c>
      <c r="I1894" s="21" t="s">
        <v>3089</v>
      </c>
      <c r="J1894" s="21">
        <v>1</v>
      </c>
      <c r="K1894" s="21">
        <v>1</v>
      </c>
      <c r="L1894" s="21">
        <f>J1894-K1894</f>
        <v>0</v>
      </c>
      <c r="M1894" s="21" t="s">
        <v>2323</v>
      </c>
      <c r="N1894" s="30">
        <v>45880</v>
      </c>
      <c r="O1894" s="48">
        <v>4014.5</v>
      </c>
      <c r="P1894" s="21" t="s">
        <v>2281</v>
      </c>
      <c r="Q1894" s="21">
        <v>58154307783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Ahemedabad</v>
      </c>
      <c r="W1894" s="38"/>
      <c r="X1894" s="30">
        <v>45881</v>
      </c>
      <c r="Y1894" s="21">
        <f>IF(X1894="", "", X1894-N1894)</f>
        <v>1</v>
      </c>
      <c r="Z1894" s="21" t="str">
        <f>IF(N1894="", "", TEXT(N1894, "dddd"))</f>
        <v>Monday</v>
      </c>
      <c r="AA1894" s="21" t="str">
        <f>IF(X1894="", "", TEXT(X1894, "dddd"))</f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1891</v>
      </c>
      <c r="B1895" s="21" t="s">
        <v>2279</v>
      </c>
      <c r="C1895" s="30">
        <v>45870</v>
      </c>
      <c r="D1895" s="30">
        <v>45875</v>
      </c>
      <c r="E1895" s="47">
        <v>154</v>
      </c>
      <c r="F1895" s="47">
        <f>IF(AB1895="DOLLAR",E1895*88,E1895)</f>
        <v>13552</v>
      </c>
      <c r="G1895" s="48">
        <f>F1895*J1895</f>
        <v>13552</v>
      </c>
      <c r="H1895" s="21">
        <v>420516</v>
      </c>
      <c r="I1895" s="21" t="s">
        <v>3090</v>
      </c>
      <c r="J1895" s="21">
        <v>1</v>
      </c>
      <c r="K1895" s="21">
        <v>1</v>
      </c>
      <c r="L1895" s="21">
        <f>J1895-K1895</f>
        <v>0</v>
      </c>
      <c r="M1895" s="21" t="s">
        <v>2326</v>
      </c>
      <c r="N1895" s="30">
        <v>45880</v>
      </c>
      <c r="O1895" s="48">
        <v>16711.2</v>
      </c>
      <c r="P1895" s="21" t="s">
        <v>276</v>
      </c>
      <c r="Q1895" s="21">
        <v>58154305565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Pune</v>
      </c>
      <c r="W1895" s="38"/>
      <c r="X1895" s="30">
        <v>45881</v>
      </c>
      <c r="Y1895" s="21">
        <f>IF(X1895="", "", X1895-N1895)</f>
        <v>1</v>
      </c>
      <c r="Z1895" s="21" t="str">
        <f>IF(N1895="", "", TEXT(N1895, "dddd"))</f>
        <v>Monday</v>
      </c>
      <c r="AA1895" s="21" t="str">
        <f>IF(X1895="", "", TEXT(X1895, "dddd"))</f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1892</v>
      </c>
      <c r="B1896" s="21" t="s">
        <v>2279</v>
      </c>
      <c r="C1896" s="30">
        <v>45870</v>
      </c>
      <c r="D1896" s="30">
        <v>45875</v>
      </c>
      <c r="E1896" s="47">
        <v>98.7</v>
      </c>
      <c r="F1896" s="47">
        <f>IF(AB1896="DOLLAR",E1896*88,E1896)</f>
        <v>8685.6</v>
      </c>
      <c r="G1896" s="48">
        <f>F1896*J1896</f>
        <v>43428</v>
      </c>
      <c r="H1896" s="21">
        <v>421601</v>
      </c>
      <c r="I1896" s="21" t="s">
        <v>3037</v>
      </c>
      <c r="J1896" s="21">
        <v>5</v>
      </c>
      <c r="K1896" s="21">
        <v>5</v>
      </c>
      <c r="L1896" s="21">
        <f>J1896-K1896</f>
        <v>0</v>
      </c>
      <c r="M1896" s="21" t="s">
        <v>2316</v>
      </c>
      <c r="N1896" s="30">
        <v>45880</v>
      </c>
      <c r="O1896" s="48">
        <v>74025</v>
      </c>
      <c r="P1896" s="21" t="s">
        <v>621</v>
      </c>
      <c r="Q1896" s="21">
        <v>58154309220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Hyderabad</v>
      </c>
      <c r="W1896" s="38"/>
      <c r="X1896" s="30">
        <v>45881</v>
      </c>
      <c r="Y1896" s="21">
        <f>IF(X1896="", "", X1896-N1896)</f>
        <v>1</v>
      </c>
      <c r="Z1896" s="21" t="str">
        <f>IF(N1896="", "", TEXT(N1896, "dddd"))</f>
        <v>Monday</v>
      </c>
      <c r="AA1896" s="21" t="str">
        <f>IF(X1896="", "", TEXT(X1896, "dddd"))</f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1893</v>
      </c>
      <c r="B1897" s="21" t="s">
        <v>2279</v>
      </c>
      <c r="C1897" s="30">
        <v>45870</v>
      </c>
      <c r="D1897" s="30">
        <v>45875</v>
      </c>
      <c r="E1897" s="47">
        <v>62.3</v>
      </c>
      <c r="F1897" s="47">
        <f>IF(AB1897="DOLLAR",E1897*88,E1897)</f>
        <v>5482.4</v>
      </c>
      <c r="G1897" s="48">
        <f>F1897*J1897</f>
        <v>10964.8</v>
      </c>
      <c r="H1897" s="21">
        <v>425003</v>
      </c>
      <c r="I1897" s="21" t="s">
        <v>131</v>
      </c>
      <c r="J1897" s="21">
        <v>2</v>
      </c>
      <c r="K1897" s="21">
        <v>2</v>
      </c>
      <c r="L1897" s="21">
        <f>J1897-K1897</f>
        <v>0</v>
      </c>
      <c r="M1897" s="21" t="s">
        <v>2325</v>
      </c>
      <c r="N1897" s="30">
        <v>45880</v>
      </c>
      <c r="O1897" s="48">
        <v>20692.5</v>
      </c>
      <c r="P1897" s="21" t="s">
        <v>2282</v>
      </c>
      <c r="Q1897" s="21">
        <v>58154306641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TELANGANA</v>
      </c>
      <c r="W1897" s="38"/>
      <c r="X1897" s="30">
        <v>45881</v>
      </c>
      <c r="Y1897" s="21">
        <f>IF(X1897="", "", X1897-N1897)</f>
        <v>1</v>
      </c>
      <c r="Z1897" s="21" t="str">
        <f>IF(N1897="", "", TEXT(N1897, "dddd"))</f>
        <v>Monday</v>
      </c>
      <c r="AA1897" s="21" t="str">
        <f>IF(X1897="", "", TEXT(X1897, "dddd"))</f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1894</v>
      </c>
      <c r="B1898" s="21" t="s">
        <v>2279</v>
      </c>
      <c r="C1898" s="30">
        <v>45870</v>
      </c>
      <c r="D1898" s="30">
        <v>45875</v>
      </c>
      <c r="E1898" s="47">
        <v>32.9</v>
      </c>
      <c r="F1898" s="47">
        <f>IF(AB1898="DOLLAR",E1898*88,E1898)</f>
        <v>2895.2</v>
      </c>
      <c r="G1898" s="48">
        <f>F1898*J1898</f>
        <v>2895.2</v>
      </c>
      <c r="H1898" s="21">
        <v>426101</v>
      </c>
      <c r="I1898" s="21" t="s">
        <v>1876</v>
      </c>
      <c r="J1898" s="21">
        <v>1</v>
      </c>
      <c r="K1898" s="21">
        <v>1</v>
      </c>
      <c r="L1898" s="21">
        <f>J1898-K1898</f>
        <v>0</v>
      </c>
      <c r="M1898" s="21" t="s">
        <v>2145</v>
      </c>
      <c r="N1898" s="30">
        <v>45880</v>
      </c>
      <c r="O1898" s="48">
        <v>0</v>
      </c>
      <c r="P1898" s="21" t="s">
        <v>2281</v>
      </c>
      <c r="Q1898" s="21">
        <v>58154307783</v>
      </c>
      <c r="R1898" s="21" t="s">
        <v>40</v>
      </c>
      <c r="S1898" s="3">
        <v>4</v>
      </c>
      <c r="T1898" s="37" t="s">
        <v>609</v>
      </c>
      <c r="U1898" s="21" t="s">
        <v>18</v>
      </c>
      <c r="V1898" s="21" t="str">
        <f>VLOOKUP(P1898,'Customer List'!B:C,2,)</f>
        <v>Ahemedabad</v>
      </c>
      <c r="W1898" s="38"/>
      <c r="X1898" s="30">
        <v>45881</v>
      </c>
      <c r="Y1898" s="21">
        <f>IF(X1898="", "", X1898-N1898)</f>
        <v>1</v>
      </c>
      <c r="Z1898" s="21" t="str">
        <f>IF(N1898="", "", TEXT(N1898, "dddd"))</f>
        <v>Monday</v>
      </c>
      <c r="AA1898" s="21" t="str">
        <f>IF(X1898="", "", TEXT(X1898, "dddd"))</f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1895</v>
      </c>
      <c r="B1899" s="21" t="s">
        <v>2279</v>
      </c>
      <c r="C1899" s="30">
        <v>45870</v>
      </c>
      <c r="D1899" s="30">
        <v>45875</v>
      </c>
      <c r="E1899" s="47">
        <v>37.799999999999997</v>
      </c>
      <c r="F1899" s="47">
        <f>IF(AB1899="DOLLAR",E1899*88,E1899)</f>
        <v>3326.3999999999996</v>
      </c>
      <c r="G1899" s="48">
        <f>F1899*J1899</f>
        <v>6652.7999999999993</v>
      </c>
      <c r="H1899" s="21">
        <v>427401</v>
      </c>
      <c r="I1899" s="21" t="s">
        <v>3091</v>
      </c>
      <c r="J1899" s="21">
        <v>2</v>
      </c>
      <c r="K1899" s="21">
        <v>2</v>
      </c>
      <c r="L1899" s="21">
        <f>J1899-K1899</f>
        <v>0</v>
      </c>
      <c r="M1899" s="21" t="s">
        <v>2318</v>
      </c>
      <c r="N1899" s="30">
        <v>45880</v>
      </c>
      <c r="O1899" s="48">
        <v>12555</v>
      </c>
      <c r="P1899" s="21" t="s">
        <v>2283</v>
      </c>
      <c r="Q1899" s="21">
        <v>58154305893</v>
      </c>
      <c r="R1899" s="21" t="s">
        <v>40</v>
      </c>
      <c r="S1899" s="3">
        <v>-20</v>
      </c>
      <c r="T1899" s="37"/>
      <c r="U1899" s="21" t="s">
        <v>18</v>
      </c>
      <c r="V1899" s="21" t="str">
        <f>VLOOKUP(P1899,'Customer List'!B:C,2,)</f>
        <v>BANGALORE</v>
      </c>
      <c r="W1899" s="38"/>
      <c r="X1899" s="30">
        <v>45881</v>
      </c>
      <c r="Y1899" s="21">
        <f>IF(X1899="", "", X1899-N1899)</f>
        <v>1</v>
      </c>
      <c r="Z1899" s="21" t="str">
        <f>IF(N1899="", "", TEXT(N1899, "dddd"))</f>
        <v>Monday</v>
      </c>
      <c r="AA1899" s="21" t="str">
        <f>IF(X1899="", "", TEXT(X1899, "dddd"))</f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1896</v>
      </c>
      <c r="B1900" s="21" t="s">
        <v>2279</v>
      </c>
      <c r="C1900" s="30">
        <v>45870</v>
      </c>
      <c r="D1900" s="30">
        <v>45875</v>
      </c>
      <c r="E1900" s="47">
        <v>154</v>
      </c>
      <c r="F1900" s="47">
        <f>IF(AB1900="DOLLAR",E1900*88,E1900)</f>
        <v>13552</v>
      </c>
      <c r="G1900" s="48">
        <f>F1900*J1900</f>
        <v>27104</v>
      </c>
      <c r="H1900" s="21">
        <v>503808</v>
      </c>
      <c r="I1900" s="21" t="s">
        <v>1613</v>
      </c>
      <c r="J1900" s="21">
        <v>2</v>
      </c>
      <c r="K1900" s="21">
        <v>2</v>
      </c>
      <c r="L1900" s="21">
        <f>J1900-K1900</f>
        <v>0</v>
      </c>
      <c r="M1900" s="21" t="s">
        <v>2314</v>
      </c>
      <c r="N1900" s="30">
        <v>45880</v>
      </c>
      <c r="O1900" s="48">
        <v>44330</v>
      </c>
      <c r="P1900" s="21" t="s">
        <v>2048</v>
      </c>
      <c r="Q1900" s="21">
        <v>58154308424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Hyderabad</v>
      </c>
      <c r="W1900" s="38"/>
      <c r="X1900" s="30">
        <v>45881</v>
      </c>
      <c r="Y1900" s="21">
        <f>IF(X1900="", "", X1900-N1900)</f>
        <v>1</v>
      </c>
      <c r="Z1900" s="21" t="str">
        <f>IF(N1900="", "", TEXT(N1900, "dddd"))</f>
        <v>Monday</v>
      </c>
      <c r="AA1900" s="21" t="str">
        <f>IF(X1900="", "", TEXT(X1900, "dddd"))</f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1897</v>
      </c>
      <c r="B1901" s="21" t="s">
        <v>2279</v>
      </c>
      <c r="C1901" s="30">
        <v>45870</v>
      </c>
      <c r="D1901" s="30">
        <v>45875</v>
      </c>
      <c r="E1901" s="47">
        <v>69.3</v>
      </c>
      <c r="F1901" s="47">
        <f>IF(AB1901="DOLLAR",E1901*88,E1901)</f>
        <v>6098.4</v>
      </c>
      <c r="G1901" s="48">
        <f>F1901*J1901</f>
        <v>6098.4</v>
      </c>
      <c r="H1901" s="21">
        <v>505806</v>
      </c>
      <c r="I1901" s="21" t="s">
        <v>2982</v>
      </c>
      <c r="J1901" s="21">
        <v>1</v>
      </c>
      <c r="K1901" s="21">
        <v>1</v>
      </c>
      <c r="L1901" s="21">
        <f>J1901-K1901</f>
        <v>0</v>
      </c>
      <c r="M1901" s="21" t="s">
        <v>2317</v>
      </c>
      <c r="N1901" s="30">
        <v>45880</v>
      </c>
      <c r="O1901" s="48">
        <v>10741</v>
      </c>
      <c r="P1901" s="21" t="s">
        <v>26</v>
      </c>
      <c r="Q1901" s="21" t="s">
        <v>2343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Chandigarh</v>
      </c>
      <c r="W1901" s="38"/>
      <c r="X1901" s="30">
        <v>45883</v>
      </c>
      <c r="Y1901" s="21">
        <f>IF(X1901="", "", X1901-N1901)</f>
        <v>3</v>
      </c>
      <c r="Z1901" s="21" t="str">
        <f>IF(N1901="", "", TEXT(N1901, "dddd"))</f>
        <v>Monday</v>
      </c>
      <c r="AA1901" s="21" t="str">
        <f>IF(X1901="", "", TEXT(X1901, "dddd"))</f>
        <v>Thursday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1898</v>
      </c>
      <c r="B1902" s="21" t="s">
        <v>2279</v>
      </c>
      <c r="C1902" s="30">
        <v>45870</v>
      </c>
      <c r="D1902" s="30">
        <v>45875</v>
      </c>
      <c r="E1902" s="47">
        <v>176.4</v>
      </c>
      <c r="F1902" s="47">
        <f>IF(AB1902="DOLLAR",E1902*88,E1902)</f>
        <v>15523.2</v>
      </c>
      <c r="G1902" s="48">
        <f>F1902*J1902</f>
        <v>31046.400000000001</v>
      </c>
      <c r="H1902" s="21">
        <v>505814</v>
      </c>
      <c r="I1902" s="21" t="s">
        <v>1652</v>
      </c>
      <c r="J1902" s="21">
        <v>2</v>
      </c>
      <c r="K1902" s="21">
        <v>2</v>
      </c>
      <c r="L1902" s="21">
        <f>J1902-K1902</f>
        <v>0</v>
      </c>
      <c r="M1902" s="21" t="s">
        <v>2314</v>
      </c>
      <c r="N1902" s="30">
        <v>45880</v>
      </c>
      <c r="O1902" s="48">
        <v>50778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>IF(X1902="", "", X1902-N1902)</f>
        <v>1</v>
      </c>
      <c r="Z1902" s="21" t="str">
        <f>IF(N1902="", "", TEXT(N1902, "dddd"))</f>
        <v>Monday</v>
      </c>
      <c r="AA1902" s="21" t="str">
        <f>IF(X1902="", "", TEXT(X1902, "dddd"))</f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1899</v>
      </c>
      <c r="B1903" s="21" t="s">
        <v>2279</v>
      </c>
      <c r="C1903" s="30">
        <v>45870</v>
      </c>
      <c r="D1903" s="30">
        <v>45875</v>
      </c>
      <c r="E1903" s="47">
        <v>187.6</v>
      </c>
      <c r="F1903" s="47">
        <f>IF(AB1903="DOLLAR",E1903*88,E1903)</f>
        <v>16508.8</v>
      </c>
      <c r="G1903" s="48">
        <f>F1903*J1903</f>
        <v>33017.599999999999</v>
      </c>
      <c r="H1903" s="21">
        <v>506313</v>
      </c>
      <c r="I1903" s="21" t="s">
        <v>1842</v>
      </c>
      <c r="J1903" s="21">
        <v>2</v>
      </c>
      <c r="K1903" s="21">
        <v>2</v>
      </c>
      <c r="L1903" s="21">
        <f>J1903-K1903</f>
        <v>0</v>
      </c>
      <c r="M1903" s="21" t="s">
        <v>2314</v>
      </c>
      <c r="N1903" s="30">
        <v>45880</v>
      </c>
      <c r="O1903" s="48">
        <v>54002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>IF(X1903="", "", X1903-N1903)</f>
        <v>1</v>
      </c>
      <c r="Z1903" s="21" t="str">
        <f>IF(N1903="", "", TEXT(N1903, "dddd"))</f>
        <v>Monday</v>
      </c>
      <c r="AA1903" s="21" t="str">
        <f>IF(X1903="", "", TEXT(X1903, "dddd"))</f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1900</v>
      </c>
      <c r="B1904" s="21" t="s">
        <v>2279</v>
      </c>
      <c r="C1904" s="30">
        <v>45870</v>
      </c>
      <c r="D1904" s="30">
        <v>45875</v>
      </c>
      <c r="E1904" s="47">
        <v>93.8</v>
      </c>
      <c r="F1904" s="47">
        <f>IF(AB1904="DOLLAR",E1904*88,E1904)</f>
        <v>8254.4</v>
      </c>
      <c r="G1904" s="48">
        <f>F1904*J1904</f>
        <v>8254.4</v>
      </c>
      <c r="H1904" s="21">
        <v>128007</v>
      </c>
      <c r="I1904" s="21" t="s">
        <v>3092</v>
      </c>
      <c r="J1904" s="21">
        <v>1</v>
      </c>
      <c r="K1904" s="21">
        <v>1</v>
      </c>
      <c r="L1904" s="21">
        <f>J1904-K1904</f>
        <v>0</v>
      </c>
      <c r="M1904" s="21" t="s">
        <v>2332</v>
      </c>
      <c r="N1904" s="30">
        <v>45880</v>
      </c>
      <c r="O1904" s="48">
        <v>12462</v>
      </c>
      <c r="P1904" s="21" t="s">
        <v>2045</v>
      </c>
      <c r="Q1904" s="21">
        <v>58154310270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>IF(X1904="", "", X1904-N1904)</f>
        <v>1</v>
      </c>
      <c r="Z1904" s="21" t="str">
        <f>IF(N1904="", "", TEXT(N1904, "dddd"))</f>
        <v>Monday</v>
      </c>
      <c r="AA1904" s="21" t="str">
        <f>IF(X1904="", "", TEXT(X1904, "dddd"))</f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1901</v>
      </c>
      <c r="B1905" s="21" t="s">
        <v>2279</v>
      </c>
      <c r="C1905" s="30">
        <v>45870</v>
      </c>
      <c r="D1905" s="30">
        <v>45875</v>
      </c>
      <c r="E1905" s="47">
        <v>156.1</v>
      </c>
      <c r="F1905" s="47">
        <f>IF(AB1905="DOLLAR",E1905*88,E1905)</f>
        <v>13736.8</v>
      </c>
      <c r="G1905" s="48">
        <f>F1905*J1905</f>
        <v>27473.599999999999</v>
      </c>
      <c r="H1905" s="21">
        <v>591202</v>
      </c>
      <c r="I1905" s="21" t="s">
        <v>3093</v>
      </c>
      <c r="J1905" s="21">
        <v>2</v>
      </c>
      <c r="K1905" s="21">
        <v>2</v>
      </c>
      <c r="L1905" s="21">
        <f>J1905-K1905</f>
        <v>0</v>
      </c>
      <c r="M1905" s="21" t="s">
        <v>2313</v>
      </c>
      <c r="N1905" s="30">
        <v>45880</v>
      </c>
      <c r="O1905" s="48">
        <v>51847.5</v>
      </c>
      <c r="P1905" s="21" t="s">
        <v>2048</v>
      </c>
      <c r="Q1905" s="21">
        <v>58154308424</v>
      </c>
      <c r="R1905" s="21" t="s">
        <v>40</v>
      </c>
      <c r="S1905" s="3">
        <v>-20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>IF(X1905="", "", X1905-N1905)</f>
        <v>1</v>
      </c>
      <c r="Z1905" s="21" t="str">
        <f>IF(N1905="", "", TEXT(N1905, "dddd"))</f>
        <v>Monday</v>
      </c>
      <c r="AA1905" s="21" t="str">
        <f>IF(X1905="", "", TEXT(X1905, "dddd"))</f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1902</v>
      </c>
      <c r="B1906" s="21" t="s">
        <v>2279</v>
      </c>
      <c r="C1906" s="30">
        <v>45870</v>
      </c>
      <c r="D1906" s="30">
        <v>45875</v>
      </c>
      <c r="E1906" s="47">
        <v>144.75</v>
      </c>
      <c r="F1906" s="47">
        <f>IF(AB1906="DOLLAR",E1906*88,E1906)</f>
        <v>12738</v>
      </c>
      <c r="G1906" s="48">
        <f>F1906*J1906</f>
        <v>25476</v>
      </c>
      <c r="H1906" s="21">
        <v>362533</v>
      </c>
      <c r="I1906" s="21" t="s">
        <v>2840</v>
      </c>
      <c r="J1906" s="21">
        <v>2</v>
      </c>
      <c r="K1906" s="21">
        <v>2</v>
      </c>
      <c r="L1906" s="21">
        <f>J1906-K1906</f>
        <v>0</v>
      </c>
      <c r="M1906" s="21" t="s">
        <v>2304</v>
      </c>
      <c r="N1906" s="30">
        <v>45877</v>
      </c>
      <c r="O1906" s="48">
        <v>43675.9</v>
      </c>
      <c r="P1906" s="21" t="s">
        <v>652</v>
      </c>
      <c r="Q1906" s="21" t="s">
        <v>2071</v>
      </c>
      <c r="R1906" s="21" t="s">
        <v>637</v>
      </c>
      <c r="S1906" s="3">
        <v>4</v>
      </c>
      <c r="T1906" s="37"/>
      <c r="U1906" s="21" t="s">
        <v>18</v>
      </c>
      <c r="V1906" s="21" t="str">
        <f>VLOOKUP(P1906,'Customer List'!B:C,2,)</f>
        <v>Delhi</v>
      </c>
      <c r="W1906" s="38"/>
      <c r="X1906" s="30">
        <v>45877</v>
      </c>
      <c r="Y1906" s="21">
        <f>IF(X1906="", "", X1906-N1906)</f>
        <v>0</v>
      </c>
      <c r="Z1906" s="21" t="str">
        <f>IF(N1906="", "", TEXT(N1906, "dddd"))</f>
        <v>Friday</v>
      </c>
      <c r="AA1906" s="21" t="str">
        <f>IF(X1906="", "", TEXT(X1906, "dddd"))</f>
        <v>Friday</v>
      </c>
      <c r="AB1906" s="21" t="str">
        <f>VLOOKUP(U1906,'Currency Sheet'!A:C,3,)</f>
        <v>DOLLAR</v>
      </c>
      <c r="AC1906" s="42" t="str">
        <f>VLOOKUP(P1906,'Customer List'!B:D,3,)</f>
        <v>Local</v>
      </c>
    </row>
    <row r="1907" spans="1:29" x14ac:dyDescent="0.25">
      <c r="A1907" s="21">
        <v>1903</v>
      </c>
      <c r="B1907" s="21" t="s">
        <v>2279</v>
      </c>
      <c r="C1907" s="30">
        <v>45870</v>
      </c>
      <c r="D1907" s="30">
        <v>45875</v>
      </c>
      <c r="E1907" s="47">
        <v>90.3</v>
      </c>
      <c r="F1907" s="47">
        <f>IF(AB1907="DOLLAR",E1907*88,E1907)</f>
        <v>7946.4</v>
      </c>
      <c r="G1907" s="48">
        <f>F1907*J1907</f>
        <v>7946.4</v>
      </c>
      <c r="H1907" s="21">
        <v>646403</v>
      </c>
      <c r="I1907" s="21" t="s">
        <v>3094</v>
      </c>
      <c r="J1907" s="21">
        <v>1</v>
      </c>
      <c r="K1907" s="21">
        <v>1</v>
      </c>
      <c r="L1907" s="21">
        <f>J1907-K1907</f>
        <v>0</v>
      </c>
      <c r="M1907" s="21" t="s">
        <v>2327</v>
      </c>
      <c r="N1907" s="30">
        <v>45880</v>
      </c>
      <c r="O1907" s="48">
        <v>13996.5</v>
      </c>
      <c r="P1907" s="21" t="s">
        <v>22</v>
      </c>
      <c r="Q1907" s="50" t="s">
        <v>2345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45882</v>
      </c>
      <c r="Y1907" s="21">
        <f>IF(X1907="", "", X1907-N1907)</f>
        <v>2</v>
      </c>
      <c r="Z1907" s="21" t="str">
        <f>IF(N1907="", "", TEXT(N1907, "dddd"))</f>
        <v>Monday</v>
      </c>
      <c r="AA1907" s="21" t="str">
        <f>IF(X1907="", "", TEXT(X1907, "dddd"))</f>
        <v>Wednesday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1904</v>
      </c>
      <c r="B1908" s="21" t="s">
        <v>2279</v>
      </c>
      <c r="C1908" s="30">
        <v>45870</v>
      </c>
      <c r="D1908" s="30">
        <v>45875</v>
      </c>
      <c r="E1908" s="47">
        <v>262.5</v>
      </c>
      <c r="F1908" s="47">
        <f>IF(AB1908="DOLLAR",E1908*88,E1908)</f>
        <v>23100</v>
      </c>
      <c r="G1908" s="48">
        <f>F1908*J1908</f>
        <v>23100</v>
      </c>
      <c r="H1908" s="21">
        <v>666052</v>
      </c>
      <c r="I1908" s="21" t="s">
        <v>3095</v>
      </c>
      <c r="J1908" s="21">
        <v>1</v>
      </c>
      <c r="K1908" s="21">
        <v>1</v>
      </c>
      <c r="L1908" s="21">
        <f>J1908-K1908</f>
        <v>0</v>
      </c>
      <c r="M1908" s="21" t="s">
        <v>2289</v>
      </c>
      <c r="N1908" s="30">
        <v>45875</v>
      </c>
      <c r="O1908" s="48">
        <v>40687.5</v>
      </c>
      <c r="P1908" s="21" t="s">
        <v>191</v>
      </c>
      <c r="Q1908" s="21" t="s">
        <v>2292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45877</v>
      </c>
      <c r="Y1908" s="21">
        <f>IF(X1908="", "", X1908-N1908)</f>
        <v>2</v>
      </c>
      <c r="Z1908" s="21" t="str">
        <f>IF(N1908="", "", TEXT(N1908, "dddd"))</f>
        <v>Wednesday</v>
      </c>
      <c r="AA1908" s="21" t="str">
        <f>IF(X1908="", "", TEXT(X1908, "dddd"))</f>
        <v>Friday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1905</v>
      </c>
      <c r="B1909" s="21" t="s">
        <v>2279</v>
      </c>
      <c r="C1909" s="30">
        <v>45870</v>
      </c>
      <c r="D1909" s="30">
        <v>45875</v>
      </c>
      <c r="E1909" s="47">
        <v>153</v>
      </c>
      <c r="F1909" s="47">
        <f>IF(AB1909="DOLLAR",E1909*88,E1909)</f>
        <v>13464</v>
      </c>
      <c r="G1909" s="48">
        <f>F1909*J1909</f>
        <v>13464</v>
      </c>
      <c r="H1909" s="21">
        <v>141717</v>
      </c>
      <c r="I1909" s="21" t="s">
        <v>2924</v>
      </c>
      <c r="J1909" s="21">
        <v>1</v>
      </c>
      <c r="K1909" s="21">
        <v>1</v>
      </c>
      <c r="L1909" s="21">
        <f>J1909-K1909</f>
        <v>0</v>
      </c>
      <c r="M1909" s="21" t="s">
        <v>2332</v>
      </c>
      <c r="N1909" s="30">
        <v>45880</v>
      </c>
      <c r="O1909" s="48">
        <v>18972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>IF(X1909="", "", X1909-N1909)</f>
        <v>1</v>
      </c>
      <c r="Z1909" s="21" t="str">
        <f>IF(N1909="", "", TEXT(N1909, "dddd"))</f>
        <v>Monday</v>
      </c>
      <c r="AA1909" s="21" t="str">
        <f>IF(X1909="", "", TEXT(X1909, "dddd"))</f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1906</v>
      </c>
      <c r="B1910" s="21" t="s">
        <v>2279</v>
      </c>
      <c r="C1910" s="30">
        <v>45870</v>
      </c>
      <c r="D1910" s="30">
        <v>45875</v>
      </c>
      <c r="E1910" s="47">
        <v>221.9</v>
      </c>
      <c r="F1910" s="47">
        <f>IF(AB1910="DOLLAR",E1910*88,E1910)</f>
        <v>19527.2</v>
      </c>
      <c r="G1910" s="48">
        <f>F1910*J1910</f>
        <v>19527.2</v>
      </c>
      <c r="H1910" s="21">
        <v>512202</v>
      </c>
      <c r="I1910" s="21" t="s">
        <v>3096</v>
      </c>
      <c r="J1910" s="21">
        <v>1</v>
      </c>
      <c r="K1910" s="21">
        <v>1</v>
      </c>
      <c r="L1910" s="21">
        <f>J1910-K1910</f>
        <v>0</v>
      </c>
      <c r="M1910" s="21" t="s">
        <v>2329</v>
      </c>
      <c r="N1910" s="30">
        <v>45880</v>
      </c>
      <c r="O1910" s="48">
        <v>29481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>IF(X1910="", "", X1910-N1910)</f>
        <v>1</v>
      </c>
      <c r="Z1910" s="21" t="str">
        <f>IF(N1910="", "", TEXT(N1910, "dddd"))</f>
        <v>Monday</v>
      </c>
      <c r="AA1910" s="21" t="str">
        <f>IF(X1910="", "", TEXT(X1910, "dddd"))</f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1907</v>
      </c>
      <c r="B1911" s="21" t="s">
        <v>2279</v>
      </c>
      <c r="C1911" s="30">
        <v>45870</v>
      </c>
      <c r="D1911" s="30">
        <v>45875</v>
      </c>
      <c r="E1911" s="47">
        <v>62.3</v>
      </c>
      <c r="F1911" s="47">
        <f>IF(AB1911="DOLLAR",E1911*88,E1911)</f>
        <v>5482.4</v>
      </c>
      <c r="G1911" s="48">
        <f>F1911*J1911</f>
        <v>5482.4</v>
      </c>
      <c r="H1911" s="21">
        <v>770002</v>
      </c>
      <c r="I1911" s="21" t="s">
        <v>3097</v>
      </c>
      <c r="J1911" s="21">
        <v>1</v>
      </c>
      <c r="K1911" s="21">
        <v>1</v>
      </c>
      <c r="L1911" s="21">
        <f>J1911-K1911</f>
        <v>0</v>
      </c>
      <c r="M1911" s="21" t="s">
        <v>2315</v>
      </c>
      <c r="N1911" s="30">
        <v>45880</v>
      </c>
      <c r="O1911" s="48">
        <v>9932.4</v>
      </c>
      <c r="P1911" s="21" t="s">
        <v>211</v>
      </c>
      <c r="Q1911" s="21">
        <v>58154305451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Banglore</v>
      </c>
      <c r="W1911" s="38"/>
      <c r="X1911" s="30">
        <v>45881</v>
      </c>
      <c r="Y1911" s="21">
        <f>IF(X1911="", "", X1911-N1911)</f>
        <v>1</v>
      </c>
      <c r="Z1911" s="21" t="str">
        <f>IF(N1911="", "", TEXT(N1911, "dddd"))</f>
        <v>Monday</v>
      </c>
      <c r="AA1911" s="21" t="str">
        <f>IF(X1911="", "", TEXT(X1911, "dddd"))</f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1908</v>
      </c>
      <c r="B1912" s="21" t="s">
        <v>2279</v>
      </c>
      <c r="C1912" s="30">
        <v>45870</v>
      </c>
      <c r="D1912" s="30">
        <v>45875</v>
      </c>
      <c r="E1912" s="47">
        <v>102.9</v>
      </c>
      <c r="F1912" s="47">
        <f>IF(AB1912="DOLLAR",E1912*88,E1912)</f>
        <v>9055.2000000000007</v>
      </c>
      <c r="G1912" s="48">
        <f>F1912*J1912</f>
        <v>18110.400000000001</v>
      </c>
      <c r="H1912" s="21">
        <v>752802</v>
      </c>
      <c r="I1912" s="21" t="s">
        <v>3098</v>
      </c>
      <c r="J1912" s="21">
        <v>2</v>
      </c>
      <c r="K1912" s="21">
        <v>2</v>
      </c>
      <c r="L1912" s="21">
        <f>J1912-K1912</f>
        <v>0</v>
      </c>
      <c r="M1912" s="21" t="s">
        <v>2330</v>
      </c>
      <c r="N1912" s="30">
        <v>45880</v>
      </c>
      <c r="O1912" s="48">
        <v>27342</v>
      </c>
      <c r="P1912" s="21" t="s">
        <v>2045</v>
      </c>
      <c r="Q1912" s="21">
        <v>58154310270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>IF(X1912="", "", X1912-N1912)</f>
        <v>1</v>
      </c>
      <c r="Z1912" s="21" t="str">
        <f>IF(N1912="", "", TEXT(N1912, "dddd"))</f>
        <v>Monday</v>
      </c>
      <c r="AA1912" s="21" t="str">
        <f>IF(X1912="", "", TEXT(X1912, "dddd"))</f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1909</v>
      </c>
      <c r="B1913" s="21" t="s">
        <v>2279</v>
      </c>
      <c r="C1913" s="30">
        <v>45870</v>
      </c>
      <c r="D1913" s="30">
        <v>45875</v>
      </c>
      <c r="E1913" s="47">
        <v>62.3</v>
      </c>
      <c r="F1913" s="47">
        <f>IF(AB1913="DOLLAR",E1913*88,E1913)</f>
        <v>5482.4</v>
      </c>
      <c r="G1913" s="48">
        <f>F1913*J1913</f>
        <v>5482.4</v>
      </c>
      <c r="H1913" s="21">
        <v>844302</v>
      </c>
      <c r="I1913" s="21" t="s">
        <v>3099</v>
      </c>
      <c r="J1913" s="21">
        <v>1</v>
      </c>
      <c r="K1913" s="21">
        <v>1</v>
      </c>
      <c r="L1913" s="21">
        <f>J1913-K1913</f>
        <v>0</v>
      </c>
      <c r="M1913" s="21" t="s">
        <v>2353</v>
      </c>
      <c r="N1913" s="30">
        <v>45881</v>
      </c>
      <c r="O1913" s="48">
        <v>13105.25</v>
      </c>
      <c r="P1913" s="21" t="s">
        <v>30</v>
      </c>
      <c r="Q1913" s="21" t="s">
        <v>2071</v>
      </c>
      <c r="R1913" s="21" t="s">
        <v>637</v>
      </c>
      <c r="S1913" s="3">
        <v>4</v>
      </c>
      <c r="T1913" s="37"/>
      <c r="U1913" s="21" t="s">
        <v>18</v>
      </c>
      <c r="V1913" s="21" t="str">
        <f>VLOOKUP(P1913,'Customer List'!B:C,2,)</f>
        <v>Delhi</v>
      </c>
      <c r="W1913" s="38"/>
      <c r="X1913" s="30">
        <v>45881</v>
      </c>
      <c r="Y1913" s="21">
        <f>IF(X1913="", "", X1913-N1913)</f>
        <v>0</v>
      </c>
      <c r="Z1913" s="21" t="str">
        <f>IF(N1913="", "", TEXT(N1913, "dddd"))</f>
        <v>Tuesday</v>
      </c>
      <c r="AA1913" s="21" t="str">
        <f>IF(X1913="", "", TEXT(X1913, "dddd"))</f>
        <v>Tuesday</v>
      </c>
      <c r="AB1913" s="21" t="str">
        <f>VLOOKUP(U1913,'Currency Sheet'!A:C,3,)</f>
        <v>DOLLAR</v>
      </c>
      <c r="AC1913" s="42" t="str">
        <f>VLOOKUP(P1913,'Customer List'!B:D,3,)</f>
        <v>Local</v>
      </c>
    </row>
    <row r="1914" spans="1:29" x14ac:dyDescent="0.25">
      <c r="A1914" s="21">
        <v>1910</v>
      </c>
      <c r="B1914" s="21" t="s">
        <v>2279</v>
      </c>
      <c r="C1914" s="30">
        <v>45870</v>
      </c>
      <c r="D1914" s="30">
        <v>45875</v>
      </c>
      <c r="E1914" s="47">
        <v>1530</v>
      </c>
      <c r="F1914" s="47">
        <f>IF(AB1914="DOLLAR",E1914*88,E1914)</f>
        <v>134640</v>
      </c>
      <c r="G1914" s="48">
        <f>F1914*J1914</f>
        <v>269280</v>
      </c>
      <c r="H1914" s="21">
        <v>900007707</v>
      </c>
      <c r="I1914" s="21" t="s">
        <v>3100</v>
      </c>
      <c r="J1914" s="21">
        <v>2</v>
      </c>
      <c r="K1914" s="21">
        <v>2</v>
      </c>
      <c r="L1914" s="21">
        <f>J1914-K1914</f>
        <v>0</v>
      </c>
      <c r="M1914" s="21" t="s">
        <v>2546</v>
      </c>
      <c r="N1914" s="30">
        <v>45892</v>
      </c>
      <c r="O1914" s="48">
        <f>2*214200</f>
        <v>428400</v>
      </c>
      <c r="P1914" s="21" t="s">
        <v>2284</v>
      </c>
      <c r="Q1914" s="21">
        <v>58154747722</v>
      </c>
      <c r="R1914" s="21" t="s">
        <v>40</v>
      </c>
      <c r="S1914" s="3">
        <v>4</v>
      </c>
      <c r="T1914" s="37"/>
      <c r="U1914" s="21" t="s">
        <v>18</v>
      </c>
      <c r="V1914" s="21" t="str">
        <f>VLOOKUP(P1914,'Customer List'!B:C,2,)</f>
        <v>CHENNAI</v>
      </c>
      <c r="W1914" s="38"/>
      <c r="X1914" s="30">
        <v>45894</v>
      </c>
      <c r="Y1914" s="21">
        <f>IF(X1914="", "", X1914-N1914)</f>
        <v>2</v>
      </c>
      <c r="Z1914" s="21" t="str">
        <f>IF(N1914="", "", TEXT(N1914, "dddd"))</f>
        <v>Saturday</v>
      </c>
      <c r="AA1914" s="21" t="str">
        <f>IF(X1914="", "", TEXT(X1914, "dddd"))</f>
        <v>Monday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x14ac:dyDescent="0.25">
      <c r="A1915" s="21">
        <v>1911</v>
      </c>
      <c r="B1915" s="21" t="s">
        <v>2632</v>
      </c>
      <c r="C1915" s="30">
        <v>45869</v>
      </c>
      <c r="D1915" s="30">
        <v>45875</v>
      </c>
      <c r="E1915" s="47">
        <v>16000</v>
      </c>
      <c r="F1915" s="47">
        <f>IF(AB1915="DOLLAR",E1915*88,E1915)</f>
        <v>16000</v>
      </c>
      <c r="G1915" s="48">
        <f>F1915*J1915</f>
        <v>16000</v>
      </c>
      <c r="H1915" s="21" t="s">
        <v>2633</v>
      </c>
      <c r="I1915" s="21" t="s">
        <v>2634</v>
      </c>
      <c r="J1915" s="21">
        <v>1</v>
      </c>
      <c r="K1915" s="21">
        <v>1</v>
      </c>
      <c r="L1915" s="21">
        <f>J1915-K1915</f>
        <v>0</v>
      </c>
      <c r="M1915" s="21" t="s">
        <v>2635</v>
      </c>
      <c r="N1915" s="30">
        <v>45877</v>
      </c>
      <c r="O1915" s="48">
        <v>18200</v>
      </c>
      <c r="P1915" s="21" t="s">
        <v>2636</v>
      </c>
      <c r="Q1915" s="21" t="s">
        <v>636</v>
      </c>
      <c r="R1915" s="21" t="s">
        <v>637</v>
      </c>
      <c r="S1915" s="3" t="s">
        <v>299</v>
      </c>
      <c r="T1915" s="37"/>
      <c r="U1915" s="21" t="s">
        <v>2085</v>
      </c>
      <c r="V1915" s="21" t="e">
        <f>VLOOKUP(P1915,'Customer List'!B:C,2,)</f>
        <v>#N/A</v>
      </c>
      <c r="W1915" s="38"/>
      <c r="X1915" s="30">
        <v>45877</v>
      </c>
      <c r="Y1915" s="21">
        <f>IF(X1915="", "", X1915-N1915)</f>
        <v>0</v>
      </c>
      <c r="Z1915" s="21" t="str">
        <f>IF(N1915="", "", TEXT(N1915, "dddd"))</f>
        <v>Friday</v>
      </c>
      <c r="AA1915" s="21" t="str">
        <f>IF(X1915="", "", TEXT(X1915, "dddd"))</f>
        <v>Friday</v>
      </c>
      <c r="AB1915" s="21" t="str">
        <f>VLOOKUP(U1915,'Currency Sheet'!A:C,3,)</f>
        <v>INR</v>
      </c>
      <c r="AC1915" s="42" t="e">
        <f>VLOOKUP(P1915,'Customer List'!B:D,3,)</f>
        <v>#N/A</v>
      </c>
    </row>
    <row r="1916" spans="1:29" x14ac:dyDescent="0.25">
      <c r="A1916" s="21">
        <v>1912</v>
      </c>
      <c r="B1916" s="21" t="s">
        <v>2293</v>
      </c>
      <c r="C1916" s="30">
        <v>45867</v>
      </c>
      <c r="D1916" s="30">
        <v>45876</v>
      </c>
      <c r="E1916" s="47">
        <v>585</v>
      </c>
      <c r="F1916" s="47">
        <f>IF(AB1916="DOLLAR",E1916*88,E1916)</f>
        <v>51480</v>
      </c>
      <c r="G1916" s="48">
        <f>F1916*J1916</f>
        <v>51480</v>
      </c>
      <c r="H1916" s="21" t="s">
        <v>2294</v>
      </c>
      <c r="I1916" s="21"/>
      <c r="J1916" s="21">
        <v>1</v>
      </c>
      <c r="K1916" s="21">
        <v>1</v>
      </c>
      <c r="L1916" s="21">
        <f>J1916-K1916</f>
        <v>0</v>
      </c>
      <c r="M1916" s="21" t="s">
        <v>2563</v>
      </c>
      <c r="N1916" s="30">
        <v>45894</v>
      </c>
      <c r="O1916" s="48">
        <v>0</v>
      </c>
      <c r="P1916" s="21" t="s">
        <v>2295</v>
      </c>
      <c r="Q1916" s="21" t="s">
        <v>2071</v>
      </c>
      <c r="R1916" s="21" t="s">
        <v>637</v>
      </c>
      <c r="S1916" s="3" t="s">
        <v>299</v>
      </c>
      <c r="T1916" s="37"/>
      <c r="U1916" s="21" t="s">
        <v>2775</v>
      </c>
      <c r="V1916" s="21" t="s">
        <v>825</v>
      </c>
      <c r="W1916" s="38"/>
      <c r="X1916" s="30">
        <v>45894</v>
      </c>
      <c r="Y1916" s="21">
        <f>IF(X1916="", "", X1916-N1916)</f>
        <v>0</v>
      </c>
      <c r="Z1916" s="21" t="str">
        <f>IF(N1916="", "", TEXT(N1916, "dddd"))</f>
        <v>Monday</v>
      </c>
      <c r="AA1916" s="21" t="str">
        <f>IF(X1916="", "", TEXT(X1916, "dddd"))</f>
        <v>Monday</v>
      </c>
      <c r="AB1916" s="21" t="str">
        <f>VLOOKUP(U1916,'Currency Sheet'!A:C,3,)</f>
        <v>DOLLAR</v>
      </c>
      <c r="AC1916" s="42" t="e">
        <f>VLOOKUP(P1916,'Customer List'!B:D,3,)</f>
        <v>#N/A</v>
      </c>
    </row>
    <row r="1917" spans="1:29" x14ac:dyDescent="0.25">
      <c r="A1917" s="21">
        <v>1913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>IF(AB1917="DOLLAR",E1917*88,E1917)</f>
        <v>134640</v>
      </c>
      <c r="G1917" s="48">
        <f>F1917*J1917</f>
        <v>134640</v>
      </c>
      <c r="H1917" s="21">
        <v>900007707</v>
      </c>
      <c r="I1917" s="21" t="s">
        <v>3100</v>
      </c>
      <c r="J1917" s="21">
        <v>1</v>
      </c>
      <c r="K1917" s="21">
        <v>1</v>
      </c>
      <c r="L1917" s="21">
        <f>J1917-K1917</f>
        <v>0</v>
      </c>
      <c r="M1917" s="21" t="s">
        <v>3655</v>
      </c>
      <c r="N1917" s="30">
        <v>45920</v>
      </c>
      <c r="O1917" s="48">
        <v>214200</v>
      </c>
      <c r="P1917" s="21" t="s">
        <v>2284</v>
      </c>
      <c r="Q1917" s="21">
        <v>58155922436</v>
      </c>
      <c r="R1917" s="21" t="s">
        <v>40</v>
      </c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/>
      <c r="X1917" s="30">
        <v>45922</v>
      </c>
      <c r="Y1917" s="21">
        <f>IF(X1917="", "", X1917-N1917)</f>
        <v>2</v>
      </c>
      <c r="Z1917" s="21" t="str">
        <f>IF(N1917="", "", TEXT(N1917, "dddd"))</f>
        <v>Saturday</v>
      </c>
      <c r="AA1917" s="21" t="str">
        <f>IF(X1917="", "", TEXT(X1917, "dddd"))</f>
        <v>Monday</v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1914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>IF(AB1918="DOLLAR",E1918*88,E1918)</f>
        <v>134640</v>
      </c>
      <c r="G1918" s="48">
        <f>F1918*J1918</f>
        <v>134640</v>
      </c>
      <c r="H1918" s="21">
        <v>900007707</v>
      </c>
      <c r="I1918" s="21" t="s">
        <v>3100</v>
      </c>
      <c r="J1918" s="21">
        <v>1</v>
      </c>
      <c r="K1918" s="21"/>
      <c r="L1918" s="21">
        <f>J1918-K1918</f>
        <v>1</v>
      </c>
      <c r="M1918" s="21"/>
      <c r="N1918" s="30"/>
      <c r="O1918" s="48"/>
      <c r="P1918" s="21" t="s">
        <v>2284</v>
      </c>
      <c r="Q1918" s="21"/>
      <c r="R1918" s="21"/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 t="s">
        <v>709</v>
      </c>
      <c r="X1918" s="30" t="str">
        <f>IF(OR(R1918 = "PRIYANKA MADAM", R1918 = "DEEPAK", R1918 = "PORTER"),N1918,"")</f>
        <v/>
      </c>
      <c r="Y1918" s="21" t="str">
        <f>IF(X1918="", "", X1918-N1918)</f>
        <v/>
      </c>
      <c r="Z1918" s="21" t="str">
        <f>IF(N1918="", "", TEXT(N1918, "dddd"))</f>
        <v/>
      </c>
      <c r="AA1918" s="21" t="str">
        <f>IF(X1918="", "", TEXT(X1918, "dddd"))</f>
        <v/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1915</v>
      </c>
      <c r="B1919" s="21">
        <v>65830</v>
      </c>
      <c r="C1919" s="30">
        <v>45876</v>
      </c>
      <c r="D1919" s="30">
        <v>45880</v>
      </c>
      <c r="E1919" s="47">
        <v>259</v>
      </c>
      <c r="F1919" s="47">
        <f>IF(AB1919="DOLLAR",E1919*88,E1919)</f>
        <v>22792</v>
      </c>
      <c r="G1919" s="48">
        <f>F1919*J1919</f>
        <v>45584</v>
      </c>
      <c r="H1919" s="21" t="s">
        <v>2347</v>
      </c>
      <c r="I1919" s="21" t="s">
        <v>5256</v>
      </c>
      <c r="J1919" s="21">
        <v>2</v>
      </c>
      <c r="K1919" s="21">
        <v>2</v>
      </c>
      <c r="L1919" s="21">
        <f>J1919-K1919</f>
        <v>0</v>
      </c>
      <c r="M1919" s="21" t="s">
        <v>2447</v>
      </c>
      <c r="N1919" s="30">
        <v>45887</v>
      </c>
      <c r="O1919" s="48">
        <v>80290</v>
      </c>
      <c r="P1919" s="21" t="s">
        <v>944</v>
      </c>
      <c r="Q1919" s="21">
        <v>58154515156</v>
      </c>
      <c r="R1919" s="21" t="s">
        <v>40</v>
      </c>
      <c r="S1919" s="3">
        <v>-20</v>
      </c>
      <c r="T1919" s="37"/>
      <c r="U1919" s="21" t="s">
        <v>2529</v>
      </c>
      <c r="V1919" s="21" t="str">
        <f>VLOOKUP(P1919,'Customer List'!B:C,2,)</f>
        <v>Banglore</v>
      </c>
      <c r="W1919" s="38"/>
      <c r="X1919" s="30">
        <v>45889</v>
      </c>
      <c r="Y1919" s="21">
        <f>IF(X1919="", "", X1919-N1919)</f>
        <v>2</v>
      </c>
      <c r="Z1919" s="21" t="str">
        <f>IF(N1919="", "", TEXT(N1919, "dddd"))</f>
        <v>Monday</v>
      </c>
      <c r="AA1919" s="21" t="str">
        <f>IF(X1919="", "", TEXT(X1919, "dddd"))</f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1916</v>
      </c>
      <c r="B1920" s="21">
        <v>177075</v>
      </c>
      <c r="C1920" s="30">
        <v>45876</v>
      </c>
      <c r="D1920" s="30">
        <v>45881</v>
      </c>
      <c r="E1920" s="47">
        <v>408.34</v>
      </c>
      <c r="F1920" s="47">
        <f>IF(AB1920="DOLLAR",E1920*88,E1920)</f>
        <v>35933.919999999998</v>
      </c>
      <c r="G1920" s="48">
        <f>F1920*J1920</f>
        <v>35933.919999999998</v>
      </c>
      <c r="H1920" s="21" t="s">
        <v>2067</v>
      </c>
      <c r="I1920" s="21" t="s">
        <v>4126</v>
      </c>
      <c r="J1920" s="21">
        <v>1</v>
      </c>
      <c r="K1920" s="21">
        <v>1</v>
      </c>
      <c r="L1920" s="21">
        <f>J1920-K1920</f>
        <v>0</v>
      </c>
      <c r="M1920" s="21" t="s">
        <v>2401</v>
      </c>
      <c r="N1920" s="30">
        <v>45887</v>
      </c>
      <c r="O1920" s="48">
        <v>53532.5</v>
      </c>
      <c r="P1920" s="21" t="s">
        <v>165</v>
      </c>
      <c r="Q1920" s="21">
        <v>58154518310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Lucknow</v>
      </c>
      <c r="W1920" s="38"/>
      <c r="X1920" s="30">
        <v>45889</v>
      </c>
      <c r="Y1920" s="21">
        <f>IF(X1920="", "", X1920-N1920)</f>
        <v>2</v>
      </c>
      <c r="Z1920" s="21" t="str">
        <f>IF(N1920="", "", TEXT(N1920, "dddd"))</f>
        <v>Monday</v>
      </c>
      <c r="AA1920" s="21" t="str">
        <f>IF(X1920="", "", TEXT(X1920, "dddd"))</f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1917</v>
      </c>
      <c r="B1921" s="21">
        <v>177075</v>
      </c>
      <c r="C1921" s="30">
        <v>45876</v>
      </c>
      <c r="D1921" s="30">
        <v>45881</v>
      </c>
      <c r="E1921" s="47">
        <v>373.33</v>
      </c>
      <c r="F1921" s="47">
        <f>IF(AB1921="DOLLAR",E1921*88,E1921)</f>
        <v>32853.040000000001</v>
      </c>
      <c r="G1921" s="48">
        <f>F1921*J1921</f>
        <v>65706.080000000002</v>
      </c>
      <c r="H1921" s="21" t="s">
        <v>2355</v>
      </c>
      <c r="I1921" s="21" t="s">
        <v>4367</v>
      </c>
      <c r="J1921" s="21">
        <v>2</v>
      </c>
      <c r="K1921" s="21">
        <v>2</v>
      </c>
      <c r="L1921" s="21">
        <f>J1921-K1921</f>
        <v>0</v>
      </c>
      <c r="M1921" s="21" t="s">
        <v>2561</v>
      </c>
      <c r="N1921" s="30">
        <v>45892</v>
      </c>
      <c r="O1921" s="48">
        <v>101430</v>
      </c>
      <c r="P1921" s="21" t="s">
        <v>944</v>
      </c>
      <c r="Q1921" s="21">
        <v>58154757570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Banglore</v>
      </c>
      <c r="W1921" s="38"/>
      <c r="X1921" s="30">
        <v>45895</v>
      </c>
      <c r="Y1921" s="21">
        <f>IF(X1921="", "", X1921-N1921)</f>
        <v>3</v>
      </c>
      <c r="Z1921" s="21" t="str">
        <f>IF(N1921="", "", TEXT(N1921, "dddd"))</f>
        <v>Saturday</v>
      </c>
      <c r="AA1921" s="21" t="str">
        <f>IF(X1921="", "", TEXT(X1921, "dddd"))</f>
        <v>Tuesday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t="15.75" x14ac:dyDescent="0.25">
      <c r="A1922" s="21">
        <v>1918</v>
      </c>
      <c r="B1922" s="21" t="s">
        <v>2348</v>
      </c>
      <c r="C1922" s="30">
        <v>45870</v>
      </c>
      <c r="D1922" s="30">
        <v>45881</v>
      </c>
      <c r="E1922" s="47">
        <v>15540</v>
      </c>
      <c r="F1922" s="47">
        <f>IF(AB1922="DOLLAR",E1922*88,E1922)</f>
        <v>15540</v>
      </c>
      <c r="G1922" s="48">
        <f>F1922*J1922</f>
        <v>15540</v>
      </c>
      <c r="H1922" s="21" t="s">
        <v>2349</v>
      </c>
      <c r="I1922" s="21"/>
      <c r="J1922" s="21">
        <v>1</v>
      </c>
      <c r="K1922" s="21">
        <v>1</v>
      </c>
      <c r="L1922" s="21">
        <f>J1922-K1922</f>
        <v>0</v>
      </c>
      <c r="M1922" s="21" t="s">
        <v>2352</v>
      </c>
      <c r="N1922" s="30">
        <v>45881</v>
      </c>
      <c r="O1922" s="48">
        <v>18870</v>
      </c>
      <c r="P1922" s="21" t="s">
        <v>288</v>
      </c>
      <c r="Q1922" s="51">
        <v>58154351205</v>
      </c>
      <c r="R1922" s="21" t="s">
        <v>40</v>
      </c>
      <c r="S1922" s="3">
        <v>-20</v>
      </c>
      <c r="T1922" s="37"/>
      <c r="U1922" s="21" t="s">
        <v>2350</v>
      </c>
      <c r="V1922" s="21" t="str">
        <f>VLOOKUP(P1922,'Customer List'!B:C,2,)</f>
        <v>Banglore</v>
      </c>
      <c r="W1922" s="38"/>
      <c r="X1922" s="30">
        <v>45882</v>
      </c>
      <c r="Y1922" s="21">
        <f>IF(X1922="", "", X1922-N1922)</f>
        <v>1</v>
      </c>
      <c r="Z1922" s="21" t="str">
        <f>IF(N1922="", "", TEXT(N1922, "dddd"))</f>
        <v>Tuesday</v>
      </c>
      <c r="AA1922" s="21" t="str">
        <f>IF(X1922="", "", TEXT(X1922, "dddd"))</f>
        <v>Wednesday</v>
      </c>
      <c r="AB1922" s="21" t="str">
        <f>VLOOKUP(U1922,'Currency Sheet'!A:C,3,)</f>
        <v>INR</v>
      </c>
      <c r="AC1922" s="42" t="str">
        <f>VLOOKUP(P1922,'Customer List'!B:D,3,)</f>
        <v>OutStation</v>
      </c>
    </row>
    <row r="1923" spans="1:29" x14ac:dyDescent="0.25">
      <c r="A1923" s="21">
        <v>1919</v>
      </c>
      <c r="B1923" s="21" t="s">
        <v>2718</v>
      </c>
      <c r="C1923" s="30">
        <v>45877</v>
      </c>
      <c r="D1923" s="30">
        <v>45883</v>
      </c>
      <c r="E1923" s="47">
        <v>13825</v>
      </c>
      <c r="F1923" s="47">
        <f>IF(AB1923="DOLLAR",E1923*88,E1923)</f>
        <v>13825</v>
      </c>
      <c r="G1923" s="48">
        <f>F1923*J1923</f>
        <v>27650</v>
      </c>
      <c r="H1923" s="21" t="s">
        <v>2719</v>
      </c>
      <c r="I1923" s="21"/>
      <c r="J1923" s="21">
        <v>2</v>
      </c>
      <c r="K1923" s="21">
        <v>2</v>
      </c>
      <c r="L1923" s="21">
        <f>J1923-K1923</f>
        <v>0</v>
      </c>
      <c r="M1923" s="21" t="s">
        <v>3286</v>
      </c>
      <c r="N1923" s="30">
        <v>45901</v>
      </c>
      <c r="O1923" s="48">
        <v>36424.9</v>
      </c>
      <c r="P1923" s="21" t="s">
        <v>30</v>
      </c>
      <c r="Q1923" s="21" t="s">
        <v>636</v>
      </c>
      <c r="R1923" s="21" t="s">
        <v>637</v>
      </c>
      <c r="S1923" s="3">
        <v>4</v>
      </c>
      <c r="T1923" s="37"/>
      <c r="U1923" s="21" t="s">
        <v>2777</v>
      </c>
      <c r="V1923" s="21" t="str">
        <f>VLOOKUP(P1923,'Customer List'!B:C,2,)</f>
        <v>Delhi</v>
      </c>
      <c r="W1923" s="38"/>
      <c r="X1923" s="30">
        <f>IF(OR(R1923 = "PRIYANKA MADAM", R1923 = "DEEPAK", R1923 = "PORTER"),N1923,"")</f>
        <v>45901</v>
      </c>
      <c r="Y1923" s="21">
        <f>IF(X1923="", "", X1923-N1923)</f>
        <v>0</v>
      </c>
      <c r="Z1923" s="21" t="str">
        <f>IF(N1923="", "", TEXT(N1923, "dddd"))</f>
        <v>Monday</v>
      </c>
      <c r="AA1923" s="21" t="str">
        <f>IF(X1923="", "", TEXT(X1923, "dddd"))</f>
        <v>Monday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1920</v>
      </c>
      <c r="B1924" s="21" t="s">
        <v>2718</v>
      </c>
      <c r="C1924" s="30">
        <v>45877</v>
      </c>
      <c r="D1924" s="30">
        <v>45883</v>
      </c>
      <c r="E1924" s="47">
        <v>6675</v>
      </c>
      <c r="F1924" s="47">
        <f>IF(AB1924="DOLLAR",E1924*88,E1924)</f>
        <v>6675</v>
      </c>
      <c r="G1924" s="48">
        <f>F1924*J1924</f>
        <v>6675</v>
      </c>
      <c r="H1924" s="21">
        <v>116913100</v>
      </c>
      <c r="I1924" s="21"/>
      <c r="J1924" s="21">
        <v>1</v>
      </c>
      <c r="K1924" s="21">
        <v>1</v>
      </c>
      <c r="L1924" s="21">
        <f>J1924-K1924</f>
        <v>0</v>
      </c>
      <c r="M1924" s="21" t="s">
        <v>2704</v>
      </c>
      <c r="N1924" s="30">
        <v>45888</v>
      </c>
      <c r="O1924" s="48">
        <v>3880</v>
      </c>
      <c r="P1924" s="21" t="s">
        <v>1011</v>
      </c>
      <c r="Q1924" s="21" t="s">
        <v>636</v>
      </c>
      <c r="R1924" s="21" t="s">
        <v>637</v>
      </c>
      <c r="S1924" s="3" t="s">
        <v>299</v>
      </c>
      <c r="T1924" s="37" t="s">
        <v>2720</v>
      </c>
      <c r="U1924" s="21" t="s">
        <v>2777</v>
      </c>
      <c r="V1924" s="21" t="str">
        <f>VLOOKUP(P1924,'Customer List'!B:C,2,)</f>
        <v>Delhi</v>
      </c>
      <c r="W1924" s="38"/>
      <c r="X1924" s="30">
        <v>45888</v>
      </c>
      <c r="Y1924" s="21">
        <f>IF(X1924="", "", X1924-N1924)</f>
        <v>0</v>
      </c>
      <c r="Z1924" s="21" t="str">
        <f>IF(N1924="", "", TEXT(N1924, "dddd"))</f>
        <v>Tuesday</v>
      </c>
      <c r="AA1924" s="21" t="str">
        <f>IF(X1924="", "", TEXT(X1924, "dddd"))</f>
        <v>Tuesday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1921</v>
      </c>
      <c r="B1925" s="21" t="s">
        <v>2721</v>
      </c>
      <c r="C1925" s="30">
        <v>45877</v>
      </c>
      <c r="D1925" s="30">
        <v>45883</v>
      </c>
      <c r="E1925" s="47">
        <v>6457.19</v>
      </c>
      <c r="F1925" s="47">
        <f>IF(AB1925="DOLLAR",E1925*88,E1925)</f>
        <v>6457.19</v>
      </c>
      <c r="G1925" s="48">
        <f>F1925*J1925</f>
        <v>6457.19</v>
      </c>
      <c r="H1925" s="21">
        <v>114025022</v>
      </c>
      <c r="I1925" s="21"/>
      <c r="J1925" s="21">
        <v>1</v>
      </c>
      <c r="K1925" s="21">
        <v>1</v>
      </c>
      <c r="L1925" s="21">
        <f>J1925-K1925</f>
        <v>0</v>
      </c>
      <c r="M1925" s="21" t="s">
        <v>2760</v>
      </c>
      <c r="N1925" s="30">
        <v>45897</v>
      </c>
      <c r="O1925" s="48">
        <v>7748.62</v>
      </c>
      <c r="P1925" s="21" t="s">
        <v>16</v>
      </c>
      <c r="Q1925" s="21" t="s">
        <v>636</v>
      </c>
      <c r="R1925" s="21" t="s">
        <v>637</v>
      </c>
      <c r="S1925" s="3" t="s">
        <v>299</v>
      </c>
      <c r="T1925" s="37"/>
      <c r="U1925" s="21" t="s">
        <v>2777</v>
      </c>
      <c r="V1925" s="21" t="str">
        <f>VLOOKUP(P1925,'Customer List'!B:C,2,)</f>
        <v>Delhi</v>
      </c>
      <c r="W1925" s="38"/>
      <c r="X1925" s="30">
        <v>45897</v>
      </c>
      <c r="Y1925" s="21">
        <f>IF(X1925="", "", X1925-N1925)</f>
        <v>0</v>
      </c>
      <c r="Z1925" s="21" t="str">
        <f>IF(N1925="", "", TEXT(N1925, "dddd"))</f>
        <v>Thursday</v>
      </c>
      <c r="AA1925" s="21" t="str">
        <f>IF(X1925="", "", TEXT(X1925, "dddd"))</f>
        <v>Thursday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1922</v>
      </c>
      <c r="B1926" s="21" t="s">
        <v>2721</v>
      </c>
      <c r="C1926" s="30">
        <v>45877</v>
      </c>
      <c r="D1926" s="30">
        <v>45883</v>
      </c>
      <c r="E1926" s="47">
        <v>4491.2299999999996</v>
      </c>
      <c r="F1926" s="47">
        <f>IF(AB1926="DOLLAR",E1926*88,E1926)</f>
        <v>4491.2299999999996</v>
      </c>
      <c r="G1926" s="48">
        <f>F1926*J1926</f>
        <v>4491.2299999999996</v>
      </c>
      <c r="H1926" s="21" t="s">
        <v>2722</v>
      </c>
      <c r="I1926" s="21" t="s">
        <v>4714</v>
      </c>
      <c r="J1926" s="21">
        <v>1</v>
      </c>
      <c r="K1926" s="21"/>
      <c r="L1926" s="21">
        <f>J1926-K1926</f>
        <v>1</v>
      </c>
      <c r="M1926" s="21"/>
      <c r="N1926" s="30"/>
      <c r="O1926" s="48"/>
      <c r="P1926" s="21" t="s">
        <v>1145</v>
      </c>
      <c r="Q1926" s="21"/>
      <c r="R1926" s="21"/>
      <c r="S1926" s="3">
        <v>-20</v>
      </c>
      <c r="T1926" s="37"/>
      <c r="U1926" s="21" t="s">
        <v>2777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>IF(X1926="", "", X1926-N1926)</f>
        <v/>
      </c>
      <c r="Z1926" s="21" t="str">
        <f>IF(N1926="", "", TEXT(N1926, "dddd"))</f>
        <v/>
      </c>
      <c r="AA1926" s="21" t="str">
        <f>IF(X1926="", "", TEXT(X1926, "dddd"))</f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1923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>IF(AB1927="DOLLAR",E1927*88,E1927)</f>
        <v>2390</v>
      </c>
      <c r="G1927" s="48">
        <f>F1927*J1927</f>
        <v>43020</v>
      </c>
      <c r="H1927" s="21">
        <v>16532</v>
      </c>
      <c r="I1927" s="21" t="s">
        <v>2573</v>
      </c>
      <c r="J1927" s="21">
        <v>18</v>
      </c>
      <c r="K1927" s="21"/>
      <c r="L1927" s="21">
        <f>J1927-K1927</f>
        <v>18</v>
      </c>
      <c r="M1927" s="21"/>
      <c r="N1927" s="30"/>
      <c r="O1927" s="48"/>
      <c r="P1927" s="21" t="s">
        <v>1145</v>
      </c>
      <c r="Q1927" s="21"/>
      <c r="R1927" s="21"/>
      <c r="S1927" s="3" t="s">
        <v>299</v>
      </c>
      <c r="T1927" s="37"/>
      <c r="U1927" s="21" t="s">
        <v>2085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>IF(X1927="", "", X1927-N1927)</f>
        <v/>
      </c>
      <c r="Z1927" s="21" t="str">
        <f>IF(N1927="", "", TEXT(N1927, "dddd"))</f>
        <v/>
      </c>
      <c r="AA1927" s="21" t="str">
        <f>IF(X1927="", "", TEXT(X1927, "dddd"))</f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x14ac:dyDescent="0.25">
      <c r="A1928" s="21">
        <v>1924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>IF(AB1928="DOLLAR",E1928*88,E1928)</f>
        <v>2390</v>
      </c>
      <c r="G1928" s="48">
        <f>F1928*J1928</f>
        <v>4780</v>
      </c>
      <c r="H1928" s="21">
        <v>16532</v>
      </c>
      <c r="I1928" s="21" t="s">
        <v>2573</v>
      </c>
      <c r="J1928" s="21">
        <v>2</v>
      </c>
      <c r="K1928" s="21">
        <v>2</v>
      </c>
      <c r="L1928" s="21">
        <f>J1928-K1928</f>
        <v>0</v>
      </c>
      <c r="M1928" s="21" t="s">
        <v>3705</v>
      </c>
      <c r="N1928" s="30">
        <v>45924</v>
      </c>
      <c r="O1928" s="48">
        <v>0</v>
      </c>
      <c r="P1928" s="21" t="s">
        <v>130</v>
      </c>
      <c r="Q1928" s="21" t="s">
        <v>2071</v>
      </c>
      <c r="R1928" s="21" t="s">
        <v>637</v>
      </c>
      <c r="S1928" s="3" t="s">
        <v>299</v>
      </c>
      <c r="T1928" s="37"/>
      <c r="U1928" s="21" t="s">
        <v>2085</v>
      </c>
      <c r="V1928" s="21" t="str">
        <f>VLOOKUP(P1928,'Customer List'!B:C,2,)</f>
        <v>Delhi</v>
      </c>
      <c r="W1928" s="38"/>
      <c r="X1928" s="30">
        <f>IF(OR(R1928 = "PRIYANKA MADAM", R1928 = "DEEPAK", R1928 = "PORTER"),N1928,"")</f>
        <v>45924</v>
      </c>
      <c r="Y1928" s="21">
        <f>IF(X1928="", "", X1928-N1928)</f>
        <v>0</v>
      </c>
      <c r="Z1928" s="21" t="str">
        <f>IF(N1928="", "", TEXT(N1928, "dddd"))</f>
        <v>Wednesday</v>
      </c>
      <c r="AA1928" s="21" t="str">
        <f>IF(X1928="", "", TEXT(X1928, "dddd"))</f>
        <v>Wednesday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x14ac:dyDescent="0.25">
      <c r="A1929" s="21">
        <v>1925</v>
      </c>
      <c r="B1929" s="21" t="s">
        <v>2637</v>
      </c>
      <c r="C1929" s="30">
        <v>45877</v>
      </c>
      <c r="D1929" s="30">
        <v>45883</v>
      </c>
      <c r="E1929" s="47">
        <v>6500</v>
      </c>
      <c r="F1929" s="47">
        <f>IF(AB1929="DOLLAR",E1929*88,E1929)</f>
        <v>6500</v>
      </c>
      <c r="G1929" s="48">
        <f>F1929*J1929</f>
        <v>26000</v>
      </c>
      <c r="H1929" s="21" t="s">
        <v>2597</v>
      </c>
      <c r="I1929" s="21" t="s">
        <v>4712</v>
      </c>
      <c r="J1929" s="21">
        <v>4</v>
      </c>
      <c r="K1929" s="21"/>
      <c r="L1929" s="21">
        <f>J1929-K1929</f>
        <v>4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2085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>IF(X1929="", "", X1929-N1929)</f>
        <v/>
      </c>
      <c r="Z1929" s="21" t="str">
        <f>IF(N1929="", "", TEXT(N1929, "dddd"))</f>
        <v/>
      </c>
      <c r="AA1929" s="21" t="str">
        <f>IF(X1929="", "", TEXT(X1929, "dddd"))</f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x14ac:dyDescent="0.25">
      <c r="A1930" s="21">
        <v>1926</v>
      </c>
      <c r="B1930" s="21">
        <v>5470</v>
      </c>
      <c r="C1930" s="30">
        <v>45883</v>
      </c>
      <c r="D1930" s="30">
        <v>45883</v>
      </c>
      <c r="E1930" s="47">
        <v>3020</v>
      </c>
      <c r="F1930" s="47">
        <f>IF(AB1930="DOLLAR",E1930*88,E1930)</f>
        <v>3020</v>
      </c>
      <c r="G1930" s="48">
        <f>F1930*J1930</f>
        <v>3020</v>
      </c>
      <c r="H1930" s="21" t="s">
        <v>2459</v>
      </c>
      <c r="I1930" s="21"/>
      <c r="J1930" s="21">
        <v>1</v>
      </c>
      <c r="K1930" s="21">
        <v>1</v>
      </c>
      <c r="L1930" s="21">
        <f>J1930-K1930</f>
        <v>0</v>
      </c>
      <c r="M1930" s="21" t="s">
        <v>2463</v>
      </c>
      <c r="N1930" s="30">
        <v>45887</v>
      </c>
      <c r="O1930" s="48">
        <v>6000</v>
      </c>
      <c r="P1930" s="21" t="s">
        <v>2295</v>
      </c>
      <c r="Q1930" s="21" t="s">
        <v>636</v>
      </c>
      <c r="R1930" s="21" t="s">
        <v>637</v>
      </c>
      <c r="S1930" s="3">
        <v>4</v>
      </c>
      <c r="T1930" s="37"/>
      <c r="U1930" s="21" t="s">
        <v>2460</v>
      </c>
      <c r="V1930" s="21" t="s">
        <v>1165</v>
      </c>
      <c r="W1930" s="38"/>
      <c r="X1930" s="30">
        <v>45887</v>
      </c>
      <c r="Y1930" s="21">
        <f>IF(X1930="", "", X1930-N1930)</f>
        <v>0</v>
      </c>
      <c r="Z1930" s="21" t="str">
        <f>IF(N1930="", "", TEXT(N1930, "dddd"))</f>
        <v>Monday</v>
      </c>
      <c r="AA1930" s="21" t="str">
        <f>IF(X1930="", "", TEXT(X1930, "dddd"))</f>
        <v>Monday</v>
      </c>
      <c r="AB1930" s="21" t="str">
        <f>VLOOKUP(U1930,'Currency Sheet'!A:C,3,)</f>
        <v>INR</v>
      </c>
      <c r="AC1930" s="42" t="e">
        <f>VLOOKUP(P1930,'Customer List'!B:D,3,)</f>
        <v>#N/A</v>
      </c>
    </row>
    <row r="1931" spans="1:29" x14ac:dyDescent="0.25">
      <c r="A1931" s="21">
        <v>1927</v>
      </c>
      <c r="B1931" s="21" t="s">
        <v>2375</v>
      </c>
      <c r="C1931" s="30">
        <v>45882</v>
      </c>
      <c r="D1931" s="30">
        <v>45885</v>
      </c>
      <c r="E1931" s="47">
        <v>44</v>
      </c>
      <c r="F1931" s="47">
        <f>IF(AB1931="DOLLAR",E1931*88,E1931)</f>
        <v>3872</v>
      </c>
      <c r="G1931" s="48">
        <f>F1931*J1931</f>
        <v>7744</v>
      </c>
      <c r="H1931" s="21" t="s">
        <v>2376</v>
      </c>
      <c r="I1931" s="21"/>
      <c r="J1931" s="21">
        <v>2</v>
      </c>
      <c r="K1931" s="21">
        <v>2</v>
      </c>
      <c r="L1931" s="21">
        <f>J1931-K1931</f>
        <v>0</v>
      </c>
      <c r="M1931" s="21" t="s">
        <v>2445</v>
      </c>
      <c r="N1931" s="30">
        <v>45888</v>
      </c>
      <c r="O1931" s="48">
        <v>11625</v>
      </c>
      <c r="P1931" s="21" t="s">
        <v>625</v>
      </c>
      <c r="Q1931" s="21" t="s">
        <v>2071</v>
      </c>
      <c r="R1931" s="21" t="s">
        <v>637</v>
      </c>
      <c r="S1931" s="3">
        <v>-20</v>
      </c>
      <c r="T1931" s="37"/>
      <c r="U1931" s="21" t="s">
        <v>2380</v>
      </c>
      <c r="V1931" s="21" t="str">
        <f>VLOOKUP(P1931,'Customer List'!B:C,2,)</f>
        <v>Delhi</v>
      </c>
      <c r="W1931" s="38"/>
      <c r="X1931" s="30">
        <v>45888</v>
      </c>
      <c r="Y1931" s="21">
        <f>IF(X1931="", "", X1931-N1931)</f>
        <v>0</v>
      </c>
      <c r="Z1931" s="21" t="str">
        <f>IF(N1931="", "", TEXT(N1931, "dddd"))</f>
        <v>Tuesday</v>
      </c>
      <c r="AA1931" s="21" t="str">
        <f>IF(X1931="", "", TEXT(X1931, "dddd"))</f>
        <v>Tuesday</v>
      </c>
      <c r="AB1931" s="21" t="str">
        <f>VLOOKUP(U1931,'Currency Sheet'!A:C,3,)</f>
        <v>DOLLAR</v>
      </c>
      <c r="AC1931" s="42" t="str">
        <f>VLOOKUP(P1931,'Customer List'!B:D,3,)</f>
        <v>Local</v>
      </c>
    </row>
    <row r="1932" spans="1:29" x14ac:dyDescent="0.25">
      <c r="A1932" s="21">
        <v>1928</v>
      </c>
      <c r="B1932" s="21" t="s">
        <v>2375</v>
      </c>
      <c r="C1932" s="30">
        <v>45882</v>
      </c>
      <c r="D1932" s="30">
        <v>45885</v>
      </c>
      <c r="E1932" s="47">
        <v>78.400000000000006</v>
      </c>
      <c r="F1932" s="47">
        <f>IF(AB1932="DOLLAR",E1932*88,E1932)</f>
        <v>6899.2000000000007</v>
      </c>
      <c r="G1932" s="48">
        <f>F1932*J1932</f>
        <v>6899.2000000000007</v>
      </c>
      <c r="H1932" s="21" t="s">
        <v>2377</v>
      </c>
      <c r="I1932" s="21"/>
      <c r="J1932" s="21">
        <v>1</v>
      </c>
      <c r="K1932" s="21">
        <v>1</v>
      </c>
      <c r="L1932" s="21">
        <f>J1932-K1932</f>
        <v>0</v>
      </c>
      <c r="M1932" s="21" t="s">
        <v>2431</v>
      </c>
      <c r="N1932" s="30">
        <v>45888</v>
      </c>
      <c r="O1932" s="48">
        <v>11392.5</v>
      </c>
      <c r="P1932" s="21" t="s">
        <v>2388</v>
      </c>
      <c r="Q1932" s="21">
        <v>58154567973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Vellore</v>
      </c>
      <c r="W1932" s="38"/>
      <c r="X1932" s="30">
        <v>45890</v>
      </c>
      <c r="Y1932" s="21">
        <f>IF(X1932="", "", X1932-N1932)</f>
        <v>2</v>
      </c>
      <c r="Z1932" s="21" t="str">
        <f>IF(N1932="", "", TEXT(N1932, "dddd"))</f>
        <v>Tuesday</v>
      </c>
      <c r="AA1932" s="21" t="str">
        <f>IF(X1932="", "", TEXT(X1932, "dddd"))</f>
        <v>Thursday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1929</v>
      </c>
      <c r="B1933" s="21" t="s">
        <v>2375</v>
      </c>
      <c r="C1933" s="30">
        <v>45882</v>
      </c>
      <c r="D1933" s="30">
        <v>45885</v>
      </c>
      <c r="E1933" s="47">
        <v>141.6</v>
      </c>
      <c r="F1933" s="47">
        <f>IF(AB1933="DOLLAR",E1933*88,E1933)</f>
        <v>12460.8</v>
      </c>
      <c r="G1933" s="48">
        <f>F1933*J1933</f>
        <v>24921.599999999999</v>
      </c>
      <c r="H1933" s="21" t="s">
        <v>2378</v>
      </c>
      <c r="I1933" s="21"/>
      <c r="J1933" s="21">
        <v>2</v>
      </c>
      <c r="K1933" s="21">
        <v>2</v>
      </c>
      <c r="L1933" s="21">
        <f>J1933-K1933</f>
        <v>0</v>
      </c>
      <c r="M1933" s="21" t="s">
        <v>2423</v>
      </c>
      <c r="N1933" s="30">
        <v>45887</v>
      </c>
      <c r="O1933" s="48">
        <v>41152.5</v>
      </c>
      <c r="P1933" s="21" t="s">
        <v>2391</v>
      </c>
      <c r="Q1933" s="21">
        <v>58154519743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Thane</v>
      </c>
      <c r="W1933" s="38"/>
      <c r="X1933" s="30">
        <v>45888</v>
      </c>
      <c r="Y1933" s="21">
        <f>IF(X1933="", "", X1933-N1933)</f>
        <v>1</v>
      </c>
      <c r="Z1933" s="21" t="str">
        <f>IF(N1933="", "", TEXT(N1933, "dddd"))</f>
        <v>Monday</v>
      </c>
      <c r="AA1933" s="21" t="str">
        <f>IF(X1933="", "", TEXT(X1933, "dddd"))</f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1930</v>
      </c>
      <c r="B1934" s="21" t="s">
        <v>2375</v>
      </c>
      <c r="C1934" s="30">
        <v>45882</v>
      </c>
      <c r="D1934" s="30">
        <v>45885</v>
      </c>
      <c r="E1934" s="47">
        <v>169.6</v>
      </c>
      <c r="F1934" s="47">
        <f>IF(AB1934="DOLLAR",E1934*88,E1934)</f>
        <v>14924.8</v>
      </c>
      <c r="G1934" s="48">
        <f>F1934*J1934</f>
        <v>44774.399999999994</v>
      </c>
      <c r="H1934" s="21" t="s">
        <v>2379</v>
      </c>
      <c r="I1934" s="21"/>
      <c r="J1934" s="21">
        <v>3</v>
      </c>
      <c r="K1934" s="21">
        <v>3</v>
      </c>
      <c r="L1934" s="21">
        <f>J1934-K1934</f>
        <v>0</v>
      </c>
      <c r="M1934" s="21" t="s">
        <v>2422</v>
      </c>
      <c r="N1934" s="30">
        <v>45887</v>
      </c>
      <c r="O1934" s="48">
        <v>73935</v>
      </c>
      <c r="P1934" s="21" t="s">
        <v>621</v>
      </c>
      <c r="Q1934" s="21">
        <v>58154519640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Hyderabad</v>
      </c>
      <c r="W1934" s="38"/>
      <c r="X1934" s="30">
        <v>45888</v>
      </c>
      <c r="Y1934" s="21">
        <f>IF(X1934="", "", X1934-N1934)</f>
        <v>1</v>
      </c>
      <c r="Z1934" s="21" t="str">
        <f>IF(N1934="", "", TEXT(N1934, "dddd"))</f>
        <v>Monday</v>
      </c>
      <c r="AA1934" s="21" t="str">
        <f>IF(X1934="", "", TEXT(X1934, "dddd"))</f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1931</v>
      </c>
      <c r="B1935" s="21" t="s">
        <v>2371</v>
      </c>
      <c r="C1935" s="30">
        <v>45877</v>
      </c>
      <c r="D1935" s="30">
        <v>45885</v>
      </c>
      <c r="E1935" s="47">
        <v>42.7</v>
      </c>
      <c r="F1935" s="47">
        <f>IF(AB1935="DOLLAR",E1935*88,E1935)</f>
        <v>3757.6000000000004</v>
      </c>
      <c r="G1935" s="48">
        <f>F1935*J1935</f>
        <v>3757.6000000000004</v>
      </c>
      <c r="H1935" s="21">
        <v>100205</v>
      </c>
      <c r="I1935" s="21" t="s">
        <v>3101</v>
      </c>
      <c r="J1935" s="21">
        <v>1</v>
      </c>
      <c r="K1935" s="21">
        <v>1</v>
      </c>
      <c r="L1935" s="21">
        <f>J1935-K1935</f>
        <v>0</v>
      </c>
      <c r="M1935" s="21" t="s">
        <v>2547</v>
      </c>
      <c r="N1935" s="30">
        <v>45892</v>
      </c>
      <c r="O1935" s="48">
        <v>7091.25</v>
      </c>
      <c r="P1935" s="21" t="s">
        <v>2357</v>
      </c>
      <c r="Q1935" s="21">
        <v>58154749645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Pune</v>
      </c>
      <c r="W1935" s="38"/>
      <c r="X1935" s="30">
        <v>45894</v>
      </c>
      <c r="Y1935" s="21">
        <f>IF(X1935="", "", X1935-N1935)</f>
        <v>2</v>
      </c>
      <c r="Z1935" s="21" t="str">
        <f>IF(N1935="", "", TEXT(N1935, "dddd"))</f>
        <v>Saturday</v>
      </c>
      <c r="AA1935" s="21" t="str">
        <f>IF(X1935="", "", TEXT(X1935, "dddd"))</f>
        <v>Monday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1932</v>
      </c>
      <c r="B1936" s="21" t="s">
        <v>2371</v>
      </c>
      <c r="C1936" s="30">
        <v>45877</v>
      </c>
      <c r="D1936" s="30">
        <v>45885</v>
      </c>
      <c r="E1936" s="47">
        <v>100.1</v>
      </c>
      <c r="F1936" s="47">
        <f>IF(AB1936="DOLLAR",E1936*88,E1936)</f>
        <v>8808.7999999999993</v>
      </c>
      <c r="G1936" s="48">
        <f>F1936*J1936</f>
        <v>8808.7999999999993</v>
      </c>
      <c r="H1936" s="21">
        <v>100206</v>
      </c>
      <c r="I1936" s="21" t="s">
        <v>3101</v>
      </c>
      <c r="J1936" s="21">
        <v>1</v>
      </c>
      <c r="K1936" s="21">
        <v>1</v>
      </c>
      <c r="L1936" s="21">
        <f>J1936-K1936</f>
        <v>0</v>
      </c>
      <c r="M1936" s="21" t="s">
        <v>2417</v>
      </c>
      <c r="N1936" s="30">
        <v>45887</v>
      </c>
      <c r="O1936" s="48">
        <v>10868</v>
      </c>
      <c r="P1936" s="21" t="s">
        <v>839</v>
      </c>
      <c r="Q1936" s="21">
        <v>58154523350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Hyderabad</v>
      </c>
      <c r="W1936" s="38"/>
      <c r="X1936" s="30">
        <v>45888</v>
      </c>
      <c r="Y1936" s="21">
        <f>IF(X1936="", "", X1936-N1936)</f>
        <v>1</v>
      </c>
      <c r="Z1936" s="21" t="str">
        <f>IF(N1936="", "", TEXT(N1936, "dddd"))</f>
        <v>Monday</v>
      </c>
      <c r="AA1936" s="21" t="str">
        <f>IF(X1936="", "", TEXT(X1936, "dddd"))</f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1933</v>
      </c>
      <c r="B1937" s="21" t="s">
        <v>2371</v>
      </c>
      <c r="C1937" s="30">
        <v>45877</v>
      </c>
      <c r="D1937" s="30">
        <v>45885</v>
      </c>
      <c r="E1937" s="47">
        <v>114.8</v>
      </c>
      <c r="F1937" s="47">
        <f>IF(AB1937="DOLLAR",E1937*88,E1937)</f>
        <v>10102.4</v>
      </c>
      <c r="G1937" s="48">
        <f>F1937*J1937</f>
        <v>10102.4</v>
      </c>
      <c r="H1937" s="21">
        <v>100340</v>
      </c>
      <c r="I1937" s="21" t="s">
        <v>1532</v>
      </c>
      <c r="J1937" s="21">
        <v>1</v>
      </c>
      <c r="K1937" s="21">
        <v>1</v>
      </c>
      <c r="L1937" s="21">
        <f>J1937-K1937</f>
        <v>0</v>
      </c>
      <c r="M1937" s="21" t="s">
        <v>2763</v>
      </c>
      <c r="N1937" s="30">
        <v>45897</v>
      </c>
      <c r="O1937" s="48">
        <v>22878</v>
      </c>
      <c r="P1937" s="21" t="s">
        <v>625</v>
      </c>
      <c r="Q1937" s="21" t="s">
        <v>2071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Delhi</v>
      </c>
      <c r="W1937" s="38"/>
      <c r="X1937" s="30">
        <v>45897</v>
      </c>
      <c r="Y1937" s="21">
        <f>IF(X1937="", "", X1937-N1937)</f>
        <v>0</v>
      </c>
      <c r="Z1937" s="21" t="str">
        <f>IF(N1937="", "", TEXT(N1937, "dddd"))</f>
        <v>Thursday</v>
      </c>
      <c r="AA1937" s="21" t="str">
        <f>IF(X1937="", "", TEXT(X1937, "dddd"))</f>
        <v>Thursday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1934</v>
      </c>
      <c r="B1938" s="21" t="s">
        <v>2371</v>
      </c>
      <c r="C1938" s="30">
        <v>45877</v>
      </c>
      <c r="D1938" s="30">
        <v>45885</v>
      </c>
      <c r="E1938" s="47">
        <v>50.4</v>
      </c>
      <c r="F1938" s="47">
        <f>IF(AB1938="DOLLAR",E1938*88,E1938)</f>
        <v>4435.2</v>
      </c>
      <c r="G1938" s="48">
        <f>F1938*J1938</f>
        <v>4435.2</v>
      </c>
      <c r="H1938" s="21">
        <v>100408</v>
      </c>
      <c r="I1938" s="21" t="s">
        <v>1420</v>
      </c>
      <c r="J1938" s="21">
        <v>1</v>
      </c>
      <c r="K1938" s="21">
        <v>1</v>
      </c>
      <c r="L1938" s="21">
        <f>J1938-K1938</f>
        <v>0</v>
      </c>
      <c r="M1938" s="21" t="s">
        <v>2494</v>
      </c>
      <c r="N1938" s="30">
        <v>45891</v>
      </c>
      <c r="O1938" s="48">
        <v>6156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>IF(X1938="", "", X1938-N1938)</f>
        <v>0</v>
      </c>
      <c r="Z1938" s="21" t="str">
        <f>IF(N1938="", "", TEXT(N1938, "dddd"))</f>
        <v>Friday</v>
      </c>
      <c r="AA1938" s="21" t="str">
        <f>IF(X1938="", "", TEXT(X1938, "dddd"))</f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1935</v>
      </c>
      <c r="B1939" s="21" t="s">
        <v>2371</v>
      </c>
      <c r="C1939" s="30">
        <v>45877</v>
      </c>
      <c r="D1939" s="30">
        <v>45885</v>
      </c>
      <c r="E1939" s="47">
        <v>150.5</v>
      </c>
      <c r="F1939" s="47">
        <f>IF(AB1939="DOLLAR",E1939*88,E1939)</f>
        <v>13244</v>
      </c>
      <c r="G1939" s="48">
        <f>F1939*J1939</f>
        <v>13244</v>
      </c>
      <c r="H1939" s="21">
        <v>100422</v>
      </c>
      <c r="I1939" s="21" t="s">
        <v>1533</v>
      </c>
      <c r="J1939" s="21">
        <v>1</v>
      </c>
      <c r="K1939" s="21">
        <v>1</v>
      </c>
      <c r="L1939" s="21">
        <f>J1939-K1939</f>
        <v>0</v>
      </c>
      <c r="M1939" s="21" t="s">
        <v>2494</v>
      </c>
      <c r="N1939" s="30">
        <v>45891</v>
      </c>
      <c r="O1939" s="48">
        <v>18382.5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 t="s">
        <v>2496</v>
      </c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>IF(X1939="", "", X1939-N1939)</f>
        <v>0</v>
      </c>
      <c r="Z1939" s="21" t="str">
        <f>IF(N1939="", "", TEXT(N1939, "dddd"))</f>
        <v>Friday</v>
      </c>
      <c r="AA1939" s="21" t="str">
        <f>IF(X1939="", "", TEXT(X1939, "dddd"))</f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1936</v>
      </c>
      <c r="B1940" s="21" t="s">
        <v>2371</v>
      </c>
      <c r="C1940" s="30">
        <v>45877</v>
      </c>
      <c r="D1940" s="30">
        <v>45885</v>
      </c>
      <c r="E1940" s="47">
        <v>160.30000000000001</v>
      </c>
      <c r="F1940" s="47">
        <f>IF(AB1940="DOLLAR",E1940*88,E1940)</f>
        <v>14106.400000000001</v>
      </c>
      <c r="G1940" s="48">
        <f>F1940*J1940</f>
        <v>14106.400000000001</v>
      </c>
      <c r="H1940" s="21">
        <v>100423</v>
      </c>
      <c r="I1940" s="21" t="s">
        <v>1419</v>
      </c>
      <c r="J1940" s="21">
        <v>1</v>
      </c>
      <c r="K1940" s="21">
        <v>1</v>
      </c>
      <c r="L1940" s="21">
        <f>J1940-K1940</f>
        <v>0</v>
      </c>
      <c r="M1940" s="21" t="s">
        <v>2547</v>
      </c>
      <c r="N1940" s="30">
        <v>45892</v>
      </c>
      <c r="O1940" s="48">
        <v>26621.25</v>
      </c>
      <c r="P1940" s="21" t="s">
        <v>2357</v>
      </c>
      <c r="Q1940" s="21">
        <v>58154749645</v>
      </c>
      <c r="R1940" s="21" t="s">
        <v>40</v>
      </c>
      <c r="S1940" s="3">
        <v>4</v>
      </c>
      <c r="T1940" s="37"/>
      <c r="U1940" s="21" t="s">
        <v>18</v>
      </c>
      <c r="V1940" s="21" t="str">
        <f>VLOOKUP(P1940,'Customer List'!B:C,2,)</f>
        <v>Pune</v>
      </c>
      <c r="W1940" s="38"/>
      <c r="X1940" s="30">
        <v>45894</v>
      </c>
      <c r="Y1940" s="21">
        <f>IF(X1940="", "", X1940-N1940)</f>
        <v>2</v>
      </c>
      <c r="Z1940" s="21" t="str">
        <f>IF(N1940="", "", TEXT(N1940, "dddd"))</f>
        <v>Saturday</v>
      </c>
      <c r="AA1940" s="21" t="str">
        <f>IF(X1940="", "", TEXT(X1940, "dddd"))</f>
        <v>Monday</v>
      </c>
      <c r="AB1940" s="21" t="str">
        <f>VLOOKUP(U1940,'Currency Sheet'!A:C,3,)</f>
        <v>DOLLAR</v>
      </c>
      <c r="AC1940" s="42" t="str">
        <f>VLOOKUP(P1940,'Customer List'!B:D,3,)</f>
        <v>OutStation</v>
      </c>
    </row>
    <row r="1941" spans="1:29" x14ac:dyDescent="0.25">
      <c r="A1941" s="21">
        <v>1937</v>
      </c>
      <c r="B1941" s="21" t="s">
        <v>2371</v>
      </c>
      <c r="C1941" s="30">
        <v>45877</v>
      </c>
      <c r="D1941" s="30">
        <v>45885</v>
      </c>
      <c r="E1941" s="47">
        <v>201.6</v>
      </c>
      <c r="F1941" s="47">
        <f>IF(AB1941="DOLLAR",E1941*88,E1941)</f>
        <v>17740.8</v>
      </c>
      <c r="G1941" s="48">
        <f>F1941*J1941</f>
        <v>35481.599999999999</v>
      </c>
      <c r="H1941" s="21">
        <v>100432</v>
      </c>
      <c r="I1941" s="21" t="s">
        <v>1273</v>
      </c>
      <c r="J1941" s="21">
        <v>2</v>
      </c>
      <c r="K1941" s="21">
        <v>2</v>
      </c>
      <c r="L1941" s="21">
        <f>J1941-K1941</f>
        <v>0</v>
      </c>
      <c r="M1941" s="21" t="s">
        <v>2494</v>
      </c>
      <c r="N1941" s="30">
        <v>45891</v>
      </c>
      <c r="O1941" s="48">
        <v>49248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/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>IF(X1941="", "", X1941-N1941)</f>
        <v>0</v>
      </c>
      <c r="Z1941" s="21" t="str">
        <f>IF(N1941="", "", TEXT(N1941, "dddd"))</f>
        <v>Friday</v>
      </c>
      <c r="AA1941" s="21" t="str">
        <f>IF(X1941="", "", TEXT(X1941, "dddd"))</f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x14ac:dyDescent="0.25">
      <c r="A1942" s="21">
        <v>1938</v>
      </c>
      <c r="B1942" s="21" t="s">
        <v>2371</v>
      </c>
      <c r="C1942" s="30">
        <v>45877</v>
      </c>
      <c r="D1942" s="30">
        <v>45885</v>
      </c>
      <c r="E1942" s="47">
        <v>226.1</v>
      </c>
      <c r="F1942" s="47">
        <f>IF(AB1942="DOLLAR",E1942*88,E1942)</f>
        <v>19896.8</v>
      </c>
      <c r="G1942" s="48">
        <f>F1942*J1942</f>
        <v>19896.8</v>
      </c>
      <c r="H1942" s="21">
        <v>100434</v>
      </c>
      <c r="I1942" s="21" t="s">
        <v>156</v>
      </c>
      <c r="J1942" s="21">
        <v>1</v>
      </c>
      <c r="K1942" s="21">
        <v>1</v>
      </c>
      <c r="L1942" s="21">
        <f>J1942-K1942</f>
        <v>0</v>
      </c>
      <c r="M1942" s="21" t="s">
        <v>2417</v>
      </c>
      <c r="N1942" s="30">
        <v>45887</v>
      </c>
      <c r="O1942" s="48">
        <v>24548</v>
      </c>
      <c r="P1942" s="21" t="s">
        <v>839</v>
      </c>
      <c r="Q1942" s="21">
        <v>58154523350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Hyderabad</v>
      </c>
      <c r="W1942" s="38"/>
      <c r="X1942" s="30">
        <v>45888</v>
      </c>
      <c r="Y1942" s="21">
        <f>IF(X1942="", "", X1942-N1942)</f>
        <v>1</v>
      </c>
      <c r="Z1942" s="21" t="str">
        <f>IF(N1942="", "", TEXT(N1942, "dddd"))</f>
        <v>Monday</v>
      </c>
      <c r="AA1942" s="21" t="str">
        <f>IF(X1942="", "", TEXT(X1942, "dddd"))</f>
        <v>Tuesday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x14ac:dyDescent="0.25">
      <c r="A1943" s="21">
        <v>1939</v>
      </c>
      <c r="B1943" s="21" t="s">
        <v>2371</v>
      </c>
      <c r="C1943" s="30">
        <v>45877</v>
      </c>
      <c r="D1943" s="30">
        <v>45885</v>
      </c>
      <c r="E1943" s="47">
        <v>205.5</v>
      </c>
      <c r="F1943" s="47">
        <f>IF(AB1943="DOLLAR",E1943*88,E1943)</f>
        <v>18084</v>
      </c>
      <c r="G1943" s="48">
        <f>F1943*J1943</f>
        <v>18084</v>
      </c>
      <c r="H1943" s="21">
        <v>100449</v>
      </c>
      <c r="I1943" s="21" t="s">
        <v>3102</v>
      </c>
      <c r="J1943" s="21">
        <v>1</v>
      </c>
      <c r="K1943" s="21">
        <v>1</v>
      </c>
      <c r="L1943" s="21">
        <f>J1943-K1943</f>
        <v>0</v>
      </c>
      <c r="M1943" s="21" t="s">
        <v>2494</v>
      </c>
      <c r="N1943" s="30">
        <v>45891</v>
      </c>
      <c r="O1943" s="48">
        <v>23427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>IF(X1943="", "", X1943-N1943)</f>
        <v>0</v>
      </c>
      <c r="Z1943" s="21" t="str">
        <f>IF(N1943="", "", TEXT(N1943, "dddd"))</f>
        <v>Friday</v>
      </c>
      <c r="AA1943" s="21" t="str">
        <f>IF(X1943="", "", TEXT(X1943, "dddd"))</f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1940</v>
      </c>
      <c r="B1944" s="21" t="s">
        <v>2371</v>
      </c>
      <c r="C1944" s="30">
        <v>45877</v>
      </c>
      <c r="D1944" s="30">
        <v>45885</v>
      </c>
      <c r="E1944" s="47">
        <v>231.75</v>
      </c>
      <c r="F1944" s="47">
        <f>IF(AB1944="DOLLAR",E1944*88,E1944)</f>
        <v>20394</v>
      </c>
      <c r="G1944" s="48">
        <f>F1944*J1944</f>
        <v>20394</v>
      </c>
      <c r="H1944" s="21">
        <v>100451</v>
      </c>
      <c r="I1944" s="21" t="s">
        <v>1846</v>
      </c>
      <c r="J1944" s="21">
        <v>1</v>
      </c>
      <c r="K1944" s="21">
        <v>1</v>
      </c>
      <c r="L1944" s="21">
        <f>J1944-K1944</f>
        <v>0</v>
      </c>
      <c r="M1944" s="21" t="s">
        <v>2448</v>
      </c>
      <c r="N1944" s="30">
        <v>45888</v>
      </c>
      <c r="O1944" s="48">
        <v>23484</v>
      </c>
      <c r="P1944" s="21" t="s">
        <v>16</v>
      </c>
      <c r="Q1944" s="21" t="s">
        <v>2071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Delhi</v>
      </c>
      <c r="W1944" s="38"/>
      <c r="X1944" s="30">
        <v>45888</v>
      </c>
      <c r="Y1944" s="21">
        <f>IF(X1944="", "", X1944-N1944)</f>
        <v>0</v>
      </c>
      <c r="Z1944" s="21" t="str">
        <f>IF(N1944="", "", TEXT(N1944, "dddd"))</f>
        <v>Tuesday</v>
      </c>
      <c r="AA1944" s="21" t="str">
        <f>IF(X1944="", "", TEXT(X1944, "dddd"))</f>
        <v>Tuesday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1941</v>
      </c>
      <c r="B1945" s="21" t="s">
        <v>2371</v>
      </c>
      <c r="C1945" s="30">
        <v>45877</v>
      </c>
      <c r="D1945" s="30">
        <v>45885</v>
      </c>
      <c r="E1945" s="47">
        <v>73.5</v>
      </c>
      <c r="F1945" s="47">
        <f>IF(AB1945="DOLLAR",E1945*88,E1945)</f>
        <v>6468</v>
      </c>
      <c r="G1945" s="48">
        <f>F1945*J1945</f>
        <v>6468</v>
      </c>
      <c r="H1945" s="21">
        <v>100712</v>
      </c>
      <c r="I1945" s="21" t="s">
        <v>3103</v>
      </c>
      <c r="J1945" s="21">
        <v>1</v>
      </c>
      <c r="K1945" s="21">
        <v>1</v>
      </c>
      <c r="L1945" s="21">
        <f>J1945-K1945</f>
        <v>0</v>
      </c>
      <c r="M1945" s="21" t="s">
        <v>2410</v>
      </c>
      <c r="N1945" s="30">
        <v>45887</v>
      </c>
      <c r="O1945" s="48">
        <v>11392.5</v>
      </c>
      <c r="P1945" s="21" t="s">
        <v>1907</v>
      </c>
      <c r="Q1945" s="21" t="s">
        <v>2396</v>
      </c>
      <c r="R1945" s="21" t="s">
        <v>40</v>
      </c>
      <c r="S1945" s="3">
        <v>4</v>
      </c>
      <c r="T1945" s="37"/>
      <c r="U1945" s="21" t="s">
        <v>18</v>
      </c>
      <c r="V1945" s="21" t="str">
        <f>VLOOKUP(P1945,'Customer List'!B:C,2,)</f>
        <v>Chandigarh</v>
      </c>
      <c r="W1945" s="38"/>
      <c r="X1945" s="30">
        <v>45889</v>
      </c>
      <c r="Y1945" s="21">
        <f>IF(X1945="", "", X1945-N1945)</f>
        <v>2</v>
      </c>
      <c r="Z1945" s="21" t="str">
        <f>IF(N1945="", "", TEXT(N1945, "dddd"))</f>
        <v>Monday</v>
      </c>
      <c r="AA1945" s="21" t="str">
        <f>IF(X1945="", "", TEXT(X1945, "dddd"))</f>
        <v>Wednesday</v>
      </c>
      <c r="AB1945" s="21" t="str">
        <f>VLOOKUP(U1945,'Currency Sheet'!A:C,3,)</f>
        <v>DOLLAR</v>
      </c>
      <c r="AC1945" s="42" t="str">
        <f>VLOOKUP(P1945,'Customer List'!B:D,3,)</f>
        <v>OutStation</v>
      </c>
    </row>
    <row r="1946" spans="1:29" x14ac:dyDescent="0.25">
      <c r="A1946" s="21">
        <v>1942</v>
      </c>
      <c r="B1946" s="21" t="s">
        <v>2371</v>
      </c>
      <c r="C1946" s="30">
        <v>45877</v>
      </c>
      <c r="D1946" s="30">
        <v>45885</v>
      </c>
      <c r="E1946" s="47">
        <v>47.6</v>
      </c>
      <c r="F1946" s="47">
        <f>IF(AB1946="DOLLAR",E1946*88,E1946)</f>
        <v>4188.8</v>
      </c>
      <c r="G1946" s="48">
        <f>F1946*J1946</f>
        <v>4188.8</v>
      </c>
      <c r="H1946" s="21">
        <v>100721</v>
      </c>
      <c r="I1946" s="21" t="s">
        <v>3104</v>
      </c>
      <c r="J1946" s="21">
        <v>1</v>
      </c>
      <c r="K1946" s="21">
        <v>1</v>
      </c>
      <c r="L1946" s="21">
        <f>J1946-K1946</f>
        <v>0</v>
      </c>
      <c r="M1946" s="21" t="s">
        <v>2448</v>
      </c>
      <c r="N1946" s="30">
        <v>45888</v>
      </c>
      <c r="O1946" s="48">
        <v>5168</v>
      </c>
      <c r="P1946" s="21" t="s">
        <v>16</v>
      </c>
      <c r="Q1946" s="21" t="s">
        <v>2071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>IF(X1946="", "", X1946-N1946)</f>
        <v>0</v>
      </c>
      <c r="Z1946" s="21" t="str">
        <f>IF(N1946="", "", TEXT(N1946, "dddd"))</f>
        <v>Tuesday</v>
      </c>
      <c r="AA1946" s="21" t="str">
        <f>IF(X1946="", "", TEXT(X1946, "dddd"))</f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x14ac:dyDescent="0.25">
      <c r="A1947" s="21">
        <v>1943</v>
      </c>
      <c r="B1947" s="21" t="s">
        <v>2371</v>
      </c>
      <c r="C1947" s="30">
        <v>45877</v>
      </c>
      <c r="D1947" s="30">
        <v>45885</v>
      </c>
      <c r="E1947" s="47">
        <v>165.9</v>
      </c>
      <c r="F1947" s="47">
        <f>IF(AB1947="DOLLAR",E1947*88,E1947)</f>
        <v>14599.2</v>
      </c>
      <c r="G1947" s="48">
        <f>F1947*J1947</f>
        <v>14599.2</v>
      </c>
      <c r="H1947" s="21">
        <v>100734</v>
      </c>
      <c r="I1947" s="21" t="s">
        <v>1847</v>
      </c>
      <c r="J1947" s="21">
        <v>1</v>
      </c>
      <c r="K1947" s="21">
        <v>1</v>
      </c>
      <c r="L1947" s="21">
        <f>J1947-K1947</f>
        <v>0</v>
      </c>
      <c r="M1947" s="21" t="s">
        <v>2547</v>
      </c>
      <c r="N1947" s="30">
        <v>45892</v>
      </c>
      <c r="O1947" s="48">
        <v>27551.25</v>
      </c>
      <c r="P1947" s="21" t="s">
        <v>2357</v>
      </c>
      <c r="Q1947" s="21">
        <v>58154749645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Pune</v>
      </c>
      <c r="W1947" s="38"/>
      <c r="X1947" s="30">
        <v>45894</v>
      </c>
      <c r="Y1947" s="21">
        <f>IF(X1947="", "", X1947-N1947)</f>
        <v>2</v>
      </c>
      <c r="Z1947" s="21" t="str">
        <f>IF(N1947="", "", TEXT(N1947, "dddd"))</f>
        <v>Saturday</v>
      </c>
      <c r="AA1947" s="21" t="str">
        <f>IF(X1947="", "", TEXT(X1947, "dddd"))</f>
        <v>Monday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x14ac:dyDescent="0.25">
      <c r="A1948" s="21">
        <v>1944</v>
      </c>
      <c r="B1948" s="21" t="s">
        <v>2371</v>
      </c>
      <c r="C1948" s="30">
        <v>45877</v>
      </c>
      <c r="D1948" s="30">
        <v>45885</v>
      </c>
      <c r="E1948" s="47">
        <v>204.75</v>
      </c>
      <c r="F1948" s="47">
        <f>IF(AB1948="DOLLAR",E1948*88,E1948)</f>
        <v>18018</v>
      </c>
      <c r="G1948" s="48">
        <f>F1948*J1948</f>
        <v>18018</v>
      </c>
      <c r="H1948" s="21">
        <v>100742</v>
      </c>
      <c r="I1948" s="21" t="s">
        <v>2804</v>
      </c>
      <c r="J1948" s="21">
        <v>1</v>
      </c>
      <c r="K1948" s="21">
        <v>1</v>
      </c>
      <c r="L1948" s="21">
        <f>J1948-K1948</f>
        <v>0</v>
      </c>
      <c r="M1948" s="21" t="s">
        <v>2448</v>
      </c>
      <c r="N1948" s="30">
        <v>45888</v>
      </c>
      <c r="O1948" s="48">
        <v>20748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>IF(X1948="", "", X1948-N1948)</f>
        <v>0</v>
      </c>
      <c r="Z1948" s="21" t="str">
        <f>IF(N1948="", "", TEXT(N1948, "dddd"))</f>
        <v>Tuesday</v>
      </c>
      <c r="AA1948" s="21" t="str">
        <f>IF(X1948="", "", TEXT(X1948, "dddd"))</f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1945</v>
      </c>
      <c r="B1949" s="21" t="s">
        <v>2371</v>
      </c>
      <c r="C1949" s="30">
        <v>45877</v>
      </c>
      <c r="D1949" s="30">
        <v>45885</v>
      </c>
      <c r="E1949" s="47">
        <v>73.5</v>
      </c>
      <c r="F1949" s="47">
        <f>IF(AB1949="DOLLAR",E1949*88,E1949)</f>
        <v>6468</v>
      </c>
      <c r="G1949" s="48">
        <f>F1949*J1949</f>
        <v>6468</v>
      </c>
      <c r="H1949" s="21">
        <v>101212</v>
      </c>
      <c r="I1949" s="21" t="s">
        <v>1425</v>
      </c>
      <c r="J1949" s="21">
        <v>1</v>
      </c>
      <c r="K1949" s="21">
        <v>1</v>
      </c>
      <c r="L1949" s="21">
        <f>J1949-K1949</f>
        <v>0</v>
      </c>
      <c r="M1949" s="21" t="s">
        <v>2448</v>
      </c>
      <c r="N1949" s="30">
        <v>45888</v>
      </c>
      <c r="O1949" s="48">
        <v>7980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>IF(X1949="", "", X1949-N1949)</f>
        <v>0</v>
      </c>
      <c r="Z1949" s="21" t="str">
        <f>IF(N1949="", "", TEXT(N1949, "dddd"))</f>
        <v>Tuesday</v>
      </c>
      <c r="AA1949" s="21" t="str">
        <f>IF(X1949="", "", TEXT(X1949, "dddd"))</f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1946</v>
      </c>
      <c r="B1950" s="21" t="s">
        <v>2371</v>
      </c>
      <c r="C1950" s="30">
        <v>45877</v>
      </c>
      <c r="D1950" s="30">
        <v>45885</v>
      </c>
      <c r="E1950" s="47">
        <v>204.75</v>
      </c>
      <c r="F1950" s="47">
        <f>IF(AB1950="DOLLAR",E1950*88,E1950)</f>
        <v>18018</v>
      </c>
      <c r="G1950" s="48">
        <f>F1950*J1950</f>
        <v>18018</v>
      </c>
      <c r="H1950" s="21">
        <v>101242</v>
      </c>
      <c r="I1950" s="21" t="s">
        <v>3105</v>
      </c>
      <c r="J1950" s="21">
        <v>1</v>
      </c>
      <c r="K1950" s="21">
        <v>1</v>
      </c>
      <c r="L1950" s="21">
        <f>J1950-K1950</f>
        <v>0</v>
      </c>
      <c r="M1950" s="21" t="s">
        <v>2448</v>
      </c>
      <c r="N1950" s="30">
        <v>45888</v>
      </c>
      <c r="O1950" s="48">
        <v>20748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>IF(X1950="", "", X1950-N1950)</f>
        <v>0</v>
      </c>
      <c r="Z1950" s="21" t="str">
        <f>IF(N1950="", "", TEXT(N1950, "dddd"))</f>
        <v>Tuesday</v>
      </c>
      <c r="AA1950" s="21" t="str">
        <f>IF(X1950="", "", TEXT(X1950, "dddd"))</f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1947</v>
      </c>
      <c r="B1951" s="21" t="s">
        <v>2371</v>
      </c>
      <c r="C1951" s="30">
        <v>45877</v>
      </c>
      <c r="D1951" s="30">
        <v>45885</v>
      </c>
      <c r="E1951" s="47">
        <v>192.75</v>
      </c>
      <c r="F1951" s="47">
        <f>IF(AB1951="DOLLAR",E1951*88,E1951)</f>
        <v>16962</v>
      </c>
      <c r="G1951" s="48">
        <f>F1951*J1951</f>
        <v>16962</v>
      </c>
      <c r="H1951" s="21">
        <v>101263</v>
      </c>
      <c r="I1951" s="21" t="s">
        <v>3106</v>
      </c>
      <c r="J1951" s="21">
        <v>1</v>
      </c>
      <c r="K1951" s="21">
        <v>1</v>
      </c>
      <c r="L1951" s="21">
        <f>J1951-K1951</f>
        <v>0</v>
      </c>
      <c r="M1951" s="21" t="s">
        <v>2494</v>
      </c>
      <c r="N1951" s="30">
        <v>45891</v>
      </c>
      <c r="O1951" s="48">
        <v>21973.5</v>
      </c>
      <c r="P1951" s="21" t="s">
        <v>42</v>
      </c>
      <c r="Q1951" s="21" t="s">
        <v>636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Faridabad</v>
      </c>
      <c r="W1951" s="38"/>
      <c r="X1951" s="30">
        <v>45891</v>
      </c>
      <c r="Y1951" s="21">
        <f>IF(X1951="", "", X1951-N1951)</f>
        <v>0</v>
      </c>
      <c r="Z1951" s="21" t="str">
        <f>IF(N1951="", "", TEXT(N1951, "dddd"))</f>
        <v>Friday</v>
      </c>
      <c r="AA1951" s="21" t="str">
        <f>IF(X1951="", "", TEXT(X1951, "dddd"))</f>
        <v>Friday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1948</v>
      </c>
      <c r="B1952" s="21" t="s">
        <v>2371</v>
      </c>
      <c r="C1952" s="30">
        <v>45877</v>
      </c>
      <c r="D1952" s="30">
        <v>45885</v>
      </c>
      <c r="E1952" s="47">
        <v>177.1</v>
      </c>
      <c r="F1952" s="47">
        <f>IF(AB1952="DOLLAR",E1952*88,E1952)</f>
        <v>15584.8</v>
      </c>
      <c r="G1952" s="48">
        <f>F1952*J1952</f>
        <v>15584.8</v>
      </c>
      <c r="H1952" s="21">
        <v>102010</v>
      </c>
      <c r="I1952" s="21" t="s">
        <v>3107</v>
      </c>
      <c r="J1952" s="21">
        <v>1</v>
      </c>
      <c r="K1952" s="21">
        <v>1</v>
      </c>
      <c r="L1952" s="21">
        <f>J1952-K1952</f>
        <v>0</v>
      </c>
      <c r="M1952" s="21" t="s">
        <v>2448</v>
      </c>
      <c r="N1952" s="30">
        <v>45888</v>
      </c>
      <c r="O1952" s="48">
        <v>19228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>IF(X1952="", "", X1952-N1952)</f>
        <v>0</v>
      </c>
      <c r="Z1952" s="21" t="str">
        <f>IF(N1952="", "", TEXT(N1952, "dddd"))</f>
        <v>Tuesday</v>
      </c>
      <c r="AA1952" s="21" t="str">
        <f>IF(X1952="", "", TEXT(X1952, "dddd"))</f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1949</v>
      </c>
      <c r="B1953" s="21" t="s">
        <v>2371</v>
      </c>
      <c r="C1953" s="30">
        <v>45877</v>
      </c>
      <c r="D1953" s="30">
        <v>45885</v>
      </c>
      <c r="E1953" s="47">
        <v>60.9</v>
      </c>
      <c r="F1953" s="47">
        <f>IF(AB1953="DOLLAR",E1953*88,E1953)</f>
        <v>5359.2</v>
      </c>
      <c r="G1953" s="48">
        <f>F1953*J1953</f>
        <v>10718.4</v>
      </c>
      <c r="H1953" s="21">
        <v>103131</v>
      </c>
      <c r="I1953" s="21" t="s">
        <v>1281</v>
      </c>
      <c r="J1953" s="21">
        <v>2</v>
      </c>
      <c r="K1953" s="21">
        <v>2</v>
      </c>
      <c r="L1953" s="21">
        <f>J1953-K1953</f>
        <v>0</v>
      </c>
      <c r="M1953" s="21" t="s">
        <v>2448</v>
      </c>
      <c r="N1953" s="30">
        <v>45888</v>
      </c>
      <c r="O1953" s="48">
        <v>13224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>IF(X1953="", "", X1953-N1953)</f>
        <v>0</v>
      </c>
      <c r="Z1953" s="21" t="str">
        <f>IF(N1953="", "", TEXT(N1953, "dddd"))</f>
        <v>Tuesday</v>
      </c>
      <c r="AA1953" s="21" t="str">
        <f>IF(X1953="", "", TEXT(X1953, "dddd"))</f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1950</v>
      </c>
      <c r="B1954" s="21" t="s">
        <v>2371</v>
      </c>
      <c r="C1954" s="30">
        <v>45877</v>
      </c>
      <c r="D1954" s="30">
        <v>45885</v>
      </c>
      <c r="E1954" s="47">
        <v>154.69999999999999</v>
      </c>
      <c r="F1954" s="47">
        <f>IF(AB1954="DOLLAR",E1954*88,E1954)</f>
        <v>13613.599999999999</v>
      </c>
      <c r="G1954" s="48">
        <f>F1954*J1954</f>
        <v>13613.599999999999</v>
      </c>
      <c r="H1954" s="21">
        <v>103132</v>
      </c>
      <c r="I1954" s="21" t="s">
        <v>1281</v>
      </c>
      <c r="J1954" s="21">
        <v>1</v>
      </c>
      <c r="K1954" s="21">
        <v>1</v>
      </c>
      <c r="L1954" s="21">
        <f>J1954-K1954</f>
        <v>0</v>
      </c>
      <c r="M1954" s="21" t="s">
        <v>2448</v>
      </c>
      <c r="N1954" s="30">
        <v>45888</v>
      </c>
      <c r="O1954" s="48">
        <v>16796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>IF(X1954="", "", X1954-N1954)</f>
        <v>0</v>
      </c>
      <c r="Z1954" s="21" t="str">
        <f>IF(N1954="", "", TEXT(N1954, "dddd"))</f>
        <v>Tuesday</v>
      </c>
      <c r="AA1954" s="21" t="str">
        <f>IF(X1954="", "", TEXT(X1954, "dddd"))</f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1951</v>
      </c>
      <c r="B1955" s="21" t="s">
        <v>2371</v>
      </c>
      <c r="C1955" s="30">
        <v>45877</v>
      </c>
      <c r="D1955" s="30">
        <v>45885</v>
      </c>
      <c r="E1955" s="47">
        <v>181.5</v>
      </c>
      <c r="F1955" s="47">
        <f>IF(AB1955="DOLLAR",E1955*88,E1955)</f>
        <v>15972</v>
      </c>
      <c r="G1955" s="48">
        <f>F1955*J1955</f>
        <v>15972</v>
      </c>
      <c r="H1955" s="21">
        <v>103248</v>
      </c>
      <c r="I1955" s="21" t="s">
        <v>3108</v>
      </c>
      <c r="J1955" s="21">
        <v>1</v>
      </c>
      <c r="K1955" s="21">
        <v>1</v>
      </c>
      <c r="L1955" s="21">
        <f>J1955-K1955</f>
        <v>0</v>
      </c>
      <c r="M1955" s="21" t="s">
        <v>2417</v>
      </c>
      <c r="N1955" s="30">
        <v>45887</v>
      </c>
      <c r="O1955" s="48">
        <v>18392</v>
      </c>
      <c r="P1955" s="21" t="s">
        <v>839</v>
      </c>
      <c r="Q1955" s="21">
        <v>58154523350</v>
      </c>
      <c r="R1955" s="21" t="s">
        <v>40</v>
      </c>
      <c r="S1955" s="3">
        <v>4</v>
      </c>
      <c r="T1955" s="37"/>
      <c r="U1955" s="21" t="s">
        <v>18</v>
      </c>
      <c r="V1955" s="21" t="str">
        <f>VLOOKUP(P1955,'Customer List'!B:C,2,)</f>
        <v>Hyderabad</v>
      </c>
      <c r="W1955" s="38"/>
      <c r="X1955" s="30">
        <v>45888</v>
      </c>
      <c r="Y1955" s="21">
        <f>IF(X1955="", "", X1955-N1955)</f>
        <v>1</v>
      </c>
      <c r="Z1955" s="21" t="str">
        <f>IF(N1955="", "", TEXT(N1955, "dddd"))</f>
        <v>Monday</v>
      </c>
      <c r="AA1955" s="21" t="str">
        <f>IF(X1955="", "", TEXT(X1955, "dddd"))</f>
        <v>Tuesday</v>
      </c>
      <c r="AB1955" s="21" t="str">
        <f>VLOOKUP(U1955,'Currency Sheet'!A:C,3,)</f>
        <v>DOLLAR</v>
      </c>
      <c r="AC1955" s="42" t="str">
        <f>VLOOKUP(P1955,'Customer List'!B:D,3,)</f>
        <v>OutStation</v>
      </c>
    </row>
    <row r="1956" spans="1:29" x14ac:dyDescent="0.25">
      <c r="A1956" s="21">
        <v>1952</v>
      </c>
      <c r="B1956" s="21" t="s">
        <v>2371</v>
      </c>
      <c r="C1956" s="30">
        <v>45877</v>
      </c>
      <c r="D1956" s="30">
        <v>45885</v>
      </c>
      <c r="E1956" s="47">
        <v>135.1</v>
      </c>
      <c r="F1956" s="47">
        <f>IF(AB1956="DOLLAR",E1956*88,E1956)</f>
        <v>11888.8</v>
      </c>
      <c r="G1956" s="48">
        <f>F1956*J1956</f>
        <v>11888.8</v>
      </c>
      <c r="H1956" s="21">
        <v>104412</v>
      </c>
      <c r="I1956" s="21" t="s">
        <v>83</v>
      </c>
      <c r="J1956" s="21">
        <v>1</v>
      </c>
      <c r="K1956" s="21">
        <v>1</v>
      </c>
      <c r="L1956" s="21">
        <f>J1956-K1956</f>
        <v>0</v>
      </c>
      <c r="M1956" s="21" t="s">
        <v>2448</v>
      </c>
      <c r="N1956" s="30">
        <v>45888</v>
      </c>
      <c r="O1956" s="48">
        <v>14668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>IF(X1956="", "", X1956-N1956)</f>
        <v>0</v>
      </c>
      <c r="Z1956" s="21" t="str">
        <f>IF(N1956="", "", TEXT(N1956, "dddd"))</f>
        <v>Tuesday</v>
      </c>
      <c r="AA1956" s="21" t="str">
        <f>IF(X1956="", "", TEXT(X1956, "dddd"))</f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1953</v>
      </c>
      <c r="B1957" s="21" t="s">
        <v>2371</v>
      </c>
      <c r="C1957" s="30">
        <v>45877</v>
      </c>
      <c r="D1957" s="30">
        <v>45885</v>
      </c>
      <c r="E1957" s="47">
        <v>150.5</v>
      </c>
      <c r="F1957" s="47">
        <f>IF(AB1957="DOLLAR",E1957*88,E1957)</f>
        <v>13244</v>
      </c>
      <c r="G1957" s="48">
        <f>F1957*J1957</f>
        <v>13244</v>
      </c>
      <c r="H1957" s="21">
        <v>107622</v>
      </c>
      <c r="I1957" s="21" t="s">
        <v>3109</v>
      </c>
      <c r="J1957" s="21">
        <v>1</v>
      </c>
      <c r="K1957" s="21">
        <v>1</v>
      </c>
      <c r="L1957" s="21">
        <f>J1957-K1957</f>
        <v>0</v>
      </c>
      <c r="M1957" s="21" t="s">
        <v>2448</v>
      </c>
      <c r="N1957" s="30">
        <v>45888</v>
      </c>
      <c r="O1957" s="48">
        <v>16340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>IF(X1957="", "", X1957-N1957)</f>
        <v>0</v>
      </c>
      <c r="Z1957" s="21" t="str">
        <f>IF(N1957="", "", TEXT(N1957, "dddd"))</f>
        <v>Tuesday</v>
      </c>
      <c r="AA1957" s="21" t="str">
        <f>IF(X1957="", "", TEXT(X1957, "dddd"))</f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1954</v>
      </c>
      <c r="B1958" s="21" t="s">
        <v>2371</v>
      </c>
      <c r="C1958" s="30">
        <v>45877</v>
      </c>
      <c r="D1958" s="30">
        <v>45885</v>
      </c>
      <c r="E1958" s="47">
        <v>204.75</v>
      </c>
      <c r="F1958" s="47">
        <f>IF(AB1958="DOLLAR",E1958*88,E1958)</f>
        <v>18018</v>
      </c>
      <c r="G1958" s="48">
        <f>F1958*J1958</f>
        <v>18018</v>
      </c>
      <c r="H1958" s="21">
        <v>107643</v>
      </c>
      <c r="I1958" s="21" t="s">
        <v>3110</v>
      </c>
      <c r="J1958" s="21">
        <v>1</v>
      </c>
      <c r="K1958" s="21">
        <v>1</v>
      </c>
      <c r="L1958" s="21">
        <f>J1958-K1958</f>
        <v>0</v>
      </c>
      <c r="M1958" s="21" t="s">
        <v>2448</v>
      </c>
      <c r="N1958" s="30">
        <v>45888</v>
      </c>
      <c r="O1958" s="48">
        <v>20748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>IF(X1958="", "", X1958-N1958)</f>
        <v>0</v>
      </c>
      <c r="Z1958" s="21" t="str">
        <f>IF(N1958="", "", TEXT(N1958, "dddd"))</f>
        <v>Tuesday</v>
      </c>
      <c r="AA1958" s="21" t="str">
        <f>IF(X1958="", "", TEXT(X1958, "dddd"))</f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1955</v>
      </c>
      <c r="B1959" s="21" t="s">
        <v>2371</v>
      </c>
      <c r="C1959" s="30">
        <v>45877</v>
      </c>
      <c r="D1959" s="30">
        <v>45885</v>
      </c>
      <c r="E1959" s="47">
        <v>219.75</v>
      </c>
      <c r="F1959" s="47">
        <f>IF(AB1959="DOLLAR",E1959*88,E1959)</f>
        <v>19338</v>
      </c>
      <c r="G1959" s="48">
        <f>F1959*J1959</f>
        <v>19338</v>
      </c>
      <c r="H1959" s="21">
        <v>108749</v>
      </c>
      <c r="I1959" s="21" t="s">
        <v>3111</v>
      </c>
      <c r="J1959" s="21">
        <v>1</v>
      </c>
      <c r="K1959" s="21">
        <v>1</v>
      </c>
      <c r="L1959" s="21">
        <f>J1959-K1959</f>
        <v>0</v>
      </c>
      <c r="M1959" s="21" t="s">
        <v>2448</v>
      </c>
      <c r="N1959" s="30">
        <v>45888</v>
      </c>
      <c r="O1959" s="48">
        <v>22268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>IF(X1959="", "", X1959-N1959)</f>
        <v>0</v>
      </c>
      <c r="Z1959" s="21" t="str">
        <f>IF(N1959="", "", TEXT(N1959, "dddd"))</f>
        <v>Tuesday</v>
      </c>
      <c r="AA1959" s="21" t="str">
        <f>IF(X1959="", "", TEXT(X1959, "dddd"))</f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1956</v>
      </c>
      <c r="B1960" s="21" t="s">
        <v>2371</v>
      </c>
      <c r="C1960" s="30">
        <v>45877</v>
      </c>
      <c r="D1960" s="30">
        <v>45885</v>
      </c>
      <c r="E1960" s="47">
        <v>95.2</v>
      </c>
      <c r="F1960" s="47">
        <f>IF(AB1960="DOLLAR",E1960*88,E1960)</f>
        <v>8377.6</v>
      </c>
      <c r="G1960" s="48">
        <f>F1960*J1960</f>
        <v>8377.6</v>
      </c>
      <c r="H1960" s="21">
        <v>110902</v>
      </c>
      <c r="I1960" s="21" t="s">
        <v>3112</v>
      </c>
      <c r="J1960" s="21">
        <v>1</v>
      </c>
      <c r="K1960" s="21">
        <v>1</v>
      </c>
      <c r="L1960" s="21">
        <f>J1960-K1960</f>
        <v>0</v>
      </c>
      <c r="M1960" s="21" t="s">
        <v>2410</v>
      </c>
      <c r="N1960" s="30">
        <v>45887</v>
      </c>
      <c r="O1960" s="48">
        <v>14756</v>
      </c>
      <c r="P1960" s="21" t="s">
        <v>1907</v>
      </c>
      <c r="Q1960" s="21" t="s">
        <v>2396</v>
      </c>
      <c r="R1960" s="21" t="s">
        <v>40</v>
      </c>
      <c r="S1960" s="3">
        <v>4</v>
      </c>
      <c r="T1960" s="37"/>
      <c r="U1960" s="21" t="s">
        <v>18</v>
      </c>
      <c r="V1960" s="21" t="str">
        <f>VLOOKUP(P1960,'Customer List'!B:C,2,)</f>
        <v>Chandigarh</v>
      </c>
      <c r="W1960" s="38"/>
      <c r="X1960" s="30">
        <v>45889</v>
      </c>
      <c r="Y1960" s="21">
        <f>IF(X1960="", "", X1960-N1960)</f>
        <v>2</v>
      </c>
      <c r="Z1960" s="21" t="str">
        <f>IF(N1960="", "", TEXT(N1960, "dddd"))</f>
        <v>Monday</v>
      </c>
      <c r="AA1960" s="21" t="str">
        <f>IF(X1960="", "", TEXT(X1960, "dddd"))</f>
        <v>Wednesday</v>
      </c>
      <c r="AB1960" s="21" t="str">
        <f>VLOOKUP(U1960,'Currency Sheet'!A:C,3,)</f>
        <v>DOLLAR</v>
      </c>
      <c r="AC1960" s="42" t="str">
        <f>VLOOKUP(P1960,'Customer List'!B:D,3,)</f>
        <v>OutStation</v>
      </c>
    </row>
    <row r="1961" spans="1:29" x14ac:dyDescent="0.25">
      <c r="A1961" s="21">
        <v>1957</v>
      </c>
      <c r="B1961" s="21" t="s">
        <v>2371</v>
      </c>
      <c r="C1961" s="30">
        <v>45877</v>
      </c>
      <c r="D1961" s="30">
        <v>45885</v>
      </c>
      <c r="E1961" s="47">
        <v>189</v>
      </c>
      <c r="F1961" s="47">
        <f>IF(AB1961="DOLLAR",E1961*88,E1961)</f>
        <v>16632</v>
      </c>
      <c r="G1961" s="48">
        <f>F1961*J1961</f>
        <v>16632</v>
      </c>
      <c r="H1961" s="21">
        <v>114718</v>
      </c>
      <c r="I1961" s="21" t="s">
        <v>3113</v>
      </c>
      <c r="J1961" s="21">
        <v>1</v>
      </c>
      <c r="K1961" s="21">
        <v>1</v>
      </c>
      <c r="L1961" s="21">
        <f>J1961-K1961</f>
        <v>0</v>
      </c>
      <c r="M1961" s="21" t="s">
        <v>2448</v>
      </c>
      <c r="N1961" s="30">
        <v>45888</v>
      </c>
      <c r="O1961" s="48">
        <v>20520</v>
      </c>
      <c r="P1961" s="21" t="s">
        <v>16</v>
      </c>
      <c r="Q1961" s="21" t="s">
        <v>2071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>IF(X1961="", "", X1961-N1961)</f>
        <v>0</v>
      </c>
      <c r="Z1961" s="21" t="str">
        <f>IF(N1961="", "", TEXT(N1961, "dddd"))</f>
        <v>Tuesday</v>
      </c>
      <c r="AA1961" s="21" t="str">
        <f>IF(X1961="", "", TEXT(X1961, "dddd"))</f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1958</v>
      </c>
      <c r="B1962" s="21" t="s">
        <v>2371</v>
      </c>
      <c r="C1962" s="30">
        <v>45877</v>
      </c>
      <c r="D1962" s="30">
        <v>45885</v>
      </c>
      <c r="E1962" s="47">
        <v>93.8</v>
      </c>
      <c r="F1962" s="47">
        <f>IF(AB1962="DOLLAR",E1962*88,E1962)</f>
        <v>8254.4</v>
      </c>
      <c r="G1962" s="48">
        <f>F1962*J1962</f>
        <v>8254.4</v>
      </c>
      <c r="H1962" s="21">
        <v>115508</v>
      </c>
      <c r="I1962" s="21" t="s">
        <v>1667</v>
      </c>
      <c r="J1962" s="21">
        <v>1</v>
      </c>
      <c r="K1962" s="21">
        <v>1</v>
      </c>
      <c r="L1962" s="21">
        <f>J1962-K1962</f>
        <v>0</v>
      </c>
      <c r="M1962" s="21" t="s">
        <v>2494</v>
      </c>
      <c r="N1962" s="30">
        <v>45891</v>
      </c>
      <c r="O1962" s="48">
        <v>11457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>IF(X1962="", "", X1962-N1962)</f>
        <v>0</v>
      </c>
      <c r="Z1962" s="21" t="str">
        <f>IF(N1962="", "", TEXT(N1962, "dddd"))</f>
        <v>Friday</v>
      </c>
      <c r="AA1962" s="21" t="str">
        <f>IF(X1962="", "", TEXT(X1962, "dddd"))</f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1959</v>
      </c>
      <c r="B1963" s="21" t="s">
        <v>2371</v>
      </c>
      <c r="C1963" s="30">
        <v>45877</v>
      </c>
      <c r="D1963" s="30">
        <v>45885</v>
      </c>
      <c r="E1963" s="47">
        <v>189.75</v>
      </c>
      <c r="F1963" s="47">
        <f>IF(AB1963="DOLLAR",E1963*88,E1963)</f>
        <v>16698</v>
      </c>
      <c r="G1963" s="48">
        <f>F1963*J1963</f>
        <v>16698</v>
      </c>
      <c r="H1963" s="21">
        <v>115549</v>
      </c>
      <c r="I1963" s="21" t="s">
        <v>1565</v>
      </c>
      <c r="J1963" s="21">
        <v>1</v>
      </c>
      <c r="K1963" s="21">
        <v>1</v>
      </c>
      <c r="L1963" s="21">
        <f>J1963-K1963</f>
        <v>0</v>
      </c>
      <c r="M1963" s="21" t="s">
        <v>2494</v>
      </c>
      <c r="N1963" s="30">
        <v>45891</v>
      </c>
      <c r="O1963" s="48">
        <v>21631.5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>IF(X1963="", "", X1963-N1963)</f>
        <v>0</v>
      </c>
      <c r="Z1963" s="21" t="str">
        <f>IF(N1963="", "", TEXT(N1963, "dddd"))</f>
        <v>Friday</v>
      </c>
      <c r="AA1963" s="21" t="str">
        <f>IF(X1963="", "", TEXT(X1963, "dddd"))</f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1960</v>
      </c>
      <c r="B1964" s="21" t="s">
        <v>2371</v>
      </c>
      <c r="C1964" s="30">
        <v>45877</v>
      </c>
      <c r="D1964" s="30">
        <v>45885</v>
      </c>
      <c r="E1964" s="47">
        <v>81.2</v>
      </c>
      <c r="F1964" s="47">
        <f>IF(AB1964="DOLLAR",E1964*88,E1964)</f>
        <v>7145.6</v>
      </c>
      <c r="G1964" s="48">
        <f>F1964*J1964</f>
        <v>7145.6</v>
      </c>
      <c r="H1964" s="21">
        <v>117306</v>
      </c>
      <c r="I1964" s="21" t="s">
        <v>3114</v>
      </c>
      <c r="J1964" s="21">
        <v>1</v>
      </c>
      <c r="K1964" s="21">
        <v>1</v>
      </c>
      <c r="L1964" s="21">
        <f>J1964-K1964</f>
        <v>0</v>
      </c>
      <c r="M1964" s="21" t="s">
        <v>2448</v>
      </c>
      <c r="N1964" s="30">
        <v>45888</v>
      </c>
      <c r="O1964" s="48">
        <v>8816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>IF(X1964="", "", X1964-N1964)</f>
        <v>0</v>
      </c>
      <c r="Z1964" s="21" t="str">
        <f>IF(N1964="", "", TEXT(N1964, "dddd"))</f>
        <v>Tuesday</v>
      </c>
      <c r="AA1964" s="21" t="str">
        <f>IF(X1964="", "", TEXT(X1964, "dddd"))</f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1961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>IF(AB1965="DOLLAR",E1965*88,E1965)</f>
        <v>8685.6</v>
      </c>
      <c r="G1965" s="48">
        <f>F1965*J1965</f>
        <v>8685.6</v>
      </c>
      <c r="H1965" s="21">
        <v>123110</v>
      </c>
      <c r="I1965" s="21" t="s">
        <v>1452</v>
      </c>
      <c r="J1965" s="21">
        <v>1</v>
      </c>
      <c r="K1965" s="21">
        <v>1</v>
      </c>
      <c r="L1965" s="21">
        <f>J1965-K1965</f>
        <v>0</v>
      </c>
      <c r="M1965" s="21" t="s">
        <v>2448</v>
      </c>
      <c r="N1965" s="30">
        <v>45888</v>
      </c>
      <c r="O1965" s="48">
        <v>10716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>IF(X1965="", "", X1965-N1965)</f>
        <v>0</v>
      </c>
      <c r="Z1965" s="21" t="str">
        <f>IF(N1965="", "", TEXT(N1965, "dddd"))</f>
        <v>Tuesday</v>
      </c>
      <c r="AA1965" s="21" t="str">
        <f>IF(X1965="", "", TEXT(X1965, "dddd"))</f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1962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>IF(AB1966="DOLLAR",E1966*88,E1966)</f>
        <v>8685.6</v>
      </c>
      <c r="G1966" s="48">
        <f>F1966*J1966</f>
        <v>8685.6</v>
      </c>
      <c r="H1966" s="21">
        <v>123431</v>
      </c>
      <c r="I1966" s="21" t="s">
        <v>3115</v>
      </c>
      <c r="J1966" s="21">
        <v>1</v>
      </c>
      <c r="K1966" s="21">
        <v>1</v>
      </c>
      <c r="L1966" s="21">
        <f>J1966-K1966</f>
        <v>0</v>
      </c>
      <c r="M1966" s="21" t="s">
        <v>2440</v>
      </c>
      <c r="N1966" s="30">
        <v>45889</v>
      </c>
      <c r="O1966" s="48">
        <v>13395</v>
      </c>
      <c r="P1966" s="21" t="s">
        <v>213</v>
      </c>
      <c r="Q1966" s="21" t="s">
        <v>1127</v>
      </c>
      <c r="R1966" s="21" t="s">
        <v>1127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f>IF(OR(R1966 = "PRIYANKA MADAM", R1966 = "DEEPAK", R1966 = "PORTER"),N1966,"")</f>
        <v>45889</v>
      </c>
      <c r="Y1966" s="21">
        <f>IF(X1966="", "", X1966-N1966)</f>
        <v>0</v>
      </c>
      <c r="Z1966" s="21" t="str">
        <f>IF(N1966="", "", TEXT(N1966, "dddd"))</f>
        <v>Wednesday</v>
      </c>
      <c r="AA1966" s="21" t="str">
        <f>IF(X1966="", "", TEXT(X1966, "dddd"))</f>
        <v>Wednesday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1963</v>
      </c>
      <c r="B1967" s="21" t="s">
        <v>2371</v>
      </c>
      <c r="C1967" s="30">
        <v>45877</v>
      </c>
      <c r="D1967" s="30">
        <v>45885</v>
      </c>
      <c r="E1967" s="47">
        <v>185.5</v>
      </c>
      <c r="F1967" s="47">
        <f>IF(AB1967="DOLLAR",E1967*88,E1967)</f>
        <v>16324</v>
      </c>
      <c r="G1967" s="48">
        <f>F1967*J1967</f>
        <v>16324</v>
      </c>
      <c r="H1967" s="21">
        <v>128022</v>
      </c>
      <c r="I1967" s="21" t="s">
        <v>3116</v>
      </c>
      <c r="J1967" s="21">
        <v>1</v>
      </c>
      <c r="K1967" s="21">
        <v>1</v>
      </c>
      <c r="L1967" s="21">
        <f>J1967-K1967</f>
        <v>0</v>
      </c>
      <c r="M1967" s="21" t="s">
        <v>2448</v>
      </c>
      <c r="N1967" s="30">
        <v>45888</v>
      </c>
      <c r="O1967" s="48">
        <v>20140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>IF(X1967="", "", X1967-N1967)</f>
        <v>0</v>
      </c>
      <c r="Z1967" s="21" t="str">
        <f>IF(N1967="", "", TEXT(N1967, "dddd"))</f>
        <v>Tuesday</v>
      </c>
      <c r="AA1967" s="21" t="str">
        <f>IF(X1967="", "", TEXT(X1967, "dddd"))</f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1964</v>
      </c>
      <c r="B1968" s="21" t="s">
        <v>2371</v>
      </c>
      <c r="C1968" s="30">
        <v>45877</v>
      </c>
      <c r="D1968" s="30">
        <v>45885</v>
      </c>
      <c r="E1968" s="47">
        <v>164.5</v>
      </c>
      <c r="F1968" s="47">
        <f>IF(AB1968="DOLLAR",E1968*88,E1968)</f>
        <v>14476</v>
      </c>
      <c r="G1968" s="48">
        <f>F1968*J1968</f>
        <v>14476</v>
      </c>
      <c r="H1968" s="21">
        <v>128064</v>
      </c>
      <c r="I1968" s="21" t="s">
        <v>3117</v>
      </c>
      <c r="J1968" s="21">
        <v>1</v>
      </c>
      <c r="K1968" s="21">
        <v>1</v>
      </c>
      <c r="L1968" s="21">
        <f>J1968-K1968</f>
        <v>0</v>
      </c>
      <c r="M1968" s="21" t="s">
        <v>2448</v>
      </c>
      <c r="N1968" s="30">
        <v>45888</v>
      </c>
      <c r="O1968" s="48">
        <v>17860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>IF(X1968="", "", X1968-N1968)</f>
        <v>0</v>
      </c>
      <c r="Z1968" s="21" t="str">
        <f>IF(N1968="", "", TEXT(N1968, "dddd"))</f>
        <v>Tuesday</v>
      </c>
      <c r="AA1968" s="21" t="str">
        <f>IF(X1968="", "", TEXT(X1968, "dddd"))</f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1965</v>
      </c>
      <c r="B1969" s="21" t="s">
        <v>2371</v>
      </c>
      <c r="C1969" s="30">
        <v>45877</v>
      </c>
      <c r="D1969" s="30">
        <v>45885</v>
      </c>
      <c r="E1969" s="47">
        <v>227.25</v>
      </c>
      <c r="F1969" s="47">
        <f>IF(AB1969="DOLLAR",E1969*88,E1969)</f>
        <v>19998</v>
      </c>
      <c r="G1969" s="48">
        <f>F1969*J1969</f>
        <v>39996</v>
      </c>
      <c r="H1969" s="21">
        <v>134021</v>
      </c>
      <c r="I1969" s="21" t="s">
        <v>3118</v>
      </c>
      <c r="J1969" s="21">
        <v>2</v>
      </c>
      <c r="K1969" s="21">
        <v>2</v>
      </c>
      <c r="L1969" s="21">
        <f>J1969-K1969</f>
        <v>0</v>
      </c>
      <c r="M1969" s="21" t="s">
        <v>2408</v>
      </c>
      <c r="N1969" s="30">
        <v>45887</v>
      </c>
      <c r="O1969" s="48">
        <v>51813</v>
      </c>
      <c r="P1969" s="21" t="s">
        <v>242</v>
      </c>
      <c r="Q1969" s="21">
        <v>58154518704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Mumbai</v>
      </c>
      <c r="W1969" s="38"/>
      <c r="X1969" s="30">
        <v>45888</v>
      </c>
      <c r="Y1969" s="21">
        <f>IF(X1969="", "", X1969-N1969)</f>
        <v>1</v>
      </c>
      <c r="Z1969" s="21" t="str">
        <f>IF(N1969="", "", TEXT(N1969, "dddd"))</f>
        <v>Monday</v>
      </c>
      <c r="AA1969" s="21" t="str">
        <f>IF(X1969="", "", TEXT(X1969, "dddd"))</f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1966</v>
      </c>
      <c r="B1970" s="21" t="s">
        <v>2371</v>
      </c>
      <c r="C1970" s="30">
        <v>45877</v>
      </c>
      <c r="D1970" s="30">
        <v>45885</v>
      </c>
      <c r="E1970" s="47">
        <v>194.25</v>
      </c>
      <c r="F1970" s="47">
        <f>IF(AB1970="DOLLAR",E1970*88,E1970)</f>
        <v>17094</v>
      </c>
      <c r="G1970" s="48">
        <f>F1970*J1970</f>
        <v>17094</v>
      </c>
      <c r="H1970" s="21">
        <v>135221</v>
      </c>
      <c r="I1970" s="21" t="s">
        <v>3119</v>
      </c>
      <c r="J1970" s="21">
        <v>1</v>
      </c>
      <c r="K1970" s="21">
        <v>1</v>
      </c>
      <c r="L1970" s="21">
        <f>J1970-K1970</f>
        <v>0</v>
      </c>
      <c r="M1970" s="21" t="s">
        <v>2417</v>
      </c>
      <c r="N1970" s="30">
        <v>45887</v>
      </c>
      <c r="O1970" s="48">
        <v>19684</v>
      </c>
      <c r="P1970" s="21" t="s">
        <v>839</v>
      </c>
      <c r="Q1970" s="21">
        <v>58154523350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Hyderabad</v>
      </c>
      <c r="W1970" s="38"/>
      <c r="X1970" s="30">
        <v>45888</v>
      </c>
      <c r="Y1970" s="21">
        <f>IF(X1970="", "", X1970-N1970)</f>
        <v>1</v>
      </c>
      <c r="Z1970" s="21" t="str">
        <f>IF(N1970="", "", TEXT(N1970, "dddd"))</f>
        <v>Monday</v>
      </c>
      <c r="AA1970" s="21" t="str">
        <f>IF(X1970="", "", TEXT(X1970, "dddd"))</f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1967</v>
      </c>
      <c r="B1971" s="21" t="s">
        <v>2371</v>
      </c>
      <c r="C1971" s="30">
        <v>45877</v>
      </c>
      <c r="D1971" s="30">
        <v>45885</v>
      </c>
      <c r="E1971" s="47">
        <v>115.5</v>
      </c>
      <c r="F1971" s="47">
        <f>IF(AB1971="DOLLAR",E1971*88,E1971)</f>
        <v>10164</v>
      </c>
      <c r="G1971" s="48">
        <f>F1971*J1971</f>
        <v>10164</v>
      </c>
      <c r="H1971" s="21">
        <v>136010</v>
      </c>
      <c r="I1971" s="21" t="s">
        <v>3120</v>
      </c>
      <c r="J1971" s="21">
        <v>1</v>
      </c>
      <c r="K1971" s="21">
        <v>1</v>
      </c>
      <c r="L1971" s="21">
        <f>J1971-K1971</f>
        <v>0</v>
      </c>
      <c r="M1971" s="21" t="s">
        <v>2410</v>
      </c>
      <c r="N1971" s="30">
        <v>45887</v>
      </c>
      <c r="O1971" s="48">
        <v>17902.5</v>
      </c>
      <c r="P1971" s="21" t="s">
        <v>1907</v>
      </c>
      <c r="Q1971" s="21" t="s">
        <v>2396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Chandigarh</v>
      </c>
      <c r="W1971" s="38"/>
      <c r="X1971" s="30">
        <v>45889</v>
      </c>
      <c r="Y1971" s="21">
        <f>IF(X1971="", "", X1971-N1971)</f>
        <v>2</v>
      </c>
      <c r="Z1971" s="21" t="str">
        <f>IF(N1971="", "", TEXT(N1971, "dddd"))</f>
        <v>Monday</v>
      </c>
      <c r="AA1971" s="21" t="str">
        <f>IF(X1971="", "", TEXT(X1971, "dddd"))</f>
        <v>Wednesday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1968</v>
      </c>
      <c r="B1972" s="21" t="s">
        <v>2371</v>
      </c>
      <c r="C1972" s="30">
        <v>45877</v>
      </c>
      <c r="D1972" s="30">
        <v>45885</v>
      </c>
      <c r="E1972" s="47">
        <v>186.9</v>
      </c>
      <c r="F1972" s="47">
        <f>IF(AB1972="DOLLAR",E1972*88,E1972)</f>
        <v>16447.2</v>
      </c>
      <c r="G1972" s="48">
        <f>F1972*J1972</f>
        <v>16447.2</v>
      </c>
      <c r="H1972" s="21">
        <v>139306</v>
      </c>
      <c r="I1972" s="21" t="s">
        <v>3121</v>
      </c>
      <c r="J1972" s="21">
        <v>1</v>
      </c>
      <c r="K1972" s="21">
        <v>1</v>
      </c>
      <c r="L1972" s="21">
        <f>J1972-K1972</f>
        <v>0</v>
      </c>
      <c r="M1972" s="21" t="s">
        <v>2448</v>
      </c>
      <c r="N1972" s="30">
        <v>45888</v>
      </c>
      <c r="O1972" s="48">
        <v>20292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>IF(X1972="", "", X1972-N1972)</f>
        <v>0</v>
      </c>
      <c r="Z1972" s="21" t="str">
        <f>IF(N1972="", "", TEXT(N1972, "dddd"))</f>
        <v>Tuesday</v>
      </c>
      <c r="AA1972" s="21" t="str">
        <f>IF(X1972="", "", TEXT(X1972, "dddd"))</f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1969</v>
      </c>
      <c r="B1973" s="21" t="s">
        <v>2371</v>
      </c>
      <c r="C1973" s="30">
        <v>45877</v>
      </c>
      <c r="D1973" s="30">
        <v>45885</v>
      </c>
      <c r="E1973" s="47">
        <v>219</v>
      </c>
      <c r="F1973" s="47">
        <f>IF(AB1973="DOLLAR",E1973*88,E1973)</f>
        <v>19272</v>
      </c>
      <c r="G1973" s="48">
        <f>F1973*J1973</f>
        <v>19272</v>
      </c>
      <c r="H1973" s="21">
        <v>139309</v>
      </c>
      <c r="I1973" s="21" t="s">
        <v>3122</v>
      </c>
      <c r="J1973" s="21">
        <v>1</v>
      </c>
      <c r="K1973" s="21">
        <v>1</v>
      </c>
      <c r="L1973" s="21">
        <f>J1973-K1973</f>
        <v>0</v>
      </c>
      <c r="M1973" s="21" t="s">
        <v>2448</v>
      </c>
      <c r="N1973" s="30">
        <v>45888</v>
      </c>
      <c r="O1973" s="48">
        <v>22192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>IF(X1973="", "", X1973-N1973)</f>
        <v>0</v>
      </c>
      <c r="Z1973" s="21" t="str">
        <f>IF(N1973="", "", TEXT(N1973, "dddd"))</f>
        <v>Tuesday</v>
      </c>
      <c r="AA1973" s="21" t="str">
        <f>IF(X1973="", "", TEXT(X1973, "dddd"))</f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1970</v>
      </c>
      <c r="B1974" s="21" t="s">
        <v>2371</v>
      </c>
      <c r="C1974" s="30">
        <v>45877</v>
      </c>
      <c r="D1974" s="30">
        <v>45885</v>
      </c>
      <c r="E1974" s="47">
        <v>201</v>
      </c>
      <c r="F1974" s="47">
        <f>IF(AB1974="DOLLAR",E1974*88,E1974)</f>
        <v>17688</v>
      </c>
      <c r="G1974" s="48">
        <f>F1974*J1974</f>
        <v>17688</v>
      </c>
      <c r="H1974" s="21">
        <v>142531</v>
      </c>
      <c r="I1974" s="21" t="s">
        <v>3123</v>
      </c>
      <c r="J1974" s="21">
        <v>1</v>
      </c>
      <c r="K1974" s="21">
        <v>1</v>
      </c>
      <c r="L1974" s="21">
        <f>J1974-K1974</f>
        <v>0</v>
      </c>
      <c r="M1974" s="21" t="s">
        <v>2417</v>
      </c>
      <c r="N1974" s="30">
        <v>45887</v>
      </c>
      <c r="O1974" s="48">
        <v>20368</v>
      </c>
      <c r="P1974" s="21" t="s">
        <v>839</v>
      </c>
      <c r="Q1974" s="21">
        <v>58154523350</v>
      </c>
      <c r="R1974" s="21" t="s">
        <v>40</v>
      </c>
      <c r="S1974" s="3">
        <v>4</v>
      </c>
      <c r="T1974" s="37"/>
      <c r="U1974" s="21" t="s">
        <v>18</v>
      </c>
      <c r="V1974" s="21" t="str">
        <f>VLOOKUP(P1974,'Customer List'!B:C,2,)</f>
        <v>Hyderabad</v>
      </c>
      <c r="W1974" s="38"/>
      <c r="X1974" s="30">
        <v>45888</v>
      </c>
      <c r="Y1974" s="21">
        <f>IF(X1974="", "", X1974-N1974)</f>
        <v>1</v>
      </c>
      <c r="Z1974" s="21" t="str">
        <f>IF(N1974="", "", TEXT(N1974, "dddd"))</f>
        <v>Monday</v>
      </c>
      <c r="AA1974" s="21" t="str">
        <f>IF(X1974="", "", TEXT(X1974, "dddd"))</f>
        <v>Tuesday</v>
      </c>
      <c r="AB1974" s="21" t="str">
        <f>VLOOKUP(U1974,'Currency Sheet'!A:C,3,)</f>
        <v>DOLLAR</v>
      </c>
      <c r="AC1974" s="42" t="str">
        <f>VLOOKUP(P1974,'Customer List'!B:D,3,)</f>
        <v>OutStation</v>
      </c>
    </row>
    <row r="1975" spans="1:29" x14ac:dyDescent="0.25">
      <c r="A1975" s="21">
        <v>1971</v>
      </c>
      <c r="B1975" s="21" t="s">
        <v>2371</v>
      </c>
      <c r="C1975" s="30">
        <v>45877</v>
      </c>
      <c r="D1975" s="30">
        <v>45885</v>
      </c>
      <c r="E1975" s="47">
        <v>267.39999999999998</v>
      </c>
      <c r="F1975" s="47">
        <f>IF(AB1975="DOLLAR",E1975*88,E1975)</f>
        <v>23531.199999999997</v>
      </c>
      <c r="G1975" s="48">
        <f>F1975*J1975</f>
        <v>23531.199999999997</v>
      </c>
      <c r="H1975" s="21">
        <v>144514</v>
      </c>
      <c r="I1975" s="21" t="s">
        <v>3124</v>
      </c>
      <c r="J1975" s="21">
        <v>1</v>
      </c>
      <c r="K1975" s="21">
        <v>1</v>
      </c>
      <c r="L1975" s="21">
        <f>J1975-K1975</f>
        <v>0</v>
      </c>
      <c r="M1975" s="21" t="s">
        <v>2448</v>
      </c>
      <c r="N1975" s="30">
        <v>45888</v>
      </c>
      <c r="O1975" s="48">
        <v>29032</v>
      </c>
      <c r="P1975" s="21" t="s">
        <v>16</v>
      </c>
      <c r="Q1975" s="21" t="s">
        <v>2071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>IF(X1975="", "", X1975-N1975)</f>
        <v>0</v>
      </c>
      <c r="Z1975" s="21" t="str">
        <f>IF(N1975="", "", TEXT(N1975, "dddd"))</f>
        <v>Tuesday</v>
      </c>
      <c r="AA1975" s="21" t="str">
        <f>IF(X1975="", "", TEXT(X1975, "dddd"))</f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x14ac:dyDescent="0.25">
      <c r="A1976" s="21">
        <v>1972</v>
      </c>
      <c r="B1976" s="21" t="s">
        <v>2371</v>
      </c>
      <c r="C1976" s="30">
        <v>45877</v>
      </c>
      <c r="D1976" s="30">
        <v>45885</v>
      </c>
      <c r="E1976" s="47">
        <v>242.9</v>
      </c>
      <c r="F1976" s="47">
        <f>IF(AB1976="DOLLAR",E1976*88,E1976)</f>
        <v>21375.200000000001</v>
      </c>
      <c r="G1976" s="48">
        <f>F1976*J1976</f>
        <v>21375.200000000001</v>
      </c>
      <c r="H1976" s="21">
        <v>144620</v>
      </c>
      <c r="I1976" s="21" t="s">
        <v>3125</v>
      </c>
      <c r="J1976" s="21">
        <v>1</v>
      </c>
      <c r="K1976" s="21">
        <v>1</v>
      </c>
      <c r="L1976" s="21">
        <f>J1976-K1976</f>
        <v>0</v>
      </c>
      <c r="M1976" s="21" t="s">
        <v>2417</v>
      </c>
      <c r="N1976" s="30">
        <v>45887</v>
      </c>
      <c r="O1976" s="48">
        <v>26372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>IF(X1976="", "", X1976-N1976)</f>
        <v>1</v>
      </c>
      <c r="Z1976" s="21" t="str">
        <f>IF(N1976="", "", TEXT(N1976, "dddd"))</f>
        <v>Monday</v>
      </c>
      <c r="AA1976" s="21" t="str">
        <f>IF(X1976="", "", TEXT(X1976, "dddd"))</f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1973</v>
      </c>
      <c r="B1977" s="21" t="s">
        <v>2371</v>
      </c>
      <c r="C1977" s="30">
        <v>45877</v>
      </c>
      <c r="D1977" s="30">
        <v>45885</v>
      </c>
      <c r="E1977" s="47">
        <v>219</v>
      </c>
      <c r="F1977" s="47">
        <f>IF(AB1977="DOLLAR",E1977*88,E1977)</f>
        <v>19272</v>
      </c>
      <c r="G1977" s="48">
        <f>F1977*J1977</f>
        <v>19272</v>
      </c>
      <c r="H1977" s="21">
        <v>145517</v>
      </c>
      <c r="I1977" s="21" t="s">
        <v>3126</v>
      </c>
      <c r="J1977" s="21">
        <v>1</v>
      </c>
      <c r="K1977" s="21">
        <v>1</v>
      </c>
      <c r="L1977" s="21">
        <f>J1977-K1977</f>
        <v>0</v>
      </c>
      <c r="M1977" s="21" t="s">
        <v>2417</v>
      </c>
      <c r="N1977" s="30">
        <v>45887</v>
      </c>
      <c r="O1977" s="48">
        <v>22192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>IF(X1977="", "", X1977-N1977)</f>
        <v>1</v>
      </c>
      <c r="Z1977" s="21" t="str">
        <f>IF(N1977="", "", TEXT(N1977, "dddd"))</f>
        <v>Monday</v>
      </c>
      <c r="AA1977" s="21" t="str">
        <f>IF(X1977="", "", TEXT(X1977, "dddd"))</f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1974</v>
      </c>
      <c r="B1978" s="21" t="s">
        <v>2371</v>
      </c>
      <c r="C1978" s="30">
        <v>45877</v>
      </c>
      <c r="D1978" s="30">
        <v>45885</v>
      </c>
      <c r="E1978" s="47">
        <v>154</v>
      </c>
      <c r="F1978" s="47">
        <f>IF(AB1978="DOLLAR",E1978*88,E1978)</f>
        <v>13552</v>
      </c>
      <c r="G1978" s="48">
        <f>F1978*J1978</f>
        <v>13552</v>
      </c>
      <c r="H1978" s="21">
        <v>147708</v>
      </c>
      <c r="I1978" s="21" t="s">
        <v>3127</v>
      </c>
      <c r="J1978" s="21">
        <v>1</v>
      </c>
      <c r="K1978" s="21">
        <v>1</v>
      </c>
      <c r="L1978" s="21">
        <f>J1978-K1978</f>
        <v>0</v>
      </c>
      <c r="M1978" s="21" t="s">
        <v>2408</v>
      </c>
      <c r="N1978" s="30">
        <v>45887</v>
      </c>
      <c r="O1978" s="48">
        <v>18810</v>
      </c>
      <c r="P1978" s="21" t="s">
        <v>242</v>
      </c>
      <c r="Q1978" s="21">
        <v>58154518704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Mumbai</v>
      </c>
      <c r="W1978" s="38"/>
      <c r="X1978" s="30">
        <v>45888</v>
      </c>
      <c r="Y1978" s="21">
        <f>IF(X1978="", "", X1978-N1978)</f>
        <v>1</v>
      </c>
      <c r="Z1978" s="21" t="str">
        <f>IF(N1978="", "", TEXT(N1978, "dddd"))</f>
        <v>Monday</v>
      </c>
      <c r="AA1978" s="21" t="str">
        <f>IF(X1978="", "", TEXT(X1978, "dddd"))</f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1975</v>
      </c>
      <c r="B1979" s="21" t="s">
        <v>2371</v>
      </c>
      <c r="C1979" s="30">
        <v>45877</v>
      </c>
      <c r="D1979" s="30">
        <v>45885</v>
      </c>
      <c r="E1979" s="47">
        <v>147.69999999999999</v>
      </c>
      <c r="F1979" s="47">
        <f>IF(AB1979="DOLLAR",E1979*88,E1979)</f>
        <v>12997.599999999999</v>
      </c>
      <c r="G1979" s="48">
        <f>F1979*J1979</f>
        <v>12997.599999999999</v>
      </c>
      <c r="H1979" s="21">
        <v>152316</v>
      </c>
      <c r="I1979" s="21" t="s">
        <v>3128</v>
      </c>
      <c r="J1979" s="21">
        <v>1</v>
      </c>
      <c r="K1979" s="21">
        <v>1</v>
      </c>
      <c r="L1979" s="21">
        <f>J1979-K1979</f>
        <v>0</v>
      </c>
      <c r="M1979" s="21" t="s">
        <v>2448</v>
      </c>
      <c r="N1979" s="30">
        <v>45888</v>
      </c>
      <c r="O1979" s="48">
        <v>16036</v>
      </c>
      <c r="P1979" s="21" t="s">
        <v>16</v>
      </c>
      <c r="Q1979" s="21" t="s">
        <v>2071</v>
      </c>
      <c r="R1979" s="21" t="s">
        <v>637</v>
      </c>
      <c r="S1979" s="3">
        <v>4</v>
      </c>
      <c r="T1979" s="37"/>
      <c r="U1979" s="21" t="s">
        <v>18</v>
      </c>
      <c r="V1979" s="21" t="str">
        <f>VLOOKUP(P1979,'Customer List'!B:C,2,)</f>
        <v>Delhi</v>
      </c>
      <c r="W1979" s="38"/>
      <c r="X1979" s="30">
        <v>45888</v>
      </c>
      <c r="Y1979" s="21">
        <f>IF(X1979="", "", X1979-N1979)</f>
        <v>0</v>
      </c>
      <c r="Z1979" s="21" t="str">
        <f>IF(N1979="", "", TEXT(N1979, "dddd"))</f>
        <v>Tuesday</v>
      </c>
      <c r="AA1979" s="21" t="str">
        <f>IF(X1979="", "", TEXT(X1979, "dddd"))</f>
        <v>Tuesday</v>
      </c>
      <c r="AB1979" s="21" t="str">
        <f>VLOOKUP(U1979,'Currency Sheet'!A:C,3,)</f>
        <v>DOLLAR</v>
      </c>
      <c r="AC1979" s="42" t="str">
        <f>VLOOKUP(P1979,'Customer List'!B:D,3,)</f>
        <v>Local</v>
      </c>
    </row>
    <row r="1980" spans="1:29" x14ac:dyDescent="0.25">
      <c r="A1980" s="21">
        <v>1976</v>
      </c>
      <c r="B1980" s="21" t="s">
        <v>2371</v>
      </c>
      <c r="C1980" s="30">
        <v>45877</v>
      </c>
      <c r="D1980" s="30">
        <v>45885</v>
      </c>
      <c r="E1980" s="47">
        <v>149.80000000000001</v>
      </c>
      <c r="F1980" s="47">
        <f>IF(AB1980="DOLLAR",E1980*88,E1980)</f>
        <v>13182.400000000001</v>
      </c>
      <c r="G1980" s="48">
        <f>F1980*J1980</f>
        <v>13182.400000000001</v>
      </c>
      <c r="H1980" s="21">
        <v>152408</v>
      </c>
      <c r="I1980" s="21" t="s">
        <v>1667</v>
      </c>
      <c r="J1980" s="21">
        <v>1</v>
      </c>
      <c r="K1980" s="21">
        <v>1</v>
      </c>
      <c r="L1980" s="21">
        <f>J1980-K1980</f>
        <v>0</v>
      </c>
      <c r="M1980" s="21" t="s">
        <v>2408</v>
      </c>
      <c r="N1980" s="30">
        <v>45887</v>
      </c>
      <c r="O1980" s="48">
        <v>18297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>IF(X1980="", "", X1980-N1980)</f>
        <v>1</v>
      </c>
      <c r="Z1980" s="21" t="str">
        <f>IF(N1980="", "", TEXT(N1980, "dddd"))</f>
        <v>Monday</v>
      </c>
      <c r="AA1980" s="21" t="str">
        <f>IF(X1980="", "", TEXT(X1980, "dddd"))</f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x14ac:dyDescent="0.25">
      <c r="A1981" s="21">
        <v>1977</v>
      </c>
      <c r="B1981" s="21" t="s">
        <v>2371</v>
      </c>
      <c r="C1981" s="30">
        <v>45877</v>
      </c>
      <c r="D1981" s="30">
        <v>45885</v>
      </c>
      <c r="E1981" s="47">
        <v>202.5</v>
      </c>
      <c r="F1981" s="47">
        <f>IF(AB1981="DOLLAR",E1981*88,E1981)</f>
        <v>17820</v>
      </c>
      <c r="G1981" s="48">
        <f>F1981*J1981</f>
        <v>17820</v>
      </c>
      <c r="H1981" s="21">
        <v>152423</v>
      </c>
      <c r="I1981" s="21" t="s">
        <v>2818</v>
      </c>
      <c r="J1981" s="21">
        <v>1</v>
      </c>
      <c r="K1981" s="21">
        <v>1</v>
      </c>
      <c r="L1981" s="21">
        <f>J1981-K1981</f>
        <v>0</v>
      </c>
      <c r="M1981" s="21" t="s">
        <v>2448</v>
      </c>
      <c r="N1981" s="30">
        <v>45888</v>
      </c>
      <c r="O1981" s="48">
        <v>20520</v>
      </c>
      <c r="P1981" s="21" t="s">
        <v>16</v>
      </c>
      <c r="Q1981" s="21" t="s">
        <v>2071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>IF(X1981="", "", X1981-N1981)</f>
        <v>0</v>
      </c>
      <c r="Z1981" s="21" t="str">
        <f>IF(N1981="", "", TEXT(N1981, "dddd"))</f>
        <v>Tuesday</v>
      </c>
      <c r="AA1981" s="21" t="str">
        <f>IF(X1981="", "", TEXT(X1981, "dddd"))</f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1978</v>
      </c>
      <c r="B1982" s="21" t="s">
        <v>2371</v>
      </c>
      <c r="C1982" s="30">
        <v>45877</v>
      </c>
      <c r="D1982" s="30">
        <v>45885</v>
      </c>
      <c r="E1982" s="47">
        <v>267.39999999999998</v>
      </c>
      <c r="F1982" s="47">
        <f>IF(AB1982="DOLLAR",E1982*88,E1982)</f>
        <v>23531.199999999997</v>
      </c>
      <c r="G1982" s="48">
        <f>F1982*J1982</f>
        <v>23531.199999999997</v>
      </c>
      <c r="H1982" s="21">
        <v>153408</v>
      </c>
      <c r="I1982" s="21" t="s">
        <v>3129</v>
      </c>
      <c r="J1982" s="21">
        <v>1</v>
      </c>
      <c r="K1982" s="21">
        <v>1</v>
      </c>
      <c r="L1982" s="21">
        <f>J1982-K1982</f>
        <v>0</v>
      </c>
      <c r="M1982" s="21" t="s">
        <v>2494</v>
      </c>
      <c r="N1982" s="30">
        <v>45891</v>
      </c>
      <c r="O1982" s="48">
        <v>32661</v>
      </c>
      <c r="P1982" s="21" t="s">
        <v>42</v>
      </c>
      <c r="Q1982" s="21" t="s">
        <v>636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Faridabad</v>
      </c>
      <c r="W1982" s="38"/>
      <c r="X1982" s="30">
        <v>45891</v>
      </c>
      <c r="Y1982" s="21">
        <f>IF(X1982="", "", X1982-N1982)</f>
        <v>0</v>
      </c>
      <c r="Z1982" s="21" t="str">
        <f>IF(N1982="", "", TEXT(N1982, "dddd"))</f>
        <v>Friday</v>
      </c>
      <c r="AA1982" s="21" t="str">
        <f>IF(X1982="", "", TEXT(X1982, "dddd"))</f>
        <v>Friday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1979</v>
      </c>
      <c r="B1983" s="21" t="s">
        <v>2371</v>
      </c>
      <c r="C1983" s="30">
        <v>45877</v>
      </c>
      <c r="D1983" s="30">
        <v>45885</v>
      </c>
      <c r="E1983" s="47">
        <v>231</v>
      </c>
      <c r="F1983" s="47">
        <f>IF(AB1983="DOLLAR",E1983*88,E1983)</f>
        <v>20328</v>
      </c>
      <c r="G1983" s="48">
        <f>F1983*J1983</f>
        <v>20328</v>
      </c>
      <c r="H1983" s="21">
        <v>155509</v>
      </c>
      <c r="I1983" s="21" t="s">
        <v>3007</v>
      </c>
      <c r="J1983" s="21">
        <v>1</v>
      </c>
      <c r="K1983" s="21">
        <v>1</v>
      </c>
      <c r="L1983" s="21">
        <f>J1983-K1983</f>
        <v>0</v>
      </c>
      <c r="M1983" s="21" t="s">
        <v>2448</v>
      </c>
      <c r="N1983" s="30">
        <v>45888</v>
      </c>
      <c r="O1983" s="48">
        <v>23408</v>
      </c>
      <c r="P1983" s="21" t="s">
        <v>16</v>
      </c>
      <c r="Q1983" s="21" t="s">
        <v>2071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>IF(X1983="", "", X1983-N1983)</f>
        <v>0</v>
      </c>
      <c r="Z1983" s="21" t="str">
        <f>IF(N1983="", "", TEXT(N1983, "dddd"))</f>
        <v>Tuesday</v>
      </c>
      <c r="AA1983" s="21" t="str">
        <f>IF(X1983="", "", TEXT(X1983, "dddd"))</f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1980</v>
      </c>
      <c r="B1984" s="21" t="s">
        <v>2371</v>
      </c>
      <c r="C1984" s="30">
        <v>45877</v>
      </c>
      <c r="D1984" s="30">
        <v>45885</v>
      </c>
      <c r="E1984" s="47">
        <v>246.4</v>
      </c>
      <c r="F1984" s="47">
        <f>IF(AB1984="DOLLAR",E1984*88,E1984)</f>
        <v>21683.200000000001</v>
      </c>
      <c r="G1984" s="48">
        <f>F1984*J1984</f>
        <v>21683.200000000001</v>
      </c>
      <c r="H1984" s="21">
        <v>155520</v>
      </c>
      <c r="I1984" s="21" t="s">
        <v>3130</v>
      </c>
      <c r="J1984" s="21">
        <v>1</v>
      </c>
      <c r="K1984" s="21">
        <v>1</v>
      </c>
      <c r="L1984" s="21">
        <f>J1984-K1984</f>
        <v>0</v>
      </c>
      <c r="M1984" s="21" t="s">
        <v>2494</v>
      </c>
      <c r="N1984" s="30">
        <v>45891</v>
      </c>
      <c r="O1984" s="48">
        <v>30096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>IF(X1984="", "", X1984-N1984)</f>
        <v>0</v>
      </c>
      <c r="Z1984" s="21" t="str">
        <f>IF(N1984="", "", TEXT(N1984, "dddd"))</f>
        <v>Friday</v>
      </c>
      <c r="AA1984" s="21" t="str">
        <f>IF(X1984="", "", TEXT(X1984, "dddd"))</f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1981</v>
      </c>
      <c r="B1985" s="21" t="s">
        <v>2371</v>
      </c>
      <c r="C1985" s="30">
        <v>45877</v>
      </c>
      <c r="D1985" s="30">
        <v>45885</v>
      </c>
      <c r="E1985" s="47">
        <v>129.5</v>
      </c>
      <c r="F1985" s="47">
        <f>IF(AB1985="DOLLAR",E1985*88,E1985)</f>
        <v>11396</v>
      </c>
      <c r="G1985" s="48">
        <f>F1985*J1985</f>
        <v>11396</v>
      </c>
      <c r="H1985" s="21">
        <v>161218</v>
      </c>
      <c r="I1985" s="21" t="s">
        <v>83</v>
      </c>
      <c r="J1985" s="21">
        <v>1</v>
      </c>
      <c r="K1985" s="21">
        <v>1</v>
      </c>
      <c r="L1985" s="21">
        <f>J1985-K1985</f>
        <v>0</v>
      </c>
      <c r="M1985" s="21" t="s">
        <v>2494</v>
      </c>
      <c r="N1985" s="30">
        <v>45891</v>
      </c>
      <c r="O1985" s="48">
        <v>15817.5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>IF(X1985="", "", X1985-N1985)</f>
        <v>0</v>
      </c>
      <c r="Z1985" s="21" t="str">
        <f>IF(N1985="", "", TEXT(N1985, "dddd"))</f>
        <v>Friday</v>
      </c>
      <c r="AA1985" s="21" t="str">
        <f>IF(X1985="", "", TEXT(X1985, "dddd"))</f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1982</v>
      </c>
      <c r="B1986" s="21" t="s">
        <v>2371</v>
      </c>
      <c r="C1986" s="30">
        <v>45877</v>
      </c>
      <c r="D1986" s="30">
        <v>45885</v>
      </c>
      <c r="E1986" s="47">
        <v>161.25</v>
      </c>
      <c r="F1986" s="47">
        <f>IF(AB1986="DOLLAR",E1986*88,E1986)</f>
        <v>14190</v>
      </c>
      <c r="G1986" s="48">
        <f>F1986*J1986</f>
        <v>14190</v>
      </c>
      <c r="H1986" s="21">
        <v>300137</v>
      </c>
      <c r="I1986" s="21" t="s">
        <v>3131</v>
      </c>
      <c r="J1986" s="21">
        <v>1</v>
      </c>
      <c r="K1986" s="21">
        <v>1</v>
      </c>
      <c r="L1986" s="21">
        <f>J1986-K1986</f>
        <v>0</v>
      </c>
      <c r="M1986" s="21" t="s">
        <v>2427</v>
      </c>
      <c r="N1986" s="30">
        <v>45887</v>
      </c>
      <c r="O1986" s="48">
        <v>24993.75</v>
      </c>
      <c r="P1986" s="21" t="s">
        <v>1018</v>
      </c>
      <c r="Q1986" s="21">
        <v>58154521795</v>
      </c>
      <c r="R1986" s="21" t="s">
        <v>40</v>
      </c>
      <c r="S1986" s="3">
        <v>4</v>
      </c>
      <c r="T1986" s="37"/>
      <c r="U1986" s="21" t="s">
        <v>18</v>
      </c>
      <c r="V1986" s="21" t="str">
        <f>VLOOKUP(P1986,'Customer List'!B:C,2,)</f>
        <v>Guwahati</v>
      </c>
      <c r="W1986" s="38"/>
      <c r="X1986" s="30">
        <v>45888</v>
      </c>
      <c r="Y1986" s="21">
        <f>IF(X1986="", "", X1986-N1986)</f>
        <v>1</v>
      </c>
      <c r="Z1986" s="21" t="str">
        <f>IF(N1986="", "", TEXT(N1986, "dddd"))</f>
        <v>Monday</v>
      </c>
      <c r="AA1986" s="21" t="str">
        <f>IF(X1986="", "", TEXT(X1986, "dddd"))</f>
        <v>Tuesday</v>
      </c>
      <c r="AB1986" s="21" t="str">
        <f>VLOOKUP(U1986,'Currency Sheet'!A:C,3,)</f>
        <v>DOLLAR</v>
      </c>
      <c r="AC1986" s="42" t="str">
        <f>VLOOKUP(P1986,'Customer List'!B:D,3,)</f>
        <v>OutStation</v>
      </c>
    </row>
    <row r="1987" spans="1:29" x14ac:dyDescent="0.25">
      <c r="A1987" s="21">
        <v>1983</v>
      </c>
      <c r="B1987" s="21" t="s">
        <v>2371</v>
      </c>
      <c r="C1987" s="30">
        <v>45877</v>
      </c>
      <c r="D1987" s="30">
        <v>45885</v>
      </c>
      <c r="E1987" s="47">
        <v>35</v>
      </c>
      <c r="F1987" s="47">
        <f>IF(AB1987="DOLLAR",E1987*88,E1987)</f>
        <v>3080</v>
      </c>
      <c r="G1987" s="48">
        <f>F1987*J1987</f>
        <v>3080</v>
      </c>
      <c r="H1987" s="21">
        <v>300406</v>
      </c>
      <c r="I1987" s="21" t="s">
        <v>216</v>
      </c>
      <c r="J1987" s="21">
        <v>1</v>
      </c>
      <c r="K1987" s="21">
        <v>1</v>
      </c>
      <c r="L1987" s="21">
        <f>J1987-K1987</f>
        <v>0</v>
      </c>
      <c r="M1987" s="21" t="s">
        <v>2448</v>
      </c>
      <c r="N1987" s="30">
        <v>45888</v>
      </c>
      <c r="O1987" s="48">
        <v>3800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>IF(X1987="", "", X1987-N1987)</f>
        <v>0</v>
      </c>
      <c r="Z1987" s="21" t="str">
        <f>IF(N1987="", "", TEXT(N1987, "dddd"))</f>
        <v>Tuesday</v>
      </c>
      <c r="AA1987" s="21" t="str">
        <f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1984</v>
      </c>
      <c r="B1988" s="21" t="s">
        <v>2371</v>
      </c>
      <c r="C1988" s="30">
        <v>45877</v>
      </c>
      <c r="D1988" s="30">
        <v>45885</v>
      </c>
      <c r="E1988" s="47">
        <v>321.75</v>
      </c>
      <c r="F1988" s="47">
        <f>IF(AB1988="DOLLAR",E1988*88,E1988)</f>
        <v>28314</v>
      </c>
      <c r="G1988" s="48">
        <f>F1988*J1988</f>
        <v>28314</v>
      </c>
      <c r="H1988" s="21">
        <v>301344</v>
      </c>
      <c r="I1988" s="21" t="s">
        <v>181</v>
      </c>
      <c r="J1988" s="21">
        <v>1</v>
      </c>
      <c r="K1988" s="21">
        <v>1</v>
      </c>
      <c r="L1988" s="21">
        <f>J1988-K1988</f>
        <v>0</v>
      </c>
      <c r="M1988" s="21" t="s">
        <v>2448</v>
      </c>
      <c r="N1988" s="30">
        <v>45888</v>
      </c>
      <c r="O1988" s="48">
        <v>32604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>IF(X1988="", "", X1988-N1988)</f>
        <v>0</v>
      </c>
      <c r="Z1988" s="21" t="str">
        <f>IF(N1988="", "", TEXT(N1988, "dddd"))</f>
        <v>Tuesday</v>
      </c>
      <c r="AA1988" s="21" t="str">
        <f>IF(X1988="", "", TEXT(X1988, "dddd"))</f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1985</v>
      </c>
      <c r="B1989" s="21" t="s">
        <v>2371</v>
      </c>
      <c r="C1989" s="30">
        <v>45877</v>
      </c>
      <c r="D1989" s="30">
        <v>45885</v>
      </c>
      <c r="E1989" s="47">
        <v>72.099999999999994</v>
      </c>
      <c r="F1989" s="47">
        <f>IF(AB1989="DOLLAR",E1989*88,E1989)</f>
        <v>6344.7999999999993</v>
      </c>
      <c r="G1989" s="48">
        <f>F1989*J1989</f>
        <v>12689.599999999999</v>
      </c>
      <c r="H1989" s="21">
        <v>302206</v>
      </c>
      <c r="I1989" s="21" t="s">
        <v>188</v>
      </c>
      <c r="J1989" s="21">
        <v>2</v>
      </c>
      <c r="K1989" s="21">
        <v>2</v>
      </c>
      <c r="L1989" s="21">
        <f>J1989-K1989</f>
        <v>0</v>
      </c>
      <c r="M1989" s="21" t="s">
        <v>2412</v>
      </c>
      <c r="N1989" s="30">
        <v>45887</v>
      </c>
      <c r="O1989" s="48">
        <v>22351</v>
      </c>
      <c r="P1989" s="21" t="s">
        <v>298</v>
      </c>
      <c r="Q1989" s="21">
        <v>58154515952</v>
      </c>
      <c r="R1989" s="21" t="s">
        <v>40</v>
      </c>
      <c r="S1989" s="3">
        <v>4</v>
      </c>
      <c r="T1989" s="37"/>
      <c r="U1989" s="21" t="s">
        <v>18</v>
      </c>
      <c r="V1989" s="21" t="str">
        <f>VLOOKUP(P1989,'Customer List'!B:C,2,)</f>
        <v>Banglore</v>
      </c>
      <c r="W1989" s="38"/>
      <c r="X1989" s="30">
        <v>45889</v>
      </c>
      <c r="Y1989" s="21">
        <f>IF(X1989="", "", X1989-N1989)</f>
        <v>2</v>
      </c>
      <c r="Z1989" s="21" t="str">
        <f>IF(N1989="", "", TEXT(N1989, "dddd"))</f>
        <v>Monday</v>
      </c>
      <c r="AA1989" s="21" t="str">
        <f>IF(X1989="", "", TEXT(X1989, "dddd"))</f>
        <v>Wednesday</v>
      </c>
      <c r="AB1989" s="21" t="str">
        <f>VLOOKUP(U1989,'Currency Sheet'!A:C,3,)</f>
        <v>DOLLAR</v>
      </c>
      <c r="AC1989" s="42" t="str">
        <f>VLOOKUP(P1989,'Customer List'!B:D,3,)</f>
        <v>OutStation</v>
      </c>
    </row>
    <row r="1990" spans="1:29" x14ac:dyDescent="0.25">
      <c r="A1990" s="21">
        <v>1986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>IF(AB1990="DOLLAR",E1990*88,E1990)</f>
        <v>4065.6000000000004</v>
      </c>
      <c r="G1990" s="48">
        <f>F1990*J1990</f>
        <v>4065.6000000000004</v>
      </c>
      <c r="H1990" s="21">
        <v>302208</v>
      </c>
      <c r="I1990" s="21" t="s">
        <v>189</v>
      </c>
      <c r="J1990" s="21">
        <v>1</v>
      </c>
      <c r="K1990" s="21">
        <v>1</v>
      </c>
      <c r="L1990" s="21">
        <f>J1990-K1990</f>
        <v>0</v>
      </c>
      <c r="M1990" s="21" t="s">
        <v>2762</v>
      </c>
      <c r="N1990" s="30">
        <v>45897</v>
      </c>
      <c r="O1990" s="48">
        <v>8695.5</v>
      </c>
      <c r="P1990" s="21" t="s">
        <v>625</v>
      </c>
      <c r="Q1990" s="21" t="s">
        <v>2071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45897</v>
      </c>
      <c r="Y1990" s="21">
        <f>IF(X1990="", "", X1990-N1990)</f>
        <v>0</v>
      </c>
      <c r="Z1990" s="21" t="str">
        <f>IF(N1990="", "", TEXT(N1990, "dddd"))</f>
        <v>Thursday</v>
      </c>
      <c r="AA1990" s="21" t="str">
        <f>IF(X1990="", "", TEXT(X1990, "dddd"))</f>
        <v>Thursday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x14ac:dyDescent="0.25">
      <c r="A1991" s="21">
        <v>1987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>IF(AB1991="DOLLAR",E1991*88,E1991)</f>
        <v>4065.6000000000004</v>
      </c>
      <c r="G1991" s="48">
        <f>F1991*J1991</f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>J1991-K1991</f>
        <v>0</v>
      </c>
      <c r="M1991" s="21" t="s">
        <v>2413</v>
      </c>
      <c r="N1991" s="30">
        <v>45887</v>
      </c>
      <c r="O1991" s="48">
        <v>13912.8</v>
      </c>
      <c r="P1991" s="21" t="s">
        <v>191</v>
      </c>
      <c r="Q1991" s="21" t="s">
        <v>2395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Chandigarh</v>
      </c>
      <c r="W1991" s="38"/>
      <c r="X1991" s="30">
        <v>45889</v>
      </c>
      <c r="Y1991" s="21">
        <f>IF(X1991="", "", X1991-N1991)</f>
        <v>2</v>
      </c>
      <c r="Z1991" s="21" t="str">
        <f>IF(N1991="", "", TEXT(N1991, "dddd"))</f>
        <v>Monday</v>
      </c>
      <c r="AA1991" s="21" t="str">
        <f>IF(X1991="", "", TEXT(X1991, "dddd"))</f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1988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>IF(AB1992="DOLLAR",E1992*88,E1992)</f>
        <v>4065.6000000000004</v>
      </c>
      <c r="G1992" s="48">
        <f>F1992*J1992</f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>J1992-K1992</f>
        <v>0</v>
      </c>
      <c r="M1992" s="21" t="s">
        <v>2408</v>
      </c>
      <c r="N1992" s="30">
        <v>45887</v>
      </c>
      <c r="O1992" s="48">
        <v>11286</v>
      </c>
      <c r="P1992" s="21" t="s">
        <v>242</v>
      </c>
      <c r="Q1992" s="21">
        <v>58154518704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Mumbai</v>
      </c>
      <c r="W1992" s="38"/>
      <c r="X1992" s="30">
        <v>45888</v>
      </c>
      <c r="Y1992" s="21">
        <f>IF(X1992="", "", X1992-N1992)</f>
        <v>1</v>
      </c>
      <c r="Z1992" s="21" t="str">
        <f>IF(N1992="", "", TEXT(N1992, "dddd"))</f>
        <v>Monday</v>
      </c>
      <c r="AA1992" s="21" t="str">
        <f>IF(X1992="", "", TEXT(X1992, "dddd"))</f>
        <v>Tuesday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1989</v>
      </c>
      <c r="B1993" s="21" t="s">
        <v>2371</v>
      </c>
      <c r="C1993" s="30">
        <v>45877</v>
      </c>
      <c r="D1993" s="30">
        <v>45885</v>
      </c>
      <c r="E1993" s="47">
        <v>30.8</v>
      </c>
      <c r="F1993" s="47">
        <f>IF(AB1993="DOLLAR",E1993*88,E1993)</f>
        <v>2710.4</v>
      </c>
      <c r="G1993" s="48">
        <f>F1993*J1993</f>
        <v>2710.4</v>
      </c>
      <c r="H1993" s="21">
        <v>302211</v>
      </c>
      <c r="I1993" s="21" t="s">
        <v>2827</v>
      </c>
      <c r="J1993" s="21">
        <v>1</v>
      </c>
      <c r="K1993" s="21">
        <v>1</v>
      </c>
      <c r="L1993" s="21">
        <f>J1993-K1993</f>
        <v>0</v>
      </c>
      <c r="M1993" s="21" t="s">
        <v>2571</v>
      </c>
      <c r="N1993" s="30">
        <v>45895</v>
      </c>
      <c r="O1993" s="48">
        <v>0</v>
      </c>
      <c r="P1993" s="21" t="s">
        <v>30</v>
      </c>
      <c r="Q1993" s="21" t="s">
        <v>2071</v>
      </c>
      <c r="R1993" s="21" t="s">
        <v>723</v>
      </c>
      <c r="S1993" s="3">
        <v>4</v>
      </c>
      <c r="T1993" s="37" t="s">
        <v>609</v>
      </c>
      <c r="U1993" s="21" t="s">
        <v>18</v>
      </c>
      <c r="V1993" s="21" t="str">
        <f>VLOOKUP(P1993,'Customer List'!B:C,2,)</f>
        <v>Delhi</v>
      </c>
      <c r="W1993" s="38"/>
      <c r="X1993" s="30">
        <v>45895</v>
      </c>
      <c r="Y1993" s="21">
        <f>IF(X1993="", "", X1993-N1993)</f>
        <v>0</v>
      </c>
      <c r="Z1993" s="21" t="str">
        <f>IF(N1993="", "", TEXT(N1993, "dddd"))</f>
        <v>Tuesday</v>
      </c>
      <c r="AA1993" s="21" t="str">
        <f>IF(X1993="", "", TEXT(X1993, "dddd"))</f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1990</v>
      </c>
      <c r="B1994" s="21" t="s">
        <v>2371</v>
      </c>
      <c r="C1994" s="30">
        <v>45877</v>
      </c>
      <c r="D1994" s="30">
        <v>45885</v>
      </c>
      <c r="E1994" s="47">
        <v>92.4</v>
      </c>
      <c r="F1994" s="47">
        <f>IF(AB1994="DOLLAR",E1994*88,E1994)</f>
        <v>8131.2000000000007</v>
      </c>
      <c r="G1994" s="48">
        <f>F1994*J1994</f>
        <v>8131.2000000000007</v>
      </c>
      <c r="H1994" s="21">
        <v>302810</v>
      </c>
      <c r="I1994" s="21" t="s">
        <v>3132</v>
      </c>
      <c r="J1994" s="21">
        <v>1</v>
      </c>
      <c r="K1994" s="21">
        <v>1</v>
      </c>
      <c r="L1994" s="21">
        <f>J1994-K1994</f>
        <v>0</v>
      </c>
      <c r="M1994" s="21" t="s">
        <v>2448</v>
      </c>
      <c r="N1994" s="30">
        <v>45888</v>
      </c>
      <c r="O1994" s="48">
        <v>10032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>IF(X1994="", "", X1994-N1994)</f>
        <v>0</v>
      </c>
      <c r="Z1994" s="21" t="str">
        <f>IF(N1994="", "", TEXT(N1994, "dddd"))</f>
        <v>Tuesday</v>
      </c>
      <c r="AA1994" s="21" t="str">
        <f>IF(X1994="", "", TEXT(X1994, "dddd"))</f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1991</v>
      </c>
      <c r="B1995" s="21" t="s">
        <v>2371</v>
      </c>
      <c r="C1995" s="30">
        <v>45877</v>
      </c>
      <c r="D1995" s="30">
        <v>45885</v>
      </c>
      <c r="E1995" s="47">
        <v>196</v>
      </c>
      <c r="F1995" s="47">
        <f>IF(AB1995="DOLLAR",E1995*88,E1995)</f>
        <v>17248</v>
      </c>
      <c r="G1995" s="48">
        <f>F1995*J1995</f>
        <v>17248</v>
      </c>
      <c r="H1995" s="21">
        <v>303406</v>
      </c>
      <c r="I1995" s="21" t="s">
        <v>3133</v>
      </c>
      <c r="J1995" s="21">
        <v>1</v>
      </c>
      <c r="K1995" s="21">
        <v>1</v>
      </c>
      <c r="L1995" s="21">
        <f>J1995-K1995</f>
        <v>0</v>
      </c>
      <c r="M1995" s="21" t="s">
        <v>2448</v>
      </c>
      <c r="N1995" s="30">
        <v>45888</v>
      </c>
      <c r="O1995" s="48">
        <v>21280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>IF(X1995="", "", X1995-N1995)</f>
        <v>0</v>
      </c>
      <c r="Z1995" s="21" t="str">
        <f>IF(N1995="", "", TEXT(N1995, "dddd"))</f>
        <v>Tuesday</v>
      </c>
      <c r="AA1995" s="21" t="str">
        <f>IF(X1995="", "", TEXT(X1995, "dddd"))</f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1992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>IF(AB1996="DOLLAR",E1996*88,E1996)</f>
        <v>19896.8</v>
      </c>
      <c r="G1996" s="48">
        <f>F1996*J1996</f>
        <v>19896.8</v>
      </c>
      <c r="H1996" s="21">
        <v>305114</v>
      </c>
      <c r="I1996" s="21" t="s">
        <v>3134</v>
      </c>
      <c r="J1996" s="21">
        <v>1</v>
      </c>
      <c r="K1996" s="21">
        <v>1</v>
      </c>
      <c r="L1996" s="21">
        <f>J1996-K1996</f>
        <v>0</v>
      </c>
      <c r="M1996" s="21" t="s">
        <v>2448</v>
      </c>
      <c r="N1996" s="30">
        <v>45888</v>
      </c>
      <c r="O1996" s="48">
        <v>24548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>IF(X1996="", "", X1996-N1996)</f>
        <v>0</v>
      </c>
      <c r="Z1996" s="21" t="str">
        <f>IF(N1996="", "", TEXT(N1996, "dddd"))</f>
        <v>Tuesday</v>
      </c>
      <c r="AA1996" s="21" t="str">
        <f>IF(X1996="", "", TEXT(X1996, "dddd"))</f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1993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>IF(AB1997="DOLLAR",E1997*88,E1997)</f>
        <v>19896.8</v>
      </c>
      <c r="G1997" s="48">
        <f>F1997*J1997</f>
        <v>19896.8</v>
      </c>
      <c r="H1997" s="21">
        <v>305514</v>
      </c>
      <c r="I1997" s="21" t="s">
        <v>3135</v>
      </c>
      <c r="J1997" s="21">
        <v>1</v>
      </c>
      <c r="K1997" s="21">
        <v>1</v>
      </c>
      <c r="L1997" s="21">
        <f>J1997-K1997</f>
        <v>0</v>
      </c>
      <c r="M1997" s="21" t="s">
        <v>2416</v>
      </c>
      <c r="N1997" s="30">
        <v>45887</v>
      </c>
      <c r="O1997" s="48">
        <v>34044.199999999997</v>
      </c>
      <c r="P1997" s="21" t="s">
        <v>191</v>
      </c>
      <c r="Q1997" s="21" t="s">
        <v>2395</v>
      </c>
      <c r="R1997" s="21" t="s">
        <v>40</v>
      </c>
      <c r="S1997" s="3">
        <v>4</v>
      </c>
      <c r="T1997" s="37"/>
      <c r="U1997" s="21" t="s">
        <v>18</v>
      </c>
      <c r="V1997" s="21" t="str">
        <f>VLOOKUP(P1997,'Customer List'!B:C,2,)</f>
        <v>Chandigarh</v>
      </c>
      <c r="W1997" s="38"/>
      <c r="X1997" s="30">
        <v>45889</v>
      </c>
      <c r="Y1997" s="21">
        <f>IF(X1997="", "", X1997-N1997)</f>
        <v>2</v>
      </c>
      <c r="Z1997" s="21" t="str">
        <f>IF(N1997="", "", TEXT(N1997, "dddd"))</f>
        <v>Monday</v>
      </c>
      <c r="AA1997" s="21" t="str">
        <f>IF(X1997="", "", TEXT(X1997, "dddd"))</f>
        <v>Wednesday</v>
      </c>
      <c r="AB1997" s="21" t="str">
        <f>VLOOKUP(U1997,'Currency Sheet'!A:C,3,)</f>
        <v>DOLLAR</v>
      </c>
      <c r="AC1997" s="42" t="str">
        <f>VLOOKUP(P1997,'Customer List'!B:D,3,)</f>
        <v>OutStation</v>
      </c>
    </row>
    <row r="1998" spans="1:29" x14ac:dyDescent="0.25">
      <c r="A1998" s="21">
        <v>1994</v>
      </c>
      <c r="B1998" s="21" t="s">
        <v>2371</v>
      </c>
      <c r="C1998" s="30">
        <v>45877</v>
      </c>
      <c r="D1998" s="30">
        <v>45885</v>
      </c>
      <c r="E1998" s="47">
        <v>242.9</v>
      </c>
      <c r="F1998" s="47">
        <f>IF(AB1998="DOLLAR",E1998*88,E1998)</f>
        <v>21375.200000000001</v>
      </c>
      <c r="G1998" s="48">
        <f>F1998*J1998</f>
        <v>42750.400000000001</v>
      </c>
      <c r="H1998" s="21">
        <v>307654</v>
      </c>
      <c r="I1998" s="21" t="s">
        <v>203</v>
      </c>
      <c r="J1998" s="21">
        <v>2</v>
      </c>
      <c r="K1998" s="21">
        <v>2</v>
      </c>
      <c r="L1998" s="21">
        <f>J1998-K1998</f>
        <v>0</v>
      </c>
      <c r="M1998" s="21" t="s">
        <v>2448</v>
      </c>
      <c r="N1998" s="30">
        <v>45888</v>
      </c>
      <c r="O1998" s="48">
        <v>52744</v>
      </c>
      <c r="P1998" s="21" t="s">
        <v>16</v>
      </c>
      <c r="Q1998" s="21" t="s">
        <v>2071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>IF(X1998="", "", X1998-N1998)</f>
        <v>0</v>
      </c>
      <c r="Z1998" s="21" t="str">
        <f>IF(N1998="", "", TEXT(N1998, "dddd"))</f>
        <v>Tuesday</v>
      </c>
      <c r="AA1998" s="21" t="str">
        <f>IF(X1998="", "", TEXT(X1998, "dddd"))</f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x14ac:dyDescent="0.25">
      <c r="A1999" s="21">
        <v>1995</v>
      </c>
      <c r="B1999" s="21" t="s">
        <v>2371</v>
      </c>
      <c r="C1999" s="30">
        <v>45877</v>
      </c>
      <c r="D1999" s="30">
        <v>45885</v>
      </c>
      <c r="E1999" s="47">
        <v>204.4</v>
      </c>
      <c r="F1999" s="47">
        <f>IF(AB1999="DOLLAR",E1999*88,E1999)</f>
        <v>17987.2</v>
      </c>
      <c r="G1999" s="48">
        <f>F1999*J1999</f>
        <v>17987.2</v>
      </c>
      <c r="H1999" s="21">
        <v>310912</v>
      </c>
      <c r="I1999" s="21" t="s">
        <v>1806</v>
      </c>
      <c r="J1999" s="21">
        <v>1</v>
      </c>
      <c r="K1999" s="21">
        <v>1</v>
      </c>
      <c r="L1999" s="21">
        <f>J1999-K1999</f>
        <v>0</v>
      </c>
      <c r="M1999" s="21" t="s">
        <v>2416</v>
      </c>
      <c r="N1999" s="30">
        <v>45887</v>
      </c>
      <c r="O1999" s="48">
        <v>30776.799999999999</v>
      </c>
      <c r="P1999" s="21" t="s">
        <v>191</v>
      </c>
      <c r="Q1999" s="21" t="s">
        <v>2395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>IF(X1999="", "", X1999-N1999)</f>
        <v>2</v>
      </c>
      <c r="Z1999" s="21" t="str">
        <f>IF(N1999="", "", TEXT(N1999, "dddd"))</f>
        <v>Monday</v>
      </c>
      <c r="AA1999" s="21" t="str">
        <f>IF(X1999="", "", TEXT(X1999, "dddd"))</f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x14ac:dyDescent="0.25">
      <c r="A2000" s="21">
        <v>1996</v>
      </c>
      <c r="B2000" s="21" t="s">
        <v>2371</v>
      </c>
      <c r="C2000" s="30">
        <v>45877</v>
      </c>
      <c r="D2000" s="30">
        <v>45885</v>
      </c>
      <c r="E2000" s="47">
        <v>185.5</v>
      </c>
      <c r="F2000" s="47">
        <f>IF(AB2000="DOLLAR",E2000*88,E2000)</f>
        <v>16324</v>
      </c>
      <c r="G2000" s="48">
        <f>F2000*J2000</f>
        <v>16324</v>
      </c>
      <c r="H2000" s="21">
        <v>317426</v>
      </c>
      <c r="I2000" s="21" t="s">
        <v>1716</v>
      </c>
      <c r="J2000" s="21">
        <v>1</v>
      </c>
      <c r="K2000" s="21">
        <v>1</v>
      </c>
      <c r="L2000" s="21">
        <f>J2000-K2000</f>
        <v>0</v>
      </c>
      <c r="M2000" s="21" t="s">
        <v>2448</v>
      </c>
      <c r="N2000" s="30">
        <v>45888</v>
      </c>
      <c r="O2000" s="48">
        <v>20140</v>
      </c>
      <c r="P2000" s="21" t="s">
        <v>16</v>
      </c>
      <c r="Q2000" s="21" t="s">
        <v>2071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>IF(X2000="", "", X2000-N2000)</f>
        <v>0</v>
      </c>
      <c r="Z2000" s="21" t="str">
        <f>IF(N2000="", "", TEXT(N2000, "dddd"))</f>
        <v>Tuesday</v>
      </c>
      <c r="AA2000" s="21" t="str">
        <f>IF(X2000="", "", TEXT(X2000, "dddd"))</f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x14ac:dyDescent="0.25">
      <c r="A2001" s="21">
        <v>1997</v>
      </c>
      <c r="B2001" s="21" t="s">
        <v>2371</v>
      </c>
      <c r="C2001" s="30">
        <v>45877</v>
      </c>
      <c r="D2001" s="30">
        <v>45885</v>
      </c>
      <c r="E2001" s="47">
        <v>277.2</v>
      </c>
      <c r="F2001" s="47">
        <f>IF(AB2001="DOLLAR",E2001*88,E2001)</f>
        <v>24393.599999999999</v>
      </c>
      <c r="G2001" s="48">
        <f>F2001*J2001</f>
        <v>24393.599999999999</v>
      </c>
      <c r="H2001" s="21">
        <v>320008</v>
      </c>
      <c r="I2001" s="21" t="s">
        <v>3136</v>
      </c>
      <c r="J2001" s="21">
        <v>1</v>
      </c>
      <c r="K2001" s="21">
        <v>1</v>
      </c>
      <c r="L2001" s="21">
        <f>J2001-K2001</f>
        <v>0</v>
      </c>
      <c r="M2001" s="21" t="s">
        <v>2408</v>
      </c>
      <c r="N2001" s="30">
        <v>45887</v>
      </c>
      <c r="O2001" s="48">
        <v>33858</v>
      </c>
      <c r="P2001" s="21" t="s">
        <v>242</v>
      </c>
      <c r="Q2001" s="21">
        <v>58154518704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Mumbai</v>
      </c>
      <c r="W2001" s="38"/>
      <c r="X2001" s="30">
        <v>45888</v>
      </c>
      <c r="Y2001" s="21">
        <f>IF(X2001="", "", X2001-N2001)</f>
        <v>1</v>
      </c>
      <c r="Z2001" s="21" t="str">
        <f>IF(N2001="", "", TEXT(N2001, "dddd"))</f>
        <v>Monday</v>
      </c>
      <c r="AA2001" s="21" t="str">
        <f>IF(X2001="", "", TEXT(X2001, "dddd"))</f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1998</v>
      </c>
      <c r="B2002" s="21" t="s">
        <v>2371</v>
      </c>
      <c r="C2002" s="30">
        <v>45877</v>
      </c>
      <c r="D2002" s="30">
        <v>45885</v>
      </c>
      <c r="E2002" s="47">
        <v>187.6</v>
      </c>
      <c r="F2002" s="47">
        <f>IF(AB2002="DOLLAR",E2002*88,E2002)</f>
        <v>16508.8</v>
      </c>
      <c r="G2002" s="48">
        <f>F2002*J2002</f>
        <v>16508.8</v>
      </c>
      <c r="H2002" s="21">
        <v>320806</v>
      </c>
      <c r="I2002" s="21" t="s">
        <v>2841</v>
      </c>
      <c r="J2002" s="21">
        <v>1</v>
      </c>
      <c r="K2002" s="21">
        <v>1</v>
      </c>
      <c r="L2002" s="21">
        <f>J2002-K2002</f>
        <v>0</v>
      </c>
      <c r="M2002" s="21" t="s">
        <v>2425</v>
      </c>
      <c r="N2002" s="30">
        <v>45887</v>
      </c>
      <c r="O2002" s="48">
        <v>28140</v>
      </c>
      <c r="P2002" s="21" t="s">
        <v>621</v>
      </c>
      <c r="Q2002" s="21">
        <v>58154519640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Hyderabad</v>
      </c>
      <c r="W2002" s="38"/>
      <c r="X2002" s="30">
        <v>45888</v>
      </c>
      <c r="Y2002" s="21">
        <f>IF(X2002="", "", X2002-N2002)</f>
        <v>1</v>
      </c>
      <c r="Z2002" s="21" t="str">
        <f>IF(N2002="", "", TEXT(N2002, "dddd"))</f>
        <v>Monday</v>
      </c>
      <c r="AA2002" s="21" t="str">
        <f>IF(X2002="", "", TEXT(X2002, "dddd"))</f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1999</v>
      </c>
      <c r="B2003" s="21" t="s">
        <v>2371</v>
      </c>
      <c r="C2003" s="30">
        <v>45877</v>
      </c>
      <c r="D2003" s="30">
        <v>45885</v>
      </c>
      <c r="E2003" s="47">
        <v>221.9</v>
      </c>
      <c r="F2003" s="47">
        <f>IF(AB2003="DOLLAR",E2003*88,E2003)</f>
        <v>19527.2</v>
      </c>
      <c r="G2003" s="48">
        <f>F2003*J2003</f>
        <v>19527.2</v>
      </c>
      <c r="H2003" s="21">
        <v>321124</v>
      </c>
      <c r="I2003" s="21" t="s">
        <v>3137</v>
      </c>
      <c r="J2003" s="21">
        <v>1</v>
      </c>
      <c r="K2003" s="21">
        <v>1</v>
      </c>
      <c r="L2003" s="21">
        <f>J2003-K2003</f>
        <v>0</v>
      </c>
      <c r="M2003" s="21" t="s">
        <v>2494</v>
      </c>
      <c r="N2003" s="30">
        <v>45891</v>
      </c>
      <c r="O2003" s="48">
        <v>27103.5</v>
      </c>
      <c r="P2003" s="21" t="s">
        <v>42</v>
      </c>
      <c r="Q2003" s="21" t="s">
        <v>636</v>
      </c>
      <c r="R2003" s="21" t="s">
        <v>637</v>
      </c>
      <c r="S2003" s="3">
        <v>4</v>
      </c>
      <c r="T2003" s="37"/>
      <c r="U2003" s="21" t="s">
        <v>18</v>
      </c>
      <c r="V2003" s="21" t="str">
        <f>VLOOKUP(P2003,'Customer List'!B:C,2,)</f>
        <v>Faridabad</v>
      </c>
      <c r="W2003" s="38"/>
      <c r="X2003" s="30">
        <v>45891</v>
      </c>
      <c r="Y2003" s="21">
        <f>IF(X2003="", "", X2003-N2003)</f>
        <v>0</v>
      </c>
      <c r="Z2003" s="21" t="str">
        <f>IF(N2003="", "", TEXT(N2003, "dddd"))</f>
        <v>Friday</v>
      </c>
      <c r="AA2003" s="21" t="str">
        <f>IF(X2003="", "", TEXT(X2003, "dddd"))</f>
        <v>Friday</v>
      </c>
      <c r="AB2003" s="21" t="str">
        <f>VLOOKUP(U2003,'Currency Sheet'!A:C,3,)</f>
        <v>DOLLAR</v>
      </c>
      <c r="AC2003" s="42" t="str">
        <f>VLOOKUP(P2003,'Customer List'!B:D,3,)</f>
        <v>Local</v>
      </c>
    </row>
    <row r="2004" spans="1:29" x14ac:dyDescent="0.25">
      <c r="A2004" s="21">
        <v>2000</v>
      </c>
      <c r="B2004" s="21" t="s">
        <v>2371</v>
      </c>
      <c r="C2004" s="30">
        <v>45877</v>
      </c>
      <c r="D2004" s="30">
        <v>45885</v>
      </c>
      <c r="E2004" s="47">
        <v>104.3</v>
      </c>
      <c r="F2004" s="47">
        <f>IF(AB2004="DOLLAR",E2004*88,E2004)</f>
        <v>9178.4</v>
      </c>
      <c r="G2004" s="48">
        <f>F2004*J2004</f>
        <v>9178.4</v>
      </c>
      <c r="H2004" s="21">
        <v>329907</v>
      </c>
      <c r="I2004" s="21" t="s">
        <v>3138</v>
      </c>
      <c r="J2004" s="21">
        <v>1</v>
      </c>
      <c r="K2004" s="21">
        <v>1</v>
      </c>
      <c r="L2004" s="21">
        <f>J2004-K2004</f>
        <v>0</v>
      </c>
      <c r="M2004" s="21" t="s">
        <v>2413</v>
      </c>
      <c r="N2004" s="30">
        <v>45887</v>
      </c>
      <c r="O2004" s="48">
        <v>15704.6</v>
      </c>
      <c r="P2004" s="21" t="s">
        <v>191</v>
      </c>
      <c r="Q2004" s="21" t="s">
        <v>2395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Chandigarh</v>
      </c>
      <c r="W2004" s="38"/>
      <c r="X2004" s="30">
        <v>45889</v>
      </c>
      <c r="Y2004" s="21">
        <f>IF(X2004="", "", X2004-N2004)</f>
        <v>2</v>
      </c>
      <c r="Z2004" s="21" t="str">
        <f>IF(N2004="", "", TEXT(N2004, "dddd"))</f>
        <v>Monday</v>
      </c>
      <c r="AA2004" s="21" t="str">
        <f>IF(X2004="", "", TEXT(X2004, "dddd"))</f>
        <v>Wednesday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x14ac:dyDescent="0.25">
      <c r="A2005" s="21">
        <v>2001</v>
      </c>
      <c r="B2005" s="21" t="s">
        <v>2371</v>
      </c>
      <c r="C2005" s="30">
        <v>45877</v>
      </c>
      <c r="D2005" s="30">
        <v>45885</v>
      </c>
      <c r="E2005" s="47">
        <v>262.5</v>
      </c>
      <c r="F2005" s="47">
        <f>IF(AB2005="DOLLAR",E2005*88,E2005)</f>
        <v>23100</v>
      </c>
      <c r="G2005" s="48">
        <f>F2005*J2005</f>
        <v>23100</v>
      </c>
      <c r="H2005" s="21">
        <v>331318</v>
      </c>
      <c r="I2005" s="21" t="s">
        <v>3139</v>
      </c>
      <c r="J2005" s="21">
        <v>1</v>
      </c>
      <c r="K2005" s="21">
        <v>1</v>
      </c>
      <c r="L2005" s="21">
        <f>J2005-K2005</f>
        <v>0</v>
      </c>
      <c r="M2005" s="21" t="s">
        <v>2494</v>
      </c>
      <c r="N2005" s="30">
        <v>45891</v>
      </c>
      <c r="O2005" s="48">
        <v>32062.5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>IF(X2005="", "", X2005-N2005)</f>
        <v>0</v>
      </c>
      <c r="Z2005" s="21" t="str">
        <f>IF(N2005="", "", TEXT(N2005, "dddd"))</f>
        <v>Friday</v>
      </c>
      <c r="AA2005" s="21" t="str">
        <f>IF(X2005="", "", TEXT(X2005, "dddd"))</f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2002</v>
      </c>
      <c r="B2006" s="21" t="s">
        <v>2371</v>
      </c>
      <c r="C2006" s="30">
        <v>45877</v>
      </c>
      <c r="D2006" s="30">
        <v>45885</v>
      </c>
      <c r="E2006" s="47">
        <v>224</v>
      </c>
      <c r="F2006" s="47">
        <f>IF(AB2006="DOLLAR",E2006*88,E2006)</f>
        <v>19712</v>
      </c>
      <c r="G2006" s="48">
        <f>F2006*J2006</f>
        <v>19712</v>
      </c>
      <c r="H2006" s="21">
        <v>333810</v>
      </c>
      <c r="I2006" s="21" t="s">
        <v>3140</v>
      </c>
      <c r="J2006" s="21">
        <v>1</v>
      </c>
      <c r="K2006" s="21">
        <v>1</v>
      </c>
      <c r="L2006" s="21">
        <f>J2006-K2006</f>
        <v>0</v>
      </c>
      <c r="M2006" s="21" t="s">
        <v>2494</v>
      </c>
      <c r="N2006" s="30">
        <v>45891</v>
      </c>
      <c r="O2006" s="48">
        <v>27360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>IF(X2006="", "", X2006-N2006)</f>
        <v>0</v>
      </c>
      <c r="Z2006" s="21" t="str">
        <f>IF(N2006="", "", TEXT(N2006, "dddd"))</f>
        <v>Friday</v>
      </c>
      <c r="AA2006" s="21" t="str">
        <f>IF(X2006="", "", TEXT(X2006, "dddd"))</f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2003</v>
      </c>
      <c r="B2007" s="21" t="s">
        <v>2371</v>
      </c>
      <c r="C2007" s="30">
        <v>45877</v>
      </c>
      <c r="D2007" s="30">
        <v>45885</v>
      </c>
      <c r="E2007" s="47">
        <v>160.30000000000001</v>
      </c>
      <c r="F2007" s="47">
        <f>IF(AB2007="DOLLAR",E2007*88,E2007)</f>
        <v>14106.400000000001</v>
      </c>
      <c r="G2007" s="48">
        <f>F2007*J2007</f>
        <v>14106.400000000001</v>
      </c>
      <c r="H2007" s="21">
        <v>338304</v>
      </c>
      <c r="I2007" s="21" t="s">
        <v>3141</v>
      </c>
      <c r="J2007" s="21">
        <v>1</v>
      </c>
      <c r="K2007" s="21">
        <v>1</v>
      </c>
      <c r="L2007" s="21">
        <f>J2007-K2007</f>
        <v>0</v>
      </c>
      <c r="M2007" s="21" t="s">
        <v>2425</v>
      </c>
      <c r="N2007" s="30">
        <v>45887</v>
      </c>
      <c r="O2007" s="48">
        <v>24045</v>
      </c>
      <c r="P2007" s="21" t="s">
        <v>621</v>
      </c>
      <c r="Q2007" s="21">
        <v>58154519640</v>
      </c>
      <c r="R2007" s="21" t="s">
        <v>40</v>
      </c>
      <c r="S2007" s="3">
        <v>4</v>
      </c>
      <c r="T2007" s="37"/>
      <c r="U2007" s="21" t="s">
        <v>18</v>
      </c>
      <c r="V2007" s="21" t="str">
        <f>VLOOKUP(P2007,'Customer List'!B:C,2,)</f>
        <v>Hyderabad</v>
      </c>
      <c r="W2007" s="38"/>
      <c r="X2007" s="30">
        <v>45888</v>
      </c>
      <c r="Y2007" s="21">
        <f>IF(X2007="", "", X2007-N2007)</f>
        <v>1</v>
      </c>
      <c r="Z2007" s="21" t="str">
        <f>IF(N2007="", "", TEXT(N2007, "dddd"))</f>
        <v>Monday</v>
      </c>
      <c r="AA2007" s="21" t="str">
        <f>IF(X2007="", "", TEXT(X2007, "dddd"))</f>
        <v>Tuesday</v>
      </c>
      <c r="AB2007" s="21" t="str">
        <f>VLOOKUP(U2007,'Currency Sheet'!A:C,3,)</f>
        <v>DOLLAR</v>
      </c>
      <c r="AC2007" s="42" t="str">
        <f>VLOOKUP(P2007,'Customer List'!B:D,3,)</f>
        <v>OutStation</v>
      </c>
    </row>
    <row r="2008" spans="1:29" x14ac:dyDescent="0.25">
      <c r="A2008" s="21">
        <v>2004</v>
      </c>
      <c r="B2008" s="21" t="s">
        <v>2371</v>
      </c>
      <c r="C2008" s="30">
        <v>45877</v>
      </c>
      <c r="D2008" s="30">
        <v>45885</v>
      </c>
      <c r="E2008" s="47">
        <v>305.25</v>
      </c>
      <c r="F2008" s="47">
        <f>IF(AB2008="DOLLAR",E2008*88,E2008)</f>
        <v>26862</v>
      </c>
      <c r="G2008" s="48">
        <f>F2008*J2008</f>
        <v>26862</v>
      </c>
      <c r="H2008" s="21">
        <v>341626</v>
      </c>
      <c r="I2008" s="21" t="s">
        <v>3142</v>
      </c>
      <c r="J2008" s="21">
        <v>1</v>
      </c>
      <c r="K2008" s="21">
        <v>1</v>
      </c>
      <c r="L2008" s="21">
        <f>J2008-K2008</f>
        <v>0</v>
      </c>
      <c r="M2008" s="21" t="s">
        <v>2448</v>
      </c>
      <c r="N2008" s="30">
        <v>45888</v>
      </c>
      <c r="O2008" s="48">
        <v>30932</v>
      </c>
      <c r="P2008" s="21" t="s">
        <v>16</v>
      </c>
      <c r="Q2008" s="21" t="s">
        <v>2071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Delhi</v>
      </c>
      <c r="W2008" s="38"/>
      <c r="X2008" s="30">
        <v>45888</v>
      </c>
      <c r="Y2008" s="21">
        <f>IF(X2008="", "", X2008-N2008)</f>
        <v>0</v>
      </c>
      <c r="Z2008" s="21" t="str">
        <f>IF(N2008="", "", TEXT(N2008, "dddd"))</f>
        <v>Tuesday</v>
      </c>
      <c r="AA2008" s="21" t="str">
        <f>IF(X2008="", "", TEXT(X2008, "dddd"))</f>
        <v>Tuesday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x14ac:dyDescent="0.25">
      <c r="A2009" s="21">
        <v>2005</v>
      </c>
      <c r="B2009" s="21" t="s">
        <v>2371</v>
      </c>
      <c r="C2009" s="30">
        <v>45877</v>
      </c>
      <c r="D2009" s="30">
        <v>45885</v>
      </c>
      <c r="E2009" s="47">
        <v>226.1</v>
      </c>
      <c r="F2009" s="47">
        <f>IF(AB2009="DOLLAR",E2009*88,E2009)</f>
        <v>19896.8</v>
      </c>
      <c r="G2009" s="48">
        <f>F2009*J2009</f>
        <v>39793.599999999999</v>
      </c>
      <c r="H2009" s="21">
        <v>352904</v>
      </c>
      <c r="I2009" s="21" t="s">
        <v>3143</v>
      </c>
      <c r="J2009" s="21">
        <v>2</v>
      </c>
      <c r="K2009" s="21">
        <v>2</v>
      </c>
      <c r="L2009" s="21">
        <f>J2009-K2009</f>
        <v>0</v>
      </c>
      <c r="M2009" s="21" t="s">
        <v>2424</v>
      </c>
      <c r="N2009" s="30">
        <v>45887</v>
      </c>
      <c r="O2009" s="48">
        <v>61370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>IF(X2009="", "", X2009-N2009)</f>
        <v>1</v>
      </c>
      <c r="Z2009" s="21" t="str">
        <f>IF(N2009="", "", TEXT(N2009, "dddd"))</f>
        <v>Monday</v>
      </c>
      <c r="AA2009" s="21" t="str">
        <f>IF(X2009="", "", TEXT(X2009, "dddd"))</f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2006</v>
      </c>
      <c r="B2010" s="21" t="s">
        <v>2371</v>
      </c>
      <c r="C2010" s="30">
        <v>45877</v>
      </c>
      <c r="D2010" s="30">
        <v>45885</v>
      </c>
      <c r="E2010" s="47">
        <v>236.6</v>
      </c>
      <c r="F2010" s="47">
        <f>IF(AB2010="DOLLAR",E2010*88,E2010)</f>
        <v>20820.8</v>
      </c>
      <c r="G2010" s="48">
        <f>F2010*J2010</f>
        <v>41641.599999999999</v>
      </c>
      <c r="H2010" s="21">
        <v>352906</v>
      </c>
      <c r="I2010" s="21" t="s">
        <v>3144</v>
      </c>
      <c r="J2010" s="21">
        <v>2</v>
      </c>
      <c r="K2010" s="21">
        <v>2</v>
      </c>
      <c r="L2010" s="21">
        <f>J2010-K2010</f>
        <v>0</v>
      </c>
      <c r="M2010" s="21" t="s">
        <v>2414</v>
      </c>
      <c r="N2010" s="30">
        <v>45887</v>
      </c>
      <c r="O2010" s="48">
        <v>71250.399999999994</v>
      </c>
      <c r="P2010" s="21" t="s">
        <v>191</v>
      </c>
      <c r="Q2010" s="21" t="s">
        <v>2395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Chandigarh</v>
      </c>
      <c r="W2010" s="38"/>
      <c r="X2010" s="30">
        <v>45889</v>
      </c>
      <c r="Y2010" s="21">
        <f>IF(X2010="", "", X2010-N2010)</f>
        <v>2</v>
      </c>
      <c r="Z2010" s="21" t="str">
        <f>IF(N2010="", "", TEXT(N2010, "dddd"))</f>
        <v>Monday</v>
      </c>
      <c r="AA2010" s="21" t="str">
        <f>IF(X2010="", "", TEXT(X2010, "dddd"))</f>
        <v>Wednesday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2007</v>
      </c>
      <c r="B2011" s="21" t="s">
        <v>2371</v>
      </c>
      <c r="C2011" s="30">
        <v>45877</v>
      </c>
      <c r="D2011" s="30">
        <v>45885</v>
      </c>
      <c r="E2011" s="47">
        <v>267.39999999999998</v>
      </c>
      <c r="F2011" s="47">
        <f>IF(AB2011="DOLLAR",E2011*88,E2011)</f>
        <v>23531.199999999997</v>
      </c>
      <c r="G2011" s="48">
        <f>F2011*J2011</f>
        <v>23531.199999999997</v>
      </c>
      <c r="H2011" s="21">
        <v>353226</v>
      </c>
      <c r="I2011" s="21" t="s">
        <v>3145</v>
      </c>
      <c r="J2011" s="21">
        <v>1</v>
      </c>
      <c r="K2011" s="21">
        <v>1</v>
      </c>
      <c r="L2011" s="21">
        <f>J2011-K2011</f>
        <v>0</v>
      </c>
      <c r="M2011" s="21" t="s">
        <v>2448</v>
      </c>
      <c r="N2011" s="30">
        <v>45888</v>
      </c>
      <c r="O2011" s="48">
        <v>29032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>IF(X2011="", "", X2011-N2011)</f>
        <v>0</v>
      </c>
      <c r="Z2011" s="21" t="str">
        <f>IF(N2011="", "", TEXT(N2011, "dddd"))</f>
        <v>Tuesday</v>
      </c>
      <c r="AA2011" s="21" t="str">
        <f>IF(X2011="", "", TEXT(X2011, "dddd"))</f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2008</v>
      </c>
      <c r="B2012" s="21" t="s">
        <v>2371</v>
      </c>
      <c r="C2012" s="30">
        <v>45877</v>
      </c>
      <c r="D2012" s="30">
        <v>45885</v>
      </c>
      <c r="E2012" s="47">
        <v>273.7</v>
      </c>
      <c r="F2012" s="47">
        <f>IF(AB2012="DOLLAR",E2012*88,E2012)</f>
        <v>24085.599999999999</v>
      </c>
      <c r="G2012" s="48">
        <f>F2012*J2012</f>
        <v>24085.599999999999</v>
      </c>
      <c r="H2012" s="21">
        <v>353272</v>
      </c>
      <c r="I2012" s="21" t="s">
        <v>3146</v>
      </c>
      <c r="J2012" s="21">
        <v>1</v>
      </c>
      <c r="K2012" s="21">
        <v>1</v>
      </c>
      <c r="L2012" s="21">
        <f>J2012-K2012</f>
        <v>0</v>
      </c>
      <c r="M2012" s="21" t="s">
        <v>2448</v>
      </c>
      <c r="N2012" s="30">
        <v>45888</v>
      </c>
      <c r="O2012" s="48">
        <v>29716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>IF(X2012="", "", X2012-N2012)</f>
        <v>0</v>
      </c>
      <c r="Z2012" s="21" t="str">
        <f>IF(N2012="", "", TEXT(N2012, "dddd"))</f>
        <v>Tuesday</v>
      </c>
      <c r="AA2012" s="21" t="str">
        <f>IF(X2012="", "", TEXT(X2012, "dddd"))</f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2009</v>
      </c>
      <c r="B2013" s="21" t="s">
        <v>2371</v>
      </c>
      <c r="C2013" s="30">
        <v>45877</v>
      </c>
      <c r="D2013" s="30">
        <v>45885</v>
      </c>
      <c r="E2013" s="47">
        <v>153</v>
      </c>
      <c r="F2013" s="47">
        <f>IF(AB2013="DOLLAR",E2013*88,E2013)</f>
        <v>13464</v>
      </c>
      <c r="G2013" s="48">
        <f>F2013*J2013</f>
        <v>13464</v>
      </c>
      <c r="H2013" s="21">
        <v>354515</v>
      </c>
      <c r="I2013" s="21" t="s">
        <v>3147</v>
      </c>
      <c r="J2013" s="21">
        <v>1</v>
      </c>
      <c r="K2013" s="21">
        <v>1</v>
      </c>
      <c r="L2013" s="21">
        <f>J2013-K2013</f>
        <v>0</v>
      </c>
      <c r="M2013" s="21" t="s">
        <v>2427</v>
      </c>
      <c r="N2013" s="30">
        <v>45887</v>
      </c>
      <c r="O2013" s="48">
        <v>23715</v>
      </c>
      <c r="P2013" s="21" t="s">
        <v>1018</v>
      </c>
      <c r="Q2013" s="21">
        <v>58154521795</v>
      </c>
      <c r="R2013" s="21" t="s">
        <v>40</v>
      </c>
      <c r="S2013" s="3">
        <v>4</v>
      </c>
      <c r="T2013" s="37"/>
      <c r="U2013" s="21" t="s">
        <v>18</v>
      </c>
      <c r="V2013" s="21" t="str">
        <f>VLOOKUP(P2013,'Customer List'!B:C,2,)</f>
        <v>Guwahati</v>
      </c>
      <c r="W2013" s="38"/>
      <c r="X2013" s="30">
        <v>45888</v>
      </c>
      <c r="Y2013" s="21">
        <f>IF(X2013="", "", X2013-N2013)</f>
        <v>1</v>
      </c>
      <c r="Z2013" s="21" t="str">
        <f>IF(N2013="", "", TEXT(N2013, "dddd"))</f>
        <v>Monday</v>
      </c>
      <c r="AA2013" s="21" t="str">
        <f>IF(X2013="", "", TEXT(X2013, "dddd"))</f>
        <v>Tuesday</v>
      </c>
      <c r="AB2013" s="21" t="str">
        <f>VLOOKUP(U2013,'Currency Sheet'!A:C,3,)</f>
        <v>DOLLAR</v>
      </c>
      <c r="AC2013" s="42" t="str">
        <f>VLOOKUP(P2013,'Customer List'!B:D,3,)</f>
        <v>OutStation</v>
      </c>
    </row>
    <row r="2014" spans="1:29" x14ac:dyDescent="0.25">
      <c r="A2014" s="21">
        <v>2010</v>
      </c>
      <c r="B2014" s="21" t="s">
        <v>2371</v>
      </c>
      <c r="C2014" s="30">
        <v>45877</v>
      </c>
      <c r="D2014" s="30">
        <v>45885</v>
      </c>
      <c r="E2014" s="47">
        <v>203.7</v>
      </c>
      <c r="F2014" s="47">
        <f>IF(AB2014="DOLLAR",E2014*88,E2014)</f>
        <v>17925.599999999999</v>
      </c>
      <c r="G2014" s="48">
        <f>F2014*J2014</f>
        <v>17925.599999999999</v>
      </c>
      <c r="H2014" s="21">
        <v>362504</v>
      </c>
      <c r="I2014" s="21" t="s">
        <v>3026</v>
      </c>
      <c r="J2014" s="21">
        <v>1</v>
      </c>
      <c r="K2014" s="21">
        <v>1</v>
      </c>
      <c r="L2014" s="21">
        <f>J2014-K2014</f>
        <v>0</v>
      </c>
      <c r="M2014" s="21" t="s">
        <v>2448</v>
      </c>
      <c r="N2014" s="30">
        <v>45888</v>
      </c>
      <c r="O2014" s="48">
        <v>22116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>IF(X2014="", "", X2014-N2014)</f>
        <v>0</v>
      </c>
      <c r="Z2014" s="21" t="str">
        <f>IF(N2014="", "", TEXT(N2014, "dddd"))</f>
        <v>Tuesday</v>
      </c>
      <c r="AA2014" s="21" t="str">
        <f>IF(X2014="", "", TEXT(X2014, "dddd"))</f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2011</v>
      </c>
      <c r="B2015" s="21" t="s">
        <v>2371</v>
      </c>
      <c r="C2015" s="30">
        <v>45877</v>
      </c>
      <c r="D2015" s="30">
        <v>45885</v>
      </c>
      <c r="E2015" s="47">
        <v>321.75</v>
      </c>
      <c r="F2015" s="47">
        <f>IF(AB2015="DOLLAR",E2015*88,E2015)</f>
        <v>28314</v>
      </c>
      <c r="G2015" s="48">
        <f>F2015*J2015</f>
        <v>28314</v>
      </c>
      <c r="H2015" s="21">
        <v>362538</v>
      </c>
      <c r="I2015" s="21" t="s">
        <v>3016</v>
      </c>
      <c r="J2015" s="21">
        <v>1</v>
      </c>
      <c r="K2015" s="21">
        <v>1</v>
      </c>
      <c r="L2015" s="21">
        <f>J2015-K2015</f>
        <v>0</v>
      </c>
      <c r="M2015" s="21" t="s">
        <v>2448</v>
      </c>
      <c r="N2015" s="30">
        <v>45888</v>
      </c>
      <c r="O2015" s="48">
        <v>32604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>IF(X2015="", "", X2015-N2015)</f>
        <v>0</v>
      </c>
      <c r="Z2015" s="21" t="str">
        <f>IF(N2015="", "", TEXT(N2015, "dddd"))</f>
        <v>Tuesday</v>
      </c>
      <c r="AA2015" s="21" t="str">
        <f>IF(X2015="", "", TEXT(X2015, "dddd"))</f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2012</v>
      </c>
      <c r="B2016" s="21" t="s">
        <v>2371</v>
      </c>
      <c r="C2016" s="30">
        <v>45877</v>
      </c>
      <c r="D2016" s="30">
        <v>45885</v>
      </c>
      <c r="E2016" s="47">
        <v>187.6</v>
      </c>
      <c r="F2016" s="47">
        <f>IF(AB2016="DOLLAR",E2016*88,E2016)</f>
        <v>16508.8</v>
      </c>
      <c r="G2016" s="48">
        <f>F2016*J2016</f>
        <v>16508.8</v>
      </c>
      <c r="H2016" s="21">
        <v>364108</v>
      </c>
      <c r="I2016" s="21" t="s">
        <v>3148</v>
      </c>
      <c r="J2016" s="21">
        <v>1</v>
      </c>
      <c r="K2016" s="21">
        <v>1</v>
      </c>
      <c r="L2016" s="21">
        <f>J2016-K2016</f>
        <v>0</v>
      </c>
      <c r="M2016" s="21" t="s">
        <v>2418</v>
      </c>
      <c r="N2016" s="30">
        <v>45887</v>
      </c>
      <c r="O2016" s="48">
        <v>24174.27</v>
      </c>
      <c r="P2016" s="21" t="s">
        <v>269</v>
      </c>
      <c r="Q2016" s="21">
        <v>58154517212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Kalyani</v>
      </c>
      <c r="W2016" s="38"/>
      <c r="X2016" s="30">
        <v>45889</v>
      </c>
      <c r="Y2016" s="21">
        <f>IF(X2016="", "", X2016-N2016)</f>
        <v>2</v>
      </c>
      <c r="Z2016" s="21" t="str">
        <f>IF(N2016="", "", TEXT(N2016, "dddd"))</f>
        <v>Monday</v>
      </c>
      <c r="AA2016" s="21" t="str">
        <f>IF(X2016="", "", TEXT(X2016, "dddd"))</f>
        <v>Wednesday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2013</v>
      </c>
      <c r="B2017" s="21" t="s">
        <v>2371</v>
      </c>
      <c r="C2017" s="30">
        <v>45877</v>
      </c>
      <c r="D2017" s="30">
        <v>45885</v>
      </c>
      <c r="E2017" s="47">
        <v>291.89999999999998</v>
      </c>
      <c r="F2017" s="47">
        <f>IF(AB2017="DOLLAR",E2017*88,E2017)</f>
        <v>25687.199999999997</v>
      </c>
      <c r="G2017" s="48">
        <f>F2017*J2017</f>
        <v>25687.199999999997</v>
      </c>
      <c r="H2017" s="21">
        <v>375020</v>
      </c>
      <c r="I2017" s="21" t="s">
        <v>3149</v>
      </c>
      <c r="J2017" s="21">
        <v>1</v>
      </c>
      <c r="K2017" s="21">
        <v>1</v>
      </c>
      <c r="L2017" s="21">
        <f>J2017-K2017</f>
        <v>0</v>
      </c>
      <c r="M2017" s="21" t="s">
        <v>2425</v>
      </c>
      <c r="N2017" s="30">
        <v>45887</v>
      </c>
      <c r="O2017" s="48">
        <v>43785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>IF(X2017="", "", X2017-N2017)</f>
        <v>1</v>
      </c>
      <c r="Z2017" s="21" t="str">
        <f>IF(N2017="", "", TEXT(N2017, "dddd"))</f>
        <v>Monday</v>
      </c>
      <c r="AA2017" s="21" t="str">
        <f>IF(X2017="", "", TEXT(X2017, "dddd"))</f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2014</v>
      </c>
      <c r="B2018" s="21" t="s">
        <v>2371</v>
      </c>
      <c r="C2018" s="30">
        <v>45877</v>
      </c>
      <c r="D2018" s="30">
        <v>45885</v>
      </c>
      <c r="E2018" s="47">
        <v>224</v>
      </c>
      <c r="F2018" s="47">
        <f>IF(AB2018="DOLLAR",E2018*88,E2018)</f>
        <v>19712</v>
      </c>
      <c r="G2018" s="48">
        <f>F2018*J2018</f>
        <v>19712</v>
      </c>
      <c r="H2018" s="21">
        <v>393512</v>
      </c>
      <c r="I2018" s="21" t="s">
        <v>3150</v>
      </c>
      <c r="J2018" s="21">
        <v>1</v>
      </c>
      <c r="K2018" s="21">
        <v>1</v>
      </c>
      <c r="L2018" s="21">
        <f>J2018-K2018</f>
        <v>0</v>
      </c>
      <c r="M2018" s="21" t="s">
        <v>2425</v>
      </c>
      <c r="N2018" s="30">
        <v>45887</v>
      </c>
      <c r="O2018" s="48">
        <v>33600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>IF(X2018="", "", X2018-N2018)</f>
        <v>1</v>
      </c>
      <c r="Z2018" s="21" t="str">
        <f>IF(N2018="", "", TEXT(N2018, "dddd"))</f>
        <v>Monday</v>
      </c>
      <c r="AA2018" s="21" t="str">
        <f>IF(X2018="", "", TEXT(X2018, "dddd"))</f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2015</v>
      </c>
      <c r="B2019" s="21" t="s">
        <v>2371</v>
      </c>
      <c r="C2019" s="30">
        <v>45877</v>
      </c>
      <c r="D2019" s="30">
        <v>45885</v>
      </c>
      <c r="E2019" s="47">
        <v>146.30000000000001</v>
      </c>
      <c r="F2019" s="47">
        <f>IF(AB2019="DOLLAR",E2019*88,E2019)</f>
        <v>12874.400000000001</v>
      </c>
      <c r="G2019" s="48">
        <f>F2019*J2019</f>
        <v>12874.400000000001</v>
      </c>
      <c r="H2019" s="21">
        <v>400134</v>
      </c>
      <c r="I2019" s="21" t="s">
        <v>2967</v>
      </c>
      <c r="J2019" s="21">
        <v>1</v>
      </c>
      <c r="K2019" s="21">
        <v>1</v>
      </c>
      <c r="L2019" s="21">
        <f>J2019-K2019</f>
        <v>0</v>
      </c>
      <c r="M2019" s="21" t="s">
        <v>2408</v>
      </c>
      <c r="N2019" s="30">
        <v>45887</v>
      </c>
      <c r="O2019" s="48">
        <v>17869.5</v>
      </c>
      <c r="P2019" s="21" t="s">
        <v>242</v>
      </c>
      <c r="Q2019" s="21">
        <v>58154518704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Mumbai</v>
      </c>
      <c r="W2019" s="38"/>
      <c r="X2019" s="30">
        <v>45888</v>
      </c>
      <c r="Y2019" s="21">
        <f>IF(X2019="", "", X2019-N2019)</f>
        <v>1</v>
      </c>
      <c r="Z2019" s="21" t="str">
        <f>IF(N2019="", "", TEXT(N2019, "dddd"))</f>
        <v>Monday</v>
      </c>
      <c r="AA2019" s="21" t="str">
        <f>IF(X2019="", "", TEXT(X2019, "dddd"))</f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2016</v>
      </c>
      <c r="B2020" s="21" t="s">
        <v>2371</v>
      </c>
      <c r="C2020" s="30">
        <v>45877</v>
      </c>
      <c r="D2020" s="30">
        <v>45885</v>
      </c>
      <c r="E2020" s="47">
        <v>42.7</v>
      </c>
      <c r="F2020" s="47">
        <f>IF(AB2020="DOLLAR",E2020*88,E2020)</f>
        <v>3757.6000000000004</v>
      </c>
      <c r="G2020" s="48">
        <f>F2020*J2020</f>
        <v>3757.6000000000004</v>
      </c>
      <c r="H2020" s="21">
        <v>400139</v>
      </c>
      <c r="I2020" s="21" t="s">
        <v>3151</v>
      </c>
      <c r="J2020" s="21">
        <v>1</v>
      </c>
      <c r="K2020" s="21">
        <v>1</v>
      </c>
      <c r="L2020" s="21">
        <f>J2020-K2020</f>
        <v>0</v>
      </c>
      <c r="M2020" s="21" t="s">
        <v>2494</v>
      </c>
      <c r="N2020" s="30">
        <v>45891</v>
      </c>
      <c r="O2020" s="48">
        <v>5215.5</v>
      </c>
      <c r="P2020" s="21" t="s">
        <v>42</v>
      </c>
      <c r="Q2020" s="21" t="s">
        <v>636</v>
      </c>
      <c r="R2020" s="21" t="s">
        <v>637</v>
      </c>
      <c r="S2020" s="3">
        <v>4</v>
      </c>
      <c r="T2020" s="37"/>
      <c r="U2020" s="21" t="s">
        <v>18</v>
      </c>
      <c r="V2020" s="21" t="str">
        <f>VLOOKUP(P2020,'Customer List'!B:C,2,)</f>
        <v>Faridabad</v>
      </c>
      <c r="W2020" s="38"/>
      <c r="X2020" s="30">
        <v>45891</v>
      </c>
      <c r="Y2020" s="21">
        <f>IF(X2020="", "", X2020-N2020)</f>
        <v>0</v>
      </c>
      <c r="Z2020" s="21" t="str">
        <f>IF(N2020="", "", TEXT(N2020, "dddd"))</f>
        <v>Friday</v>
      </c>
      <c r="AA2020" s="21" t="str">
        <f>IF(X2020="", "", TEXT(X2020, "dddd"))</f>
        <v>Friday</v>
      </c>
      <c r="AB2020" s="21" t="str">
        <f>VLOOKUP(U2020,'Currency Sheet'!A:C,3,)</f>
        <v>DOLLAR</v>
      </c>
      <c r="AC2020" s="42" t="str">
        <f>VLOOKUP(P2020,'Customer List'!B:D,3,)</f>
        <v>Local</v>
      </c>
    </row>
    <row r="2021" spans="1:29" x14ac:dyDescent="0.25">
      <c r="A2021" s="21">
        <v>2017</v>
      </c>
      <c r="B2021" s="21" t="s">
        <v>2371</v>
      </c>
      <c r="C2021" s="30">
        <v>45877</v>
      </c>
      <c r="D2021" s="30">
        <v>45885</v>
      </c>
      <c r="E2021" s="47">
        <v>168.7</v>
      </c>
      <c r="F2021" s="47">
        <f>IF(AB2021="DOLLAR",E2021*88,E2021)</f>
        <v>14845.599999999999</v>
      </c>
      <c r="G2021" s="48">
        <f>F2021*J2021</f>
        <v>14845.599999999999</v>
      </c>
      <c r="H2021" s="21">
        <v>400150</v>
      </c>
      <c r="I2021" s="21" t="s">
        <v>3152</v>
      </c>
      <c r="J2021" s="21">
        <v>1</v>
      </c>
      <c r="K2021" s="21">
        <v>1</v>
      </c>
      <c r="L2021" s="21">
        <f>J2021-K2021</f>
        <v>0</v>
      </c>
      <c r="M2021" s="21" t="s">
        <v>2409</v>
      </c>
      <c r="N2021" s="30">
        <v>45887</v>
      </c>
      <c r="O2021" s="48">
        <v>26148.5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>IF(X2021="", "", X2021-N2021)</f>
        <v>2</v>
      </c>
      <c r="Z2021" s="21" t="str">
        <f>IF(N2021="", "", TEXT(N2021, "dddd"))</f>
        <v>Monday</v>
      </c>
      <c r="AA2021" s="21" t="str">
        <f>IF(X2021="", "", TEXT(X2021, "dddd"))</f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2018</v>
      </c>
      <c r="B2022" s="21" t="s">
        <v>2371</v>
      </c>
      <c r="C2022" s="30">
        <v>45877</v>
      </c>
      <c r="D2022" s="30">
        <v>45885</v>
      </c>
      <c r="E2022" s="47">
        <v>268.5</v>
      </c>
      <c r="F2022" s="47">
        <f>IF(AB2022="DOLLAR",E2022*88,E2022)</f>
        <v>23628</v>
      </c>
      <c r="G2022" s="48">
        <f>F2022*J2022</f>
        <v>23628</v>
      </c>
      <c r="H2022" s="21">
        <v>400260</v>
      </c>
      <c r="I2022" s="21" t="s">
        <v>2873</v>
      </c>
      <c r="J2022" s="21">
        <v>1</v>
      </c>
      <c r="K2022" s="21">
        <v>1</v>
      </c>
      <c r="L2022" s="21">
        <f>J2022-K2022</f>
        <v>0</v>
      </c>
      <c r="M2022" s="21" t="s">
        <v>2409</v>
      </c>
      <c r="N2022" s="30">
        <v>45887</v>
      </c>
      <c r="O2022" s="48">
        <v>38843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>IF(X2022="", "", X2022-N2022)</f>
        <v>2</v>
      </c>
      <c r="Z2022" s="21" t="str">
        <f>IF(N2022="", "", TEXT(N2022, "dddd"))</f>
        <v>Monday</v>
      </c>
      <c r="AA2022" s="21" t="str">
        <f>IF(X2022="", "", TEXT(X2022, "dddd"))</f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2019</v>
      </c>
      <c r="B2023" s="21" t="s">
        <v>2371</v>
      </c>
      <c r="C2023" s="30">
        <v>45877</v>
      </c>
      <c r="D2023" s="30">
        <v>45885</v>
      </c>
      <c r="E2023" s="47">
        <v>81.900000000000006</v>
      </c>
      <c r="F2023" s="47">
        <f>IF(AB2023="DOLLAR",E2023*88,E2023)</f>
        <v>7207.2000000000007</v>
      </c>
      <c r="G2023" s="48">
        <f>F2023*J2023</f>
        <v>14414.400000000001</v>
      </c>
      <c r="H2023" s="21">
        <v>401208</v>
      </c>
      <c r="I2023" s="21" t="s">
        <v>2974</v>
      </c>
      <c r="J2023" s="21">
        <v>2</v>
      </c>
      <c r="K2023" s="21">
        <v>2</v>
      </c>
      <c r="L2023" s="21">
        <f>J2023-K2023</f>
        <v>0</v>
      </c>
      <c r="M2023" s="21" t="s">
        <v>2424</v>
      </c>
      <c r="N2023" s="30">
        <v>45887</v>
      </c>
      <c r="O2023" s="48">
        <v>22230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>IF(X2023="", "", X2023-N2023)</f>
        <v>1</v>
      </c>
      <c r="Z2023" s="21" t="str">
        <f>IF(N2023="", "", TEXT(N2023, "dddd"))</f>
        <v>Monday</v>
      </c>
      <c r="AA2023" s="21" t="str">
        <f>IF(X2023="", "", TEXT(X2023, "dddd"))</f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2020</v>
      </c>
      <c r="B2024" s="21" t="s">
        <v>2371</v>
      </c>
      <c r="C2024" s="30">
        <v>45877</v>
      </c>
      <c r="D2024" s="30">
        <v>45885</v>
      </c>
      <c r="E2024" s="47">
        <v>39.200000000000003</v>
      </c>
      <c r="F2024" s="47">
        <f>IF(AB2024="DOLLAR",E2024*88,E2024)</f>
        <v>3449.6000000000004</v>
      </c>
      <c r="G2024" s="48">
        <f>F2024*J2024</f>
        <v>3449.6000000000004</v>
      </c>
      <c r="H2024" s="21">
        <v>405203</v>
      </c>
      <c r="I2024" s="21" t="s">
        <v>1754</v>
      </c>
      <c r="J2024" s="21">
        <v>1</v>
      </c>
      <c r="K2024" s="21">
        <v>1</v>
      </c>
      <c r="L2024" s="21">
        <f>J2024-K2024</f>
        <v>0</v>
      </c>
      <c r="M2024" s="21" t="s">
        <v>2426</v>
      </c>
      <c r="N2024" s="30">
        <v>45887</v>
      </c>
      <c r="O2024" s="48">
        <v>5880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>IF(X2024="", "", X2024-N2024)</f>
        <v>1</v>
      </c>
      <c r="Z2024" s="21" t="str">
        <f>IF(N2024="", "", TEXT(N2024, "dddd"))</f>
        <v>Monday</v>
      </c>
      <c r="AA2024" s="21" t="str">
        <f>IF(X2024="", "", TEXT(X2024, "dddd"))</f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2021</v>
      </c>
      <c r="B2025" s="21" t="s">
        <v>2371</v>
      </c>
      <c r="C2025" s="30">
        <v>45877</v>
      </c>
      <c r="D2025" s="30">
        <v>45885</v>
      </c>
      <c r="E2025" s="47">
        <v>185.5</v>
      </c>
      <c r="F2025" s="47">
        <f>IF(AB2025="DOLLAR",E2025*88,E2025)</f>
        <v>16324</v>
      </c>
      <c r="G2025" s="48">
        <f>F2025*J2025</f>
        <v>16324</v>
      </c>
      <c r="H2025" s="21">
        <v>405718</v>
      </c>
      <c r="I2025" s="21" t="s">
        <v>3035</v>
      </c>
      <c r="J2025" s="21">
        <v>1</v>
      </c>
      <c r="K2025" s="21">
        <v>1</v>
      </c>
      <c r="L2025" s="21">
        <f>J2025-K2025</f>
        <v>0</v>
      </c>
      <c r="M2025" s="21" t="s">
        <v>2417</v>
      </c>
      <c r="N2025" s="30">
        <v>45887</v>
      </c>
      <c r="O2025" s="48">
        <v>20140</v>
      </c>
      <c r="P2025" s="21" t="s">
        <v>839</v>
      </c>
      <c r="Q2025" s="21">
        <v>58154523350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>IF(X2025="", "", X2025-N2025)</f>
        <v>1</v>
      </c>
      <c r="Z2025" s="21" t="str">
        <f>IF(N2025="", "", TEXT(N2025, "dddd"))</f>
        <v>Monday</v>
      </c>
      <c r="AA2025" s="21" t="str">
        <f>IF(X2025="", "", TEXT(X2025, "dddd"))</f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2022</v>
      </c>
      <c r="B2026" s="21" t="s">
        <v>2371</v>
      </c>
      <c r="C2026" s="30">
        <v>45877</v>
      </c>
      <c r="D2026" s="30">
        <v>45885</v>
      </c>
      <c r="E2026" s="47">
        <v>72.8</v>
      </c>
      <c r="F2026" s="47">
        <f>IF(AB2026="DOLLAR",E2026*88,E2026)</f>
        <v>6406.4</v>
      </c>
      <c r="G2026" s="48">
        <f>F2026*J2026</f>
        <v>6406.4</v>
      </c>
      <c r="H2026" s="21">
        <v>406421</v>
      </c>
      <c r="I2026" s="21" t="s">
        <v>3153</v>
      </c>
      <c r="J2026" s="21">
        <v>1</v>
      </c>
      <c r="K2026" s="21">
        <v>1</v>
      </c>
      <c r="L2026" s="21">
        <f>J2026-K2026</f>
        <v>0</v>
      </c>
      <c r="M2026" s="21" t="s">
        <v>2410</v>
      </c>
      <c r="N2026" s="30">
        <v>45887</v>
      </c>
      <c r="O2026" s="48">
        <v>11284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>IF(X2026="", "", X2026-N2026)</f>
        <v>2</v>
      </c>
      <c r="Z2026" s="21" t="str">
        <f>IF(N2026="", "", TEXT(N2026, "dddd"))</f>
        <v>Monday</v>
      </c>
      <c r="AA2026" s="21" t="str">
        <f>IF(X2026="", "", TEXT(X2026, "dddd"))</f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2023</v>
      </c>
      <c r="B2027" s="21" t="s">
        <v>2371</v>
      </c>
      <c r="C2027" s="30">
        <v>45877</v>
      </c>
      <c r="D2027" s="30">
        <v>45885</v>
      </c>
      <c r="E2027" s="47">
        <v>135.80000000000001</v>
      </c>
      <c r="F2027" s="47">
        <f>IF(AB2027="DOLLAR",E2027*88,E2027)</f>
        <v>11950.400000000001</v>
      </c>
      <c r="G2027" s="48">
        <f>F2027*J2027</f>
        <v>11950.400000000001</v>
      </c>
      <c r="H2027" s="21">
        <v>407122</v>
      </c>
      <c r="I2027" s="21" t="s">
        <v>3154</v>
      </c>
      <c r="J2027" s="21">
        <v>1</v>
      </c>
      <c r="K2027" s="21">
        <v>1</v>
      </c>
      <c r="L2027" s="21">
        <f>J2027-K2027</f>
        <v>0</v>
      </c>
      <c r="M2027" s="21" t="s">
        <v>2410</v>
      </c>
      <c r="N2027" s="30">
        <v>45887</v>
      </c>
      <c r="O2027" s="48">
        <v>21049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>IF(X2027="", "", X2027-N2027)</f>
        <v>2</v>
      </c>
      <c r="Z2027" s="21" t="str">
        <f>IF(N2027="", "", TEXT(N2027, "dddd"))</f>
        <v>Monday</v>
      </c>
      <c r="AA2027" s="21" t="str">
        <f>IF(X2027="", "", TEXT(X2027, "dddd"))</f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2024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>IF(AB2028="DOLLAR",E2028*88,E2028)</f>
        <v>4004</v>
      </c>
      <c r="G2028" s="48">
        <f>F2028*J2028</f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>J2028-K2028</f>
        <v>0</v>
      </c>
      <c r="M2028" s="21" t="s">
        <v>2413</v>
      </c>
      <c r="N2028" s="30">
        <v>45887</v>
      </c>
      <c r="O2028" s="48">
        <v>6851</v>
      </c>
      <c r="P2028" s="21" t="s">
        <v>191</v>
      </c>
      <c r="Q2028" s="21" t="s">
        <v>2395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>IF(X2028="", "", X2028-N2028)</f>
        <v>2</v>
      </c>
      <c r="Z2028" s="21" t="str">
        <f>IF(N2028="", "", TEXT(N2028, "dddd"))</f>
        <v>Monday</v>
      </c>
      <c r="AA2028" s="21" t="str">
        <f>IF(X2028="", "", TEXT(X2028, "dddd"))</f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2025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>IF(AB2029="DOLLAR",E2029*88,E2029)</f>
        <v>4004</v>
      </c>
      <c r="G2029" s="48">
        <f>F2029*J2029</f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>J2029-K2029</f>
        <v>0</v>
      </c>
      <c r="M2029" s="21" t="s">
        <v>2437</v>
      </c>
      <c r="N2029" s="30">
        <v>45888</v>
      </c>
      <c r="O2029" s="48">
        <v>7052.5</v>
      </c>
      <c r="P2029" s="21" t="s">
        <v>2265</v>
      </c>
      <c r="Q2029" s="21">
        <v>58154569104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Chennai</v>
      </c>
      <c r="W2029" s="38"/>
      <c r="X2029" s="30">
        <v>45891</v>
      </c>
      <c r="Y2029" s="21">
        <f>IF(X2029="", "", X2029-N2029)</f>
        <v>3</v>
      </c>
      <c r="Z2029" s="21" t="str">
        <f>IF(N2029="", "", TEXT(N2029, "dddd"))</f>
        <v>Tuesday</v>
      </c>
      <c r="AA2029" s="21" t="str">
        <f>IF(X2029="", "", TEXT(X2029, "dddd"))</f>
        <v>Friday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2026</v>
      </c>
      <c r="B2030" s="21" t="s">
        <v>2371</v>
      </c>
      <c r="C2030" s="30">
        <v>45877</v>
      </c>
      <c r="D2030" s="30">
        <v>45885</v>
      </c>
      <c r="E2030" s="47">
        <v>144.19999999999999</v>
      </c>
      <c r="F2030" s="47">
        <f>IF(AB2030="DOLLAR",E2030*88,E2030)</f>
        <v>12689.599999999999</v>
      </c>
      <c r="G2030" s="48">
        <f>F2030*J2030</f>
        <v>12689.599999999999</v>
      </c>
      <c r="H2030" s="21">
        <v>420302</v>
      </c>
      <c r="I2030" s="21" t="s">
        <v>2885</v>
      </c>
      <c r="J2030" s="21">
        <v>1</v>
      </c>
      <c r="K2030" s="21">
        <v>1</v>
      </c>
      <c r="L2030" s="21">
        <f>J2030-K2030</f>
        <v>0</v>
      </c>
      <c r="M2030" s="21" t="s">
        <v>2407</v>
      </c>
      <c r="N2030" s="30">
        <v>45887</v>
      </c>
      <c r="O2030" s="48">
        <v>17613</v>
      </c>
      <c r="P2030" s="21" t="s">
        <v>242</v>
      </c>
      <c r="Q2030" s="21">
        <v>58154518704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Mumbai</v>
      </c>
      <c r="W2030" s="38"/>
      <c r="X2030" s="30">
        <v>45888</v>
      </c>
      <c r="Y2030" s="21">
        <f>IF(X2030="", "", X2030-N2030)</f>
        <v>1</v>
      </c>
      <c r="Z2030" s="21" t="str">
        <f>IF(N2030="", "", TEXT(N2030, "dddd"))</f>
        <v>Monday</v>
      </c>
      <c r="AA2030" s="21" t="str">
        <f>IF(X2030="", "", TEXT(X2030, "dddd"))</f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2027</v>
      </c>
      <c r="B2031" s="21" t="s">
        <v>2371</v>
      </c>
      <c r="C2031" s="30">
        <v>45877</v>
      </c>
      <c r="D2031" s="30">
        <v>45885</v>
      </c>
      <c r="E2031" s="47">
        <v>70.7</v>
      </c>
      <c r="F2031" s="47">
        <f>IF(AB2031="DOLLAR",E2031*88,E2031)</f>
        <v>6221.6</v>
      </c>
      <c r="G2031" s="48">
        <f>F2031*J2031</f>
        <v>12443.2</v>
      </c>
      <c r="H2031" s="21">
        <v>422301</v>
      </c>
      <c r="I2031" s="21" t="s">
        <v>2795</v>
      </c>
      <c r="J2031" s="21">
        <v>2</v>
      </c>
      <c r="K2031" s="21">
        <v>2</v>
      </c>
      <c r="L2031" s="21">
        <f>J2031-K2031</f>
        <v>0</v>
      </c>
      <c r="M2031" s="21" t="s">
        <v>2424</v>
      </c>
      <c r="N2031" s="30">
        <v>45887</v>
      </c>
      <c r="O2031" s="48">
        <v>19190</v>
      </c>
      <c r="P2031" s="21" t="s">
        <v>621</v>
      </c>
      <c r="Q2031" s="21">
        <v>58154519640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Hyderabad</v>
      </c>
      <c r="W2031" s="38"/>
      <c r="X2031" s="30">
        <v>45888</v>
      </c>
      <c r="Y2031" s="21">
        <f>IF(X2031="", "", X2031-N2031)</f>
        <v>1</v>
      </c>
      <c r="Z2031" s="21" t="str">
        <f>IF(N2031="", "", TEXT(N2031, "dddd"))</f>
        <v>Monday</v>
      </c>
      <c r="AA2031" s="21" t="str">
        <f>IF(X2031="", "", TEXT(X2031, "dddd"))</f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2028</v>
      </c>
      <c r="B2032" s="21" t="s">
        <v>2371</v>
      </c>
      <c r="C2032" s="30">
        <v>45877</v>
      </c>
      <c r="D2032" s="30">
        <v>45885</v>
      </c>
      <c r="E2032" s="47">
        <v>62.3</v>
      </c>
      <c r="F2032" s="47">
        <f>IF(AB2032="DOLLAR",E2032*88,E2032)</f>
        <v>5482.4</v>
      </c>
      <c r="G2032" s="48">
        <f>F2032*J2032</f>
        <v>5482.4</v>
      </c>
      <c r="H2032" s="21">
        <v>423101</v>
      </c>
      <c r="I2032" s="21" t="s">
        <v>1265</v>
      </c>
      <c r="J2032" s="21">
        <v>1</v>
      </c>
      <c r="K2032" s="21">
        <v>1</v>
      </c>
      <c r="L2032" s="21">
        <f>J2032-K2032</f>
        <v>0</v>
      </c>
      <c r="M2032" s="21" t="s">
        <v>2547</v>
      </c>
      <c r="N2032" s="30">
        <v>45892</v>
      </c>
      <c r="O2032" s="48">
        <v>10346.25</v>
      </c>
      <c r="P2032" s="21" t="s">
        <v>2357</v>
      </c>
      <c r="Q2032" s="21">
        <v>58154749645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Pune</v>
      </c>
      <c r="W2032" s="38"/>
      <c r="X2032" s="30">
        <v>45894</v>
      </c>
      <c r="Y2032" s="21">
        <f>IF(X2032="", "", X2032-N2032)</f>
        <v>2</v>
      </c>
      <c r="Z2032" s="21" t="str">
        <f>IF(N2032="", "", TEXT(N2032, "dddd"))</f>
        <v>Saturday</v>
      </c>
      <c r="AA2032" s="21" t="str">
        <f>IF(X2032="", "", TEXT(X2032, "dddd"))</f>
        <v>Monday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2029</v>
      </c>
      <c r="B2033" s="21" t="s">
        <v>2371</v>
      </c>
      <c r="C2033" s="30">
        <v>45877</v>
      </c>
      <c r="D2033" s="30">
        <v>45885</v>
      </c>
      <c r="E2033" s="47">
        <v>234.5</v>
      </c>
      <c r="F2033" s="47">
        <f>IF(AB2033="DOLLAR",E2033*88,E2033)</f>
        <v>20636</v>
      </c>
      <c r="G2033" s="48">
        <f>F2033*J2033</f>
        <v>41272</v>
      </c>
      <c r="H2033" s="21">
        <v>423104</v>
      </c>
      <c r="I2033" s="21" t="s">
        <v>1874</v>
      </c>
      <c r="J2033" s="21">
        <v>2</v>
      </c>
      <c r="K2033" s="21">
        <v>2</v>
      </c>
      <c r="L2033" s="21">
        <f>J2033-K2033</f>
        <v>0</v>
      </c>
      <c r="M2033" s="21" t="s">
        <v>2424</v>
      </c>
      <c r="N2033" s="30">
        <v>45887</v>
      </c>
      <c r="O2033" s="48">
        <v>63650</v>
      </c>
      <c r="P2033" s="21" t="s">
        <v>621</v>
      </c>
      <c r="Q2033" s="21">
        <v>58154519640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>IF(X2033="", "", X2033-N2033)</f>
        <v>1</v>
      </c>
      <c r="Z2033" s="21" t="str">
        <f>IF(N2033="", "", TEXT(N2033, "dddd"))</f>
        <v>Monday</v>
      </c>
      <c r="AA2033" s="21" t="str">
        <f>IF(X2033="", "", TEXT(X2033, "dddd"))</f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2030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>IF(AB2034="DOLLAR",E2034*88,E2034)</f>
        <v>10164</v>
      </c>
      <c r="G2034" s="48">
        <f>F2034*J2034</f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>J2034-K2034</f>
        <v>0</v>
      </c>
      <c r="M2034" s="21" t="s">
        <v>2415</v>
      </c>
      <c r="N2034" s="30">
        <v>45887</v>
      </c>
      <c r="O2034" s="48">
        <v>17391</v>
      </c>
      <c r="P2034" s="21" t="s">
        <v>191</v>
      </c>
      <c r="Q2034" s="21" t="s">
        <v>2395</v>
      </c>
      <c r="R2034" s="21" t="s">
        <v>40</v>
      </c>
      <c r="S2034" s="3">
        <v>4</v>
      </c>
      <c r="T2034" s="37"/>
      <c r="U2034" s="21" t="s">
        <v>18</v>
      </c>
      <c r="V2034" s="21" t="str">
        <f>VLOOKUP(P2034,'Customer List'!B:C,2,)</f>
        <v>Chandigarh</v>
      </c>
      <c r="W2034" s="38"/>
      <c r="X2034" s="30">
        <v>45889</v>
      </c>
      <c r="Y2034" s="21">
        <f>IF(X2034="", "", X2034-N2034)</f>
        <v>2</v>
      </c>
      <c r="Z2034" s="21" t="str">
        <f>IF(N2034="", "", TEXT(N2034, "dddd"))</f>
        <v>Monday</v>
      </c>
      <c r="AA2034" s="21" t="str">
        <f>IF(X2034="", "", TEXT(X2034, "dddd"))</f>
        <v>Wednesday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2031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>IF(AB2035="DOLLAR",E2035*88,E2035)</f>
        <v>10164</v>
      </c>
      <c r="G2035" s="48">
        <f>F2035*J2035</f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>J2035-K2035</f>
        <v>0</v>
      </c>
      <c r="M2035" s="21" t="s">
        <v>2494</v>
      </c>
      <c r="N2035" s="30">
        <v>45891</v>
      </c>
      <c r="O2035" s="48">
        <v>14107.5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>IF(X2035="", "", X2035-N2035)</f>
        <v>0</v>
      </c>
      <c r="Z2035" s="21" t="str">
        <f>IF(N2035="", "", TEXT(N2035, "dddd"))</f>
        <v>Friday</v>
      </c>
      <c r="AA2035" s="21" t="str">
        <f>IF(X2035="", "", TEXT(X2035, "dddd"))</f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2032</v>
      </c>
      <c r="B2036" s="21" t="s">
        <v>2371</v>
      </c>
      <c r="C2036" s="30">
        <v>45877</v>
      </c>
      <c r="D2036" s="30">
        <v>45885</v>
      </c>
      <c r="E2036" s="47">
        <v>111.3</v>
      </c>
      <c r="F2036" s="47">
        <f>IF(AB2036="DOLLAR",E2036*88,E2036)</f>
        <v>9794.4</v>
      </c>
      <c r="G2036" s="48">
        <f>F2036*J2036</f>
        <v>9794.4</v>
      </c>
      <c r="H2036" s="21">
        <v>425401</v>
      </c>
      <c r="I2036" s="21" t="s">
        <v>3039</v>
      </c>
      <c r="J2036" s="21">
        <v>1</v>
      </c>
      <c r="K2036" s="21">
        <v>1</v>
      </c>
      <c r="L2036" s="21">
        <f>J2036-K2036</f>
        <v>0</v>
      </c>
      <c r="M2036" s="21" t="s">
        <v>2494</v>
      </c>
      <c r="N2036" s="30">
        <v>45891</v>
      </c>
      <c r="O2036" s="48">
        <v>13594.5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>IF(X2036="", "", X2036-N2036)</f>
        <v>0</v>
      </c>
      <c r="Z2036" s="21" t="str">
        <f>IF(N2036="", "", TEXT(N2036, "dddd"))</f>
        <v>Friday</v>
      </c>
      <c r="AA2036" s="21" t="str">
        <f>IF(X2036="", "", TEXT(X2036, "dddd"))</f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2033</v>
      </c>
      <c r="B2037" s="21" t="s">
        <v>2371</v>
      </c>
      <c r="C2037" s="30">
        <v>45877</v>
      </c>
      <c r="D2037" s="30">
        <v>45885</v>
      </c>
      <c r="E2037" s="47">
        <v>185.5</v>
      </c>
      <c r="F2037" s="47">
        <f>IF(AB2037="DOLLAR",E2037*88,E2037)</f>
        <v>16324</v>
      </c>
      <c r="G2037" s="48">
        <f>F2037*J2037</f>
        <v>16324</v>
      </c>
      <c r="H2037" s="21">
        <v>432701</v>
      </c>
      <c r="I2037" s="21" t="s">
        <v>3155</v>
      </c>
      <c r="J2037" s="21">
        <v>1</v>
      </c>
      <c r="K2037" s="21">
        <v>1</v>
      </c>
      <c r="L2037" s="21">
        <f>J2037-K2037</f>
        <v>0</v>
      </c>
      <c r="M2037" s="21" t="s">
        <v>2443</v>
      </c>
      <c r="N2037" s="30">
        <v>45888</v>
      </c>
      <c r="O2037" s="48">
        <v>0</v>
      </c>
      <c r="P2037" s="21" t="s">
        <v>16</v>
      </c>
      <c r="Q2037" s="21" t="s">
        <v>2071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>IF(X2037="", "", X2037-N2037)</f>
        <v>0</v>
      </c>
      <c r="Z2037" s="21" t="str">
        <f>IF(N2037="", "", TEXT(N2037, "dddd"))</f>
        <v>Tuesday</v>
      </c>
      <c r="AA2037" s="21" t="str">
        <f>IF(X2037="", "", TEXT(X2037, "dddd"))</f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2034</v>
      </c>
      <c r="B2038" s="21" t="s">
        <v>2371</v>
      </c>
      <c r="C2038" s="30">
        <v>45877</v>
      </c>
      <c r="D2038" s="30">
        <v>45885</v>
      </c>
      <c r="E2038" s="47">
        <v>86.8</v>
      </c>
      <c r="F2038" s="47">
        <f>IF(AB2038="DOLLAR",E2038*88,E2038)</f>
        <v>7638.4</v>
      </c>
      <c r="G2038" s="48">
        <f>F2038*J2038</f>
        <v>7638.4</v>
      </c>
      <c r="H2038" s="21">
        <v>502517</v>
      </c>
      <c r="I2038" s="21" t="s">
        <v>1768</v>
      </c>
      <c r="J2038" s="21">
        <v>1</v>
      </c>
      <c r="K2038" s="21">
        <v>1</v>
      </c>
      <c r="L2038" s="21">
        <f>J2038-K2038</f>
        <v>0</v>
      </c>
      <c r="M2038" s="21" t="s">
        <v>2444</v>
      </c>
      <c r="N2038" s="30">
        <v>45888</v>
      </c>
      <c r="O2038" s="48">
        <v>0</v>
      </c>
      <c r="P2038" s="21" t="s">
        <v>130</v>
      </c>
      <c r="Q2038" s="21" t="s">
        <v>2071</v>
      </c>
      <c r="R2038" s="21" t="s">
        <v>723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>IF(X2038="", "", X2038-N2038)</f>
        <v>0</v>
      </c>
      <c r="Z2038" s="21" t="str">
        <f>IF(N2038="", "", TEXT(N2038, "dddd"))</f>
        <v>Tuesday</v>
      </c>
      <c r="AA2038" s="21" t="str">
        <f>IF(X2038="", "", TEXT(X2038, "dddd"))</f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2035</v>
      </c>
      <c r="B2039" s="21" t="s">
        <v>2371</v>
      </c>
      <c r="C2039" s="30">
        <v>45877</v>
      </c>
      <c r="D2039" s="30">
        <v>45885</v>
      </c>
      <c r="E2039" s="47">
        <v>58.1</v>
      </c>
      <c r="F2039" s="47">
        <f>IF(AB2039="DOLLAR",E2039*88,E2039)</f>
        <v>5112.8</v>
      </c>
      <c r="G2039" s="48">
        <f>F2039*J2039</f>
        <v>5112.8</v>
      </c>
      <c r="H2039" s="21">
        <v>503807</v>
      </c>
      <c r="I2039" s="21" t="s">
        <v>1613</v>
      </c>
      <c r="J2039" s="21">
        <v>1</v>
      </c>
      <c r="K2039" s="21">
        <v>1</v>
      </c>
      <c r="L2039" s="21">
        <f>J2039-K2039</f>
        <v>0</v>
      </c>
      <c r="M2039" s="21" t="s">
        <v>2494</v>
      </c>
      <c r="N2039" s="30">
        <v>45891</v>
      </c>
      <c r="O2039" s="48">
        <v>7096.5</v>
      </c>
      <c r="P2039" s="21" t="s">
        <v>42</v>
      </c>
      <c r="Q2039" s="21" t="s">
        <v>636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Faridabad</v>
      </c>
      <c r="W2039" s="38"/>
      <c r="X2039" s="30">
        <v>45891</v>
      </c>
      <c r="Y2039" s="21">
        <f>IF(X2039="", "", X2039-N2039)</f>
        <v>0</v>
      </c>
      <c r="Z2039" s="21" t="str">
        <f>IF(N2039="", "", TEXT(N2039, "dddd"))</f>
        <v>Friday</v>
      </c>
      <c r="AA2039" s="21" t="str">
        <f>IF(X2039="", "", TEXT(X2039, "dddd"))</f>
        <v>Friday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2036</v>
      </c>
      <c r="B2040" s="21" t="s">
        <v>2371</v>
      </c>
      <c r="C2040" s="30">
        <v>45877</v>
      </c>
      <c r="D2040" s="30">
        <v>45885</v>
      </c>
      <c r="E2040" s="47">
        <v>204.75</v>
      </c>
      <c r="F2040" s="47">
        <f>IF(AB2040="DOLLAR",E2040*88,E2040)</f>
        <v>18018</v>
      </c>
      <c r="G2040" s="48">
        <f>F2040*J2040</f>
        <v>18018</v>
      </c>
      <c r="H2040" s="21">
        <v>504133</v>
      </c>
      <c r="I2040" s="21" t="s">
        <v>232</v>
      </c>
      <c r="J2040" s="21">
        <v>1</v>
      </c>
      <c r="K2040" s="21">
        <v>1</v>
      </c>
      <c r="L2040" s="21">
        <f>J2040-K2040</f>
        <v>0</v>
      </c>
      <c r="M2040" s="21" t="s">
        <v>2448</v>
      </c>
      <c r="N2040" s="30">
        <v>45888</v>
      </c>
      <c r="O2040" s="48">
        <v>20748</v>
      </c>
      <c r="P2040" s="21" t="s">
        <v>16</v>
      </c>
      <c r="Q2040" s="21" t="s">
        <v>2071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>IF(X2040="", "", X2040-N2040)</f>
        <v>0</v>
      </c>
      <c r="Z2040" s="21" t="str">
        <f>IF(N2040="", "", TEXT(N2040, "dddd"))</f>
        <v>Tuesday</v>
      </c>
      <c r="AA2040" s="21" t="str">
        <f>IF(X2040="", "", TEXT(X2040, "dddd"))</f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2037</v>
      </c>
      <c r="B2041" s="21" t="s">
        <v>2371</v>
      </c>
      <c r="C2041" s="30">
        <v>45877</v>
      </c>
      <c r="D2041" s="30">
        <v>45885</v>
      </c>
      <c r="E2041" s="47">
        <v>67.2</v>
      </c>
      <c r="F2041" s="47">
        <f>IF(AB2041="DOLLAR",E2041*88,E2041)</f>
        <v>5913.6</v>
      </c>
      <c r="G2041" s="48">
        <f>F2041*J2041</f>
        <v>5913.6</v>
      </c>
      <c r="H2041" s="21">
        <v>504303</v>
      </c>
      <c r="I2041" s="21" t="s">
        <v>3156</v>
      </c>
      <c r="J2041" s="21">
        <v>1</v>
      </c>
      <c r="K2041" s="21">
        <v>1</v>
      </c>
      <c r="L2041" s="21">
        <f>J2041-K2041</f>
        <v>0</v>
      </c>
      <c r="M2041" s="21" t="s">
        <v>2494</v>
      </c>
      <c r="N2041" s="30">
        <v>45891</v>
      </c>
      <c r="O2041" s="48">
        <v>8208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 t="s">
        <v>2495</v>
      </c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>IF(X2041="", "", X2041-N2041)</f>
        <v>0</v>
      </c>
      <c r="Z2041" s="21" t="str">
        <f>IF(N2041="", "", TEXT(N2041, "dddd"))</f>
        <v>Friday</v>
      </c>
      <c r="AA2041" s="21" t="str">
        <f>IF(X2041="", "", TEXT(X2041, "dddd"))</f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2038</v>
      </c>
      <c r="B2042" s="21" t="s">
        <v>2371</v>
      </c>
      <c r="C2042" s="30">
        <v>45877</v>
      </c>
      <c r="D2042" s="30">
        <v>45885</v>
      </c>
      <c r="E2042" s="47">
        <v>137.9</v>
      </c>
      <c r="F2042" s="47">
        <f>IF(AB2042="DOLLAR",E2042*88,E2042)</f>
        <v>12135.2</v>
      </c>
      <c r="G2042" s="48">
        <f>F2042*J2042</f>
        <v>12135.2</v>
      </c>
      <c r="H2042" s="21">
        <v>505006</v>
      </c>
      <c r="I2042" s="21" t="s">
        <v>3157</v>
      </c>
      <c r="J2042" s="21">
        <v>1</v>
      </c>
      <c r="K2042" s="21">
        <v>1</v>
      </c>
      <c r="L2042" s="21">
        <f>J2042-K2042</f>
        <v>0</v>
      </c>
      <c r="M2042" s="21" t="s">
        <v>2448</v>
      </c>
      <c r="N2042" s="30">
        <v>45888</v>
      </c>
      <c r="O2042" s="48">
        <v>14972</v>
      </c>
      <c r="P2042" s="21" t="s">
        <v>16</v>
      </c>
      <c r="Q2042" s="21" t="s">
        <v>2071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>IF(X2042="", "", X2042-N2042)</f>
        <v>0</v>
      </c>
      <c r="Z2042" s="21" t="str">
        <f>IF(N2042="", "", TEXT(N2042, "dddd"))</f>
        <v>Tuesday</v>
      </c>
      <c r="AA2042" s="21" t="str">
        <f>IF(X2042="", "", TEXT(X2042, "dddd"))</f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2039</v>
      </c>
      <c r="B2043" s="21" t="s">
        <v>2371</v>
      </c>
      <c r="C2043" s="30">
        <v>45877</v>
      </c>
      <c r="D2043" s="30">
        <v>45885</v>
      </c>
      <c r="E2043" s="47">
        <v>176.4</v>
      </c>
      <c r="F2043" s="47">
        <f>IF(AB2043="DOLLAR",E2043*88,E2043)</f>
        <v>15523.2</v>
      </c>
      <c r="G2043" s="48">
        <f>F2043*J2043</f>
        <v>15523.2</v>
      </c>
      <c r="H2043" s="21">
        <v>505814</v>
      </c>
      <c r="I2043" s="21" t="s">
        <v>1652</v>
      </c>
      <c r="J2043" s="21">
        <v>1</v>
      </c>
      <c r="K2043" s="21">
        <v>1</v>
      </c>
      <c r="L2043" s="21">
        <f>J2043-K2043</f>
        <v>0</v>
      </c>
      <c r="M2043" s="21" t="s">
        <v>2547</v>
      </c>
      <c r="N2043" s="30">
        <v>45892</v>
      </c>
      <c r="O2043" s="48">
        <v>29295</v>
      </c>
      <c r="P2043" s="21" t="s">
        <v>2357</v>
      </c>
      <c r="Q2043" s="21">
        <v>58154749645</v>
      </c>
      <c r="R2043" s="21" t="s">
        <v>40</v>
      </c>
      <c r="S2043" s="3">
        <v>4</v>
      </c>
      <c r="T2043" s="37"/>
      <c r="U2043" s="21" t="s">
        <v>18</v>
      </c>
      <c r="V2043" s="21" t="str">
        <f>VLOOKUP(P2043,'Customer List'!B:C,2,)</f>
        <v>Pune</v>
      </c>
      <c r="W2043" s="38"/>
      <c r="X2043" s="30">
        <v>45894</v>
      </c>
      <c r="Y2043" s="21">
        <f>IF(X2043="", "", X2043-N2043)</f>
        <v>2</v>
      </c>
      <c r="Z2043" s="21" t="str">
        <f>IF(N2043="", "", TEXT(N2043, "dddd"))</f>
        <v>Saturday</v>
      </c>
      <c r="AA2043" s="21" t="str">
        <f>IF(X2043="", "", TEXT(X2043, "dddd"))</f>
        <v>Monday</v>
      </c>
      <c r="AB2043" s="21" t="str">
        <f>VLOOKUP(U2043,'Currency Sheet'!A:C,3,)</f>
        <v>DOLLAR</v>
      </c>
      <c r="AC2043" s="42" t="str">
        <f>VLOOKUP(P2043,'Customer List'!B:D,3,)</f>
        <v>OutStation</v>
      </c>
    </row>
    <row r="2044" spans="1:29" x14ac:dyDescent="0.25">
      <c r="A2044" s="21">
        <v>2040</v>
      </c>
      <c r="B2044" s="21" t="s">
        <v>2371</v>
      </c>
      <c r="C2044" s="30">
        <v>45877</v>
      </c>
      <c r="D2044" s="30">
        <v>45885</v>
      </c>
      <c r="E2044" s="47">
        <v>104.3</v>
      </c>
      <c r="F2044" s="47">
        <f>IF(AB2044="DOLLAR",E2044*88,E2044)</f>
        <v>9178.4</v>
      </c>
      <c r="G2044" s="48">
        <f>F2044*J2044</f>
        <v>9178.4</v>
      </c>
      <c r="H2044" s="21">
        <v>505834</v>
      </c>
      <c r="I2044" s="21" t="s">
        <v>1516</v>
      </c>
      <c r="J2044" s="21">
        <v>1</v>
      </c>
      <c r="K2044" s="21">
        <v>1</v>
      </c>
      <c r="L2044" s="21">
        <f>J2044-K2044</f>
        <v>0</v>
      </c>
      <c r="M2044" s="21" t="s">
        <v>2763</v>
      </c>
      <c r="N2044" s="30">
        <v>45897</v>
      </c>
      <c r="O2044" s="48">
        <v>20785.5</v>
      </c>
      <c r="P2044" s="21" t="s">
        <v>625</v>
      </c>
      <c r="Q2044" s="21" t="s">
        <v>2071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45897</v>
      </c>
      <c r="Y2044" s="21">
        <f>IF(X2044="", "", X2044-N2044)</f>
        <v>0</v>
      </c>
      <c r="Z2044" s="21" t="str">
        <f>IF(N2044="", "", TEXT(N2044, "dddd"))</f>
        <v>Thursday</v>
      </c>
      <c r="AA2044" s="21" t="str">
        <f>IF(X2044="", "", TEXT(X2044, "dddd"))</f>
        <v>Thursday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2041</v>
      </c>
      <c r="B2045" s="21" t="s">
        <v>2371</v>
      </c>
      <c r="C2045" s="30">
        <v>45877</v>
      </c>
      <c r="D2045" s="30">
        <v>45885</v>
      </c>
      <c r="E2045" s="47">
        <v>177.75</v>
      </c>
      <c r="F2045" s="47">
        <f>IF(AB2045="DOLLAR",E2045*88,E2045)</f>
        <v>15642</v>
      </c>
      <c r="G2045" s="48">
        <f>F2045*J2045</f>
        <v>15642</v>
      </c>
      <c r="H2045" s="21">
        <v>505837</v>
      </c>
      <c r="I2045" s="21" t="s">
        <v>3158</v>
      </c>
      <c r="J2045" s="21">
        <v>1</v>
      </c>
      <c r="K2045" s="21">
        <v>1</v>
      </c>
      <c r="L2045" s="21">
        <f>J2045-K2045</f>
        <v>0</v>
      </c>
      <c r="M2045" s="21" t="s">
        <v>2494</v>
      </c>
      <c r="N2045" s="30">
        <v>45891</v>
      </c>
      <c r="O2045" s="48">
        <v>20263.5</v>
      </c>
      <c r="P2045" s="21" t="s">
        <v>42</v>
      </c>
      <c r="Q2045" s="21" t="s">
        <v>636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Faridabad</v>
      </c>
      <c r="W2045" s="38"/>
      <c r="X2045" s="30">
        <v>45891</v>
      </c>
      <c r="Y2045" s="21">
        <f>IF(X2045="", "", X2045-N2045)</f>
        <v>0</v>
      </c>
      <c r="Z2045" s="21" t="str">
        <f>IF(N2045="", "", TEXT(N2045, "dddd"))</f>
        <v>Friday</v>
      </c>
      <c r="AA2045" s="21" t="str">
        <f>IF(X2045="", "", TEXT(X2045, "dddd"))</f>
        <v>Friday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2042</v>
      </c>
      <c r="B2046" s="21" t="s">
        <v>2371</v>
      </c>
      <c r="C2046" s="30">
        <v>45877</v>
      </c>
      <c r="D2046" s="30">
        <v>45885</v>
      </c>
      <c r="E2046" s="47">
        <v>169.5</v>
      </c>
      <c r="F2046" s="47">
        <f>IF(AB2046="DOLLAR",E2046*88,E2046)</f>
        <v>14916</v>
      </c>
      <c r="G2046" s="48">
        <f>F2046*J2046</f>
        <v>14916</v>
      </c>
      <c r="H2046" s="21">
        <v>506329</v>
      </c>
      <c r="I2046" s="21" t="s">
        <v>3159</v>
      </c>
      <c r="J2046" s="21">
        <v>1</v>
      </c>
      <c r="K2046" s="21">
        <v>1</v>
      </c>
      <c r="L2046" s="21">
        <f>J2046-K2046</f>
        <v>0</v>
      </c>
      <c r="M2046" s="21" t="s">
        <v>2448</v>
      </c>
      <c r="N2046" s="30">
        <v>45888</v>
      </c>
      <c r="O2046" s="48">
        <v>17176</v>
      </c>
      <c r="P2046" s="21" t="s">
        <v>16</v>
      </c>
      <c r="Q2046" s="21" t="s">
        <v>2071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45888</v>
      </c>
      <c r="Y2046" s="21">
        <f>IF(X2046="", "", X2046-N2046)</f>
        <v>0</v>
      </c>
      <c r="Z2046" s="21" t="str">
        <f>IF(N2046="", "", TEXT(N2046, "dddd"))</f>
        <v>Tuesday</v>
      </c>
      <c r="AA2046" s="21" t="str">
        <f>IF(X2046="", "", TEXT(X2046, "dddd"))</f>
        <v>Tuesday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2043</v>
      </c>
      <c r="B2047" s="21" t="s">
        <v>2371</v>
      </c>
      <c r="C2047" s="30">
        <v>45877</v>
      </c>
      <c r="D2047" s="30">
        <v>45885</v>
      </c>
      <c r="E2047" s="47">
        <v>194.25</v>
      </c>
      <c r="F2047" s="47">
        <f>IF(AB2047="DOLLAR",E2047*88,E2047)</f>
        <v>17094</v>
      </c>
      <c r="G2047" s="48">
        <f>F2047*J2047</f>
        <v>17094</v>
      </c>
      <c r="H2047" s="21">
        <v>506933</v>
      </c>
      <c r="I2047" s="21" t="s">
        <v>3160</v>
      </c>
      <c r="J2047" s="21">
        <v>1</v>
      </c>
      <c r="K2047" s="21">
        <v>1</v>
      </c>
      <c r="L2047" s="21">
        <f>J2047-K2047</f>
        <v>0</v>
      </c>
      <c r="M2047" s="21" t="s">
        <v>2494</v>
      </c>
      <c r="N2047" s="30">
        <v>45891</v>
      </c>
      <c r="O2047" s="48">
        <v>22144.5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>IF(X2047="", "", X2047-N2047)</f>
        <v>0</v>
      </c>
      <c r="Z2047" s="21" t="str">
        <f>IF(N2047="", "", TEXT(N2047, "dddd"))</f>
        <v>Friday</v>
      </c>
      <c r="AA2047" s="21" t="str">
        <f>IF(X2047="", "", TEXT(X2047, "dddd"))</f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2044</v>
      </c>
      <c r="B2048" s="21" t="s">
        <v>2371</v>
      </c>
      <c r="C2048" s="30">
        <v>45877</v>
      </c>
      <c r="D2048" s="30">
        <v>45885</v>
      </c>
      <c r="E2048" s="47">
        <v>152.6</v>
      </c>
      <c r="F2048" s="47">
        <f>IF(AB2048="DOLLAR",E2048*88,E2048)</f>
        <v>13428.8</v>
      </c>
      <c r="G2048" s="48">
        <f>F2048*J2048</f>
        <v>13428.8</v>
      </c>
      <c r="H2048" s="21">
        <v>530203</v>
      </c>
      <c r="I2048" s="21" t="s">
        <v>3161</v>
      </c>
      <c r="J2048" s="21">
        <v>1</v>
      </c>
      <c r="K2048" s="21">
        <v>1</v>
      </c>
      <c r="L2048" s="21">
        <f>J2048-K2048</f>
        <v>0</v>
      </c>
      <c r="M2048" s="21" t="s">
        <v>2420</v>
      </c>
      <c r="N2048" s="30">
        <v>45887</v>
      </c>
      <c r="O2048" s="48">
        <v>70959</v>
      </c>
      <c r="P2048" s="21" t="s">
        <v>630</v>
      </c>
      <c r="Q2048" s="21">
        <v>58154518203</v>
      </c>
      <c r="R2048" s="21" t="s">
        <v>40</v>
      </c>
      <c r="S2048" s="3">
        <v>4</v>
      </c>
      <c r="T2048" s="37"/>
      <c r="U2048" s="21" t="s">
        <v>18</v>
      </c>
      <c r="V2048" s="21" t="str">
        <f>VLOOKUP(P2048,'Customer List'!B:C,2,)</f>
        <v>Telangana</v>
      </c>
      <c r="W2048" s="38"/>
      <c r="X2048" s="30">
        <v>45888</v>
      </c>
      <c r="Y2048" s="21">
        <f>IF(X2048="", "", X2048-N2048)</f>
        <v>1</v>
      </c>
      <c r="Z2048" s="21" t="str">
        <f>IF(N2048="", "", TEXT(N2048, "dddd"))</f>
        <v>Monday</v>
      </c>
      <c r="AA2048" s="21" t="str">
        <f>IF(X2048="", "", TEXT(X2048, "dddd"))</f>
        <v>Tuesday</v>
      </c>
      <c r="AB2048" s="21" t="str">
        <f>VLOOKUP(U2048,'Currency Sheet'!A:C,3,)</f>
        <v>DOLLAR</v>
      </c>
      <c r="AC2048" s="42" t="str">
        <f>VLOOKUP(P2048,'Customer List'!B:D,3,)</f>
        <v>OutStation</v>
      </c>
    </row>
    <row r="2049" spans="1:29" x14ac:dyDescent="0.25">
      <c r="A2049" s="21">
        <v>2045</v>
      </c>
      <c r="B2049" s="21" t="s">
        <v>2371</v>
      </c>
      <c r="C2049" s="30">
        <v>45877</v>
      </c>
      <c r="D2049" s="30">
        <v>45885</v>
      </c>
      <c r="E2049" s="47">
        <v>143.5</v>
      </c>
      <c r="F2049" s="47">
        <f>IF(AB2049="DOLLAR",E2049*88,E2049)</f>
        <v>12628</v>
      </c>
      <c r="G2049" s="48">
        <f>F2049*J2049</f>
        <v>12628</v>
      </c>
      <c r="H2049" s="21">
        <v>606555</v>
      </c>
      <c r="I2049" s="21" t="s">
        <v>3162</v>
      </c>
      <c r="J2049" s="21">
        <v>1</v>
      </c>
      <c r="K2049" s="21">
        <v>1</v>
      </c>
      <c r="L2049" s="21">
        <f>J2049-K2049</f>
        <v>0</v>
      </c>
      <c r="M2049" s="21" t="s">
        <v>2494</v>
      </c>
      <c r="N2049" s="30">
        <v>45891</v>
      </c>
      <c r="O2049" s="48">
        <v>17527.5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>IF(X2049="", "", X2049-N2049)</f>
        <v>0</v>
      </c>
      <c r="Z2049" s="21" t="str">
        <f>IF(N2049="", "", TEXT(N2049, "dddd"))</f>
        <v>Friday</v>
      </c>
      <c r="AA2049" s="21" t="str">
        <f>IF(X2049="", "", TEXT(X2049, "dddd"))</f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x14ac:dyDescent="0.25">
      <c r="A2050" s="21">
        <v>2046</v>
      </c>
      <c r="B2050" s="21" t="s">
        <v>2371</v>
      </c>
      <c r="C2050" s="30">
        <v>45877</v>
      </c>
      <c r="D2050" s="30">
        <v>45885</v>
      </c>
      <c r="E2050" s="47">
        <v>119.7</v>
      </c>
      <c r="F2050" s="47">
        <f>IF(AB2050="DOLLAR",E2050*88,E2050)</f>
        <v>10533.6</v>
      </c>
      <c r="G2050" s="48">
        <f>F2050*J2050</f>
        <v>10533.6</v>
      </c>
      <c r="H2050" s="21">
        <v>644823</v>
      </c>
      <c r="I2050" s="21" t="s">
        <v>3163</v>
      </c>
      <c r="J2050" s="21">
        <v>1</v>
      </c>
      <c r="K2050" s="21">
        <v>1</v>
      </c>
      <c r="L2050" s="21">
        <f>J2050-K2050</f>
        <v>0</v>
      </c>
      <c r="M2050" s="21" t="s">
        <v>2411</v>
      </c>
      <c r="N2050" s="30">
        <v>45887</v>
      </c>
      <c r="O2050" s="21">
        <v>19878.75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>IF(X2050="", "", X2050-N2050)</f>
        <v>2</v>
      </c>
      <c r="Z2050" s="21" t="str">
        <f>IF(N2050="", "", TEXT(N2050, "dddd"))</f>
        <v>Monday</v>
      </c>
      <c r="AA2050" s="21" t="str">
        <f>IF(X2050="", "", TEXT(X2050, "dddd"))</f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2047</v>
      </c>
      <c r="B2051" s="21" t="s">
        <v>2371</v>
      </c>
      <c r="C2051" s="30">
        <v>45877</v>
      </c>
      <c r="D2051" s="30">
        <v>45885</v>
      </c>
      <c r="E2051" s="47">
        <v>107.1</v>
      </c>
      <c r="F2051" s="47">
        <f>IF(AB2051="DOLLAR",E2051*88,E2051)</f>
        <v>9424.7999999999993</v>
      </c>
      <c r="G2051" s="48">
        <f>F2051*J2051</f>
        <v>9424.7999999999993</v>
      </c>
      <c r="H2051" s="21">
        <v>652403</v>
      </c>
      <c r="I2051" s="21" t="s">
        <v>2901</v>
      </c>
      <c r="J2051" s="21">
        <v>1</v>
      </c>
      <c r="K2051" s="21">
        <v>1</v>
      </c>
      <c r="L2051" s="21">
        <f>J2051-K2051</f>
        <v>0</v>
      </c>
      <c r="M2051" s="21" t="s">
        <v>2411</v>
      </c>
      <c r="N2051" s="30">
        <v>45887</v>
      </c>
      <c r="O2051" s="21">
        <v>17786.25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>IF(X2051="", "", X2051-N2051)</f>
        <v>2</v>
      </c>
      <c r="Z2051" s="21" t="str">
        <f>IF(N2051="", "", TEXT(N2051, "dddd"))</f>
        <v>Monday</v>
      </c>
      <c r="AA2051" s="21" t="str">
        <f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2048</v>
      </c>
      <c r="B2052" s="21" t="s">
        <v>2371</v>
      </c>
      <c r="C2052" s="30">
        <v>45877</v>
      </c>
      <c r="D2052" s="30">
        <v>45885</v>
      </c>
      <c r="E2052" s="47">
        <v>102.9</v>
      </c>
      <c r="F2052" s="47">
        <f>IF(AB2052="DOLLAR",E2052*88,E2052)</f>
        <v>9055.2000000000007</v>
      </c>
      <c r="G2052" s="48">
        <f>F2052*J2052</f>
        <v>9055.2000000000007</v>
      </c>
      <c r="H2052" s="21">
        <v>675503</v>
      </c>
      <c r="I2052" s="21" t="s">
        <v>3164</v>
      </c>
      <c r="J2052" s="21">
        <v>1</v>
      </c>
      <c r="K2052" s="21">
        <v>1</v>
      </c>
      <c r="L2052" s="21">
        <f>J2052-K2052</f>
        <v>0</v>
      </c>
      <c r="M2052" s="21" t="s">
        <v>2494</v>
      </c>
      <c r="N2052" s="30">
        <v>45891</v>
      </c>
      <c r="O2052" s="48">
        <v>12568.5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>IF(X2052="", "", X2052-N2052)</f>
        <v>0</v>
      </c>
      <c r="Z2052" s="21" t="str">
        <f>IF(N2052="", "", TEXT(N2052, "dddd"))</f>
        <v>Friday</v>
      </c>
      <c r="AA2052" s="21" t="str">
        <f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2049</v>
      </c>
      <c r="B2053" s="21" t="s">
        <v>2371</v>
      </c>
      <c r="C2053" s="30">
        <v>45877</v>
      </c>
      <c r="D2053" s="30">
        <v>45885</v>
      </c>
      <c r="E2053" s="47">
        <v>111.3</v>
      </c>
      <c r="F2053" s="47">
        <f>IF(AB2053="DOLLAR",E2053*88,E2053)</f>
        <v>9794.4</v>
      </c>
      <c r="G2053" s="48">
        <f>F2053*J2053</f>
        <v>9794.4</v>
      </c>
      <c r="H2053" s="21">
        <v>690203</v>
      </c>
      <c r="I2053" s="21" t="s">
        <v>3165</v>
      </c>
      <c r="J2053" s="21">
        <v>1</v>
      </c>
      <c r="K2053" s="21">
        <v>1</v>
      </c>
      <c r="L2053" s="21">
        <f>J2053-K2053</f>
        <v>0</v>
      </c>
      <c r="M2053" s="21" t="s">
        <v>2494</v>
      </c>
      <c r="N2053" s="30">
        <v>45891</v>
      </c>
      <c r="O2053" s="48">
        <v>13594.5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>IF(X2053="", "", X2053-N2053)</f>
        <v>0</v>
      </c>
      <c r="Z2053" s="21" t="str">
        <f>IF(N2053="", "", TEXT(N2053, "dddd"))</f>
        <v>Friday</v>
      </c>
      <c r="AA2053" s="21" t="str">
        <f>IF(X2053="", "", TEXT(X2053, "dddd"))</f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2050</v>
      </c>
      <c r="B2054" s="21" t="s">
        <v>2371</v>
      </c>
      <c r="C2054" s="30">
        <v>45877</v>
      </c>
      <c r="D2054" s="30">
        <v>45885</v>
      </c>
      <c r="E2054" s="47">
        <v>112</v>
      </c>
      <c r="F2054" s="47">
        <f>IF(AB2054="DOLLAR",E2054*88,E2054)</f>
        <v>9856</v>
      </c>
      <c r="G2054" s="48">
        <f>F2054*J2054</f>
        <v>9856</v>
      </c>
      <c r="H2054" s="21">
        <v>693811</v>
      </c>
      <c r="I2054" s="21" t="s">
        <v>3166</v>
      </c>
      <c r="J2054" s="21">
        <v>1</v>
      </c>
      <c r="K2054" s="21">
        <v>1</v>
      </c>
      <c r="L2054" s="21">
        <f>J2054-K2054</f>
        <v>0</v>
      </c>
      <c r="M2054" s="21" t="s">
        <v>2494</v>
      </c>
      <c r="N2054" s="30">
        <v>45891</v>
      </c>
      <c r="O2054" s="48">
        <v>13680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>IF(X2054="", "", X2054-N2054)</f>
        <v>0</v>
      </c>
      <c r="Z2054" s="21" t="str">
        <f>IF(N2054="", "", TEXT(N2054, "dddd"))</f>
        <v>Friday</v>
      </c>
      <c r="AA2054" s="21" t="str">
        <f>IF(X2054="", "", TEXT(X2054, "dddd"))</f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2051</v>
      </c>
      <c r="B2055" s="21" t="s">
        <v>2371</v>
      </c>
      <c r="C2055" s="30">
        <v>45877</v>
      </c>
      <c r="D2055" s="30">
        <v>45885</v>
      </c>
      <c r="E2055" s="47">
        <v>102.2</v>
      </c>
      <c r="F2055" s="47">
        <f>IF(AB2055="DOLLAR",E2055*88,E2055)</f>
        <v>8993.6</v>
      </c>
      <c r="G2055" s="48">
        <f>F2055*J2055</f>
        <v>8993.6</v>
      </c>
      <c r="H2055" s="21">
        <v>699703</v>
      </c>
      <c r="I2055" s="21" t="s">
        <v>3167</v>
      </c>
      <c r="J2055" s="21">
        <v>1</v>
      </c>
      <c r="K2055" s="21">
        <v>1</v>
      </c>
      <c r="L2055" s="21">
        <f>J2055-K2055</f>
        <v>0</v>
      </c>
      <c r="M2055" s="21" t="s">
        <v>2494</v>
      </c>
      <c r="N2055" s="30">
        <v>45891</v>
      </c>
      <c r="O2055" s="48">
        <v>12483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>IF(X2055="", "", X2055-N2055)</f>
        <v>0</v>
      </c>
      <c r="Z2055" s="21" t="str">
        <f>IF(N2055="", "", TEXT(N2055, "dddd"))</f>
        <v>Friday</v>
      </c>
      <c r="AA2055" s="21" t="str">
        <f>IF(X2055="", "", TEXT(X2055, "dddd"))</f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2052</v>
      </c>
      <c r="B2056" s="21" t="s">
        <v>2371</v>
      </c>
      <c r="C2056" s="30">
        <v>45877</v>
      </c>
      <c r="D2056" s="30">
        <v>45885</v>
      </c>
      <c r="E2056" s="47">
        <v>1232.7</v>
      </c>
      <c r="F2056" s="47">
        <f>IF(AB2056="DOLLAR",E2056*88,E2056)</f>
        <v>108477.6</v>
      </c>
      <c r="G2056" s="48">
        <f>F2056*J2056</f>
        <v>325432.80000000005</v>
      </c>
      <c r="H2056" s="21">
        <v>740621</v>
      </c>
      <c r="I2056" s="21" t="s">
        <v>3168</v>
      </c>
      <c r="J2056" s="21">
        <v>3</v>
      </c>
      <c r="K2056" s="21">
        <v>3</v>
      </c>
      <c r="L2056" s="21">
        <f>J2056-K2056</f>
        <v>0</v>
      </c>
      <c r="M2056" s="21" t="s">
        <v>2419</v>
      </c>
      <c r="N2056" s="30">
        <v>45887</v>
      </c>
      <c r="O2056" s="48">
        <v>476790.75</v>
      </c>
      <c r="P2056" s="21" t="s">
        <v>945</v>
      </c>
      <c r="Q2056" s="21">
        <v>58154522090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Banglore</v>
      </c>
      <c r="W2056" s="38"/>
      <c r="X2056" s="30">
        <v>45888</v>
      </c>
      <c r="Y2056" s="21">
        <f>IF(X2056="", "", X2056-N2056)</f>
        <v>1</v>
      </c>
      <c r="Z2056" s="21" t="str">
        <f>IF(N2056="", "", TEXT(N2056, "dddd"))</f>
        <v>Monday</v>
      </c>
      <c r="AA2056" s="21" t="str">
        <f>IF(X2056="", "", TEXT(X2056, "dddd"))</f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2053</v>
      </c>
      <c r="B2057" s="21" t="s">
        <v>2371</v>
      </c>
      <c r="C2057" s="30">
        <v>45877</v>
      </c>
      <c r="D2057" s="30">
        <v>45885</v>
      </c>
      <c r="E2057" s="47">
        <v>189.75</v>
      </c>
      <c r="F2057" s="47">
        <f>IF(AB2057="DOLLAR",E2057*88,E2057)</f>
        <v>16698</v>
      </c>
      <c r="G2057" s="48">
        <f>F2057*J2057</f>
        <v>16698</v>
      </c>
      <c r="H2057" s="21">
        <v>846108</v>
      </c>
      <c r="I2057" s="21" t="s">
        <v>3169</v>
      </c>
      <c r="J2057" s="21">
        <v>1</v>
      </c>
      <c r="K2057" s="21">
        <v>1</v>
      </c>
      <c r="L2057" s="21">
        <f>J2057-K2057</f>
        <v>0</v>
      </c>
      <c r="M2057" s="21" t="s">
        <v>2426</v>
      </c>
      <c r="N2057" s="30">
        <v>45887</v>
      </c>
      <c r="O2057" s="48">
        <v>26565</v>
      </c>
      <c r="P2057" s="21" t="s">
        <v>621</v>
      </c>
      <c r="Q2057" s="21">
        <v>58154519640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Hyderabad</v>
      </c>
      <c r="W2057" s="38"/>
      <c r="X2057" s="30">
        <v>45888</v>
      </c>
      <c r="Y2057" s="21">
        <f>IF(X2057="", "", X2057-N2057)</f>
        <v>1</v>
      </c>
      <c r="Z2057" s="21" t="str">
        <f>IF(N2057="", "", TEXT(N2057, "dddd"))</f>
        <v>Monday</v>
      </c>
      <c r="AA2057" s="21" t="str">
        <f>IF(X2057="", "", TEXT(X2057, "dddd"))</f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2054</v>
      </c>
      <c r="B2058" s="21" t="s">
        <v>2371</v>
      </c>
      <c r="C2058" s="30">
        <v>45877</v>
      </c>
      <c r="D2058" s="30">
        <v>45885</v>
      </c>
      <c r="E2058" s="47">
        <v>138.6</v>
      </c>
      <c r="F2058" s="47">
        <f>IF(AB2058="DOLLAR",E2058*88,E2058)</f>
        <v>12196.8</v>
      </c>
      <c r="G2058" s="48">
        <f>F2058*J2058</f>
        <v>12196.8</v>
      </c>
      <c r="H2058" s="21">
        <v>946603</v>
      </c>
      <c r="I2058" s="21" t="s">
        <v>3170</v>
      </c>
      <c r="J2058" s="21">
        <v>1</v>
      </c>
      <c r="K2058" s="21">
        <v>1</v>
      </c>
      <c r="L2058" s="21">
        <f>J2058-K2058</f>
        <v>0</v>
      </c>
      <c r="M2058" s="21" t="s">
        <v>2494</v>
      </c>
      <c r="N2058" s="30">
        <v>45891</v>
      </c>
      <c r="O2058" s="48">
        <v>16929</v>
      </c>
      <c r="P2058" s="21" t="s">
        <v>42</v>
      </c>
      <c r="Q2058" s="21" t="s">
        <v>636</v>
      </c>
      <c r="R2058" s="21" t="s">
        <v>637</v>
      </c>
      <c r="S2058" s="3">
        <v>4</v>
      </c>
      <c r="T2058" s="37"/>
      <c r="U2058" s="21" t="s">
        <v>18</v>
      </c>
      <c r="V2058" s="21" t="str">
        <f>VLOOKUP(P2058,'Customer List'!B:C,2,)</f>
        <v>Faridabad</v>
      </c>
      <c r="W2058" s="38"/>
      <c r="X2058" s="30">
        <v>45891</v>
      </c>
      <c r="Y2058" s="21">
        <f>IF(X2058="", "", X2058-N2058)</f>
        <v>0</v>
      </c>
      <c r="Z2058" s="21" t="str">
        <f>IF(N2058="", "", TEXT(N2058, "dddd"))</f>
        <v>Friday</v>
      </c>
      <c r="AA2058" s="21" t="str">
        <f>IF(X2058="", "", TEXT(X2058, "dddd"))</f>
        <v>Friday</v>
      </c>
      <c r="AB2058" s="21" t="str">
        <f>VLOOKUP(U2058,'Currency Sheet'!A:C,3,)</f>
        <v>DOLLAR</v>
      </c>
      <c r="AC2058" s="42" t="str">
        <f>VLOOKUP(P2058,'Customer List'!B:D,3,)</f>
        <v>Local</v>
      </c>
    </row>
    <row r="2059" spans="1:29" x14ac:dyDescent="0.25">
      <c r="A2059" s="21">
        <v>2055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>IF(AB2059="DOLLAR",E2059*88,E2059)</f>
        <v>0</v>
      </c>
      <c r="G2059" s="48">
        <f>F2059*J2059</f>
        <v>0</v>
      </c>
      <c r="H2059" s="52">
        <v>432504</v>
      </c>
      <c r="I2059" s="21" t="s">
        <v>1880</v>
      </c>
      <c r="J2059" s="21">
        <v>1</v>
      </c>
      <c r="K2059" s="21"/>
      <c r="L2059" s="21">
        <f>J2059-K2059</f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>IF(OR(R2059 = "PRIYANKA MADAM", R2059 = "DEEPAK", R2059 = "PORTER"),N2059,"")</f>
        <v/>
      </c>
      <c r="Y2059" s="21" t="str">
        <f>IF(X2059="", "", X2059-N2059)</f>
        <v/>
      </c>
      <c r="Z2059" s="21" t="str">
        <f>IF(N2059="", "", TEXT(N2059, "dddd"))</f>
        <v/>
      </c>
      <c r="AA2059" s="21" t="str">
        <f>IF(X2059="", "", TEXT(X2059, "dddd"))</f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2056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>IF(AB2060="DOLLAR",E2060*88,E2060)</f>
        <v>0</v>
      </c>
      <c r="G2060" s="48">
        <f>F2060*J2060</f>
        <v>0</v>
      </c>
      <c r="H2060" s="52">
        <v>431304</v>
      </c>
      <c r="I2060" s="21" t="s">
        <v>3171</v>
      </c>
      <c r="J2060" s="21">
        <v>1</v>
      </c>
      <c r="K2060" s="21"/>
      <c r="L2060" s="21">
        <f>J2060-K2060</f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>IF(X2060="", "", X2060-N2060)</f>
        <v/>
      </c>
      <c r="Z2060" s="21" t="str">
        <f>IF(N2060="", "", TEXT(N2060, "dddd"))</f>
        <v/>
      </c>
      <c r="AA2060" s="21" t="str">
        <f>IF(X2060="", "", TEXT(X2060, "dddd"))</f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2057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>IF(AB2061="DOLLAR",E2061*88,E2061)</f>
        <v>0</v>
      </c>
      <c r="G2061" s="48">
        <f>F2061*J2061</f>
        <v>0</v>
      </c>
      <c r="H2061" s="52">
        <v>432604</v>
      </c>
      <c r="I2061" s="21" t="s">
        <v>3268</v>
      </c>
      <c r="J2061" s="21">
        <v>1</v>
      </c>
      <c r="K2061" s="21">
        <v>1</v>
      </c>
      <c r="L2061" s="21">
        <f>J2061-K2061</f>
        <v>0</v>
      </c>
      <c r="M2061" s="21" t="s">
        <v>4896</v>
      </c>
      <c r="N2061" s="30">
        <v>45936</v>
      </c>
      <c r="O2061" s="48">
        <v>40415</v>
      </c>
      <c r="P2061" s="21" t="s">
        <v>2513</v>
      </c>
      <c r="Q2061" s="1" t="s">
        <v>4748</v>
      </c>
      <c r="R2061" s="21" t="s">
        <v>40</v>
      </c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>
        <v>45943</v>
      </c>
      <c r="Y2061" s="21">
        <f>IF(X2061="", "", X2061-N2061)</f>
        <v>7</v>
      </c>
      <c r="Z2061" s="21" t="str">
        <f>IF(N2061="", "", TEXT(N2061, "dddd"))</f>
        <v>Monday</v>
      </c>
      <c r="AA2061" s="21" t="str">
        <f>IF(X2061="", "", TEXT(X2061, "dddd"))</f>
        <v>Monday</v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2058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>IF(AB2062="DOLLAR",E2062*88,E2062)</f>
        <v>0</v>
      </c>
      <c r="G2062" s="48">
        <f>F2062*J2062</f>
        <v>0</v>
      </c>
      <c r="H2062" s="52">
        <v>431414</v>
      </c>
      <c r="I2062" s="21" t="s">
        <v>1879</v>
      </c>
      <c r="J2062" s="21">
        <v>1</v>
      </c>
      <c r="K2062" s="21">
        <v>1</v>
      </c>
      <c r="L2062" s="21">
        <f>J2062-K2062</f>
        <v>0</v>
      </c>
      <c r="M2062" s="21" t="s">
        <v>4896</v>
      </c>
      <c r="N2062" s="30">
        <v>45936</v>
      </c>
      <c r="O2062" s="48">
        <v>33092.5</v>
      </c>
      <c r="P2062" s="21" t="s">
        <v>2513</v>
      </c>
      <c r="Q2062" s="1" t="s">
        <v>4748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>IF(X2062="", "", X2062-N2062)</f>
        <v>7</v>
      </c>
      <c r="Z2062" s="21" t="str">
        <f>IF(N2062="", "", TEXT(N2062, "dddd"))</f>
        <v>Monday</v>
      </c>
      <c r="AA2062" s="21" t="str">
        <f>IF(X2062="", "", TEXT(X2062, "dddd"))</f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2059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>IF(AB2063="DOLLAR",E2063*88,E2063)</f>
        <v>0</v>
      </c>
      <c r="G2063" s="48">
        <f>F2063*J2063</f>
        <v>0</v>
      </c>
      <c r="H2063" s="52">
        <v>430804</v>
      </c>
      <c r="I2063" s="21" t="s">
        <v>1877</v>
      </c>
      <c r="J2063" s="21">
        <v>1</v>
      </c>
      <c r="K2063" s="21"/>
      <c r="L2063" s="21">
        <f>J2063-K2063</f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>IF(OR(R2063 = "PRIYANKA MADAM", R2063 = "DEEPAK", R2063 = "PORTER"),N2063,"")</f>
        <v/>
      </c>
      <c r="Y2063" s="21" t="str">
        <f>IF(X2063="", "", X2063-N2063)</f>
        <v/>
      </c>
      <c r="Z2063" s="21" t="str">
        <f>IF(N2063="", "", TEXT(N2063, "dddd"))</f>
        <v/>
      </c>
      <c r="AA2063" s="21" t="str">
        <f>IF(X2063="", "", TEXT(X2063, "dddd"))</f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2060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>IF(AB2064="DOLLAR",E2064*88,E2064)</f>
        <v>0</v>
      </c>
      <c r="G2064" s="48">
        <f>F2064*J2064</f>
        <v>0</v>
      </c>
      <c r="H2064" s="52">
        <v>430904</v>
      </c>
      <c r="I2064" s="21" t="s">
        <v>1878</v>
      </c>
      <c r="J2064" s="21">
        <v>1</v>
      </c>
      <c r="K2064" s="21"/>
      <c r="L2064" s="21">
        <f>J2064-K2064</f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>IF(X2064="", "", X2064-N2064)</f>
        <v/>
      </c>
      <c r="Z2064" s="21" t="str">
        <f>IF(N2064="", "", TEXT(N2064, "dddd"))</f>
        <v/>
      </c>
      <c r="AA2064" s="21" t="str">
        <f>IF(X2064="", "", TEXT(X2064, "dddd"))</f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2061</v>
      </c>
      <c r="B2065" s="21" t="s">
        <v>2364</v>
      </c>
      <c r="C2065" s="30">
        <v>45877</v>
      </c>
      <c r="D2065" s="30">
        <v>45885</v>
      </c>
      <c r="E2065" s="47">
        <v>374</v>
      </c>
      <c r="F2065" s="47">
        <f>IF(AB2065="DOLLAR",E2065*88,E2065)</f>
        <v>32912</v>
      </c>
      <c r="G2065" s="48">
        <f>F2065*J2065</f>
        <v>32912</v>
      </c>
      <c r="H2065" s="21" t="s">
        <v>2361</v>
      </c>
      <c r="I2065" s="21" t="s">
        <v>4406</v>
      </c>
      <c r="J2065" s="21">
        <v>1</v>
      </c>
      <c r="K2065" s="21">
        <v>1</v>
      </c>
      <c r="L2065" s="21">
        <f>J2065-K2065</f>
        <v>0</v>
      </c>
      <c r="M2065" s="21" t="s">
        <v>2402</v>
      </c>
      <c r="N2065" s="30">
        <v>45887</v>
      </c>
      <c r="O2065" s="48">
        <v>48060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>IF(X2065="", "", X2065-N2065)</f>
        <v>1</v>
      </c>
      <c r="Z2065" s="21" t="str">
        <f>IF(N2065="", "", TEXT(N2065, "dddd"))</f>
        <v>Monday</v>
      </c>
      <c r="AA2065" s="21" t="str">
        <f>IF(X2065="", "", TEXT(X2065, "dddd"))</f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2062</v>
      </c>
      <c r="B2066" s="21" t="s">
        <v>2364</v>
      </c>
      <c r="C2066" s="30">
        <v>45877</v>
      </c>
      <c r="D2066" s="30">
        <v>45885</v>
      </c>
      <c r="E2066" s="47">
        <v>439</v>
      </c>
      <c r="F2066" s="47">
        <f>IF(AB2066="DOLLAR",E2066*88,E2066)</f>
        <v>38632</v>
      </c>
      <c r="G2066" s="48">
        <f>F2066*J2066</f>
        <v>38632</v>
      </c>
      <c r="H2066" s="21" t="s">
        <v>2362</v>
      </c>
      <c r="I2066" s="21" t="s">
        <v>4407</v>
      </c>
      <c r="J2066" s="21">
        <v>1</v>
      </c>
      <c r="K2066" s="21">
        <v>1</v>
      </c>
      <c r="L2066" s="21">
        <f>J2066-K2066</f>
        <v>0</v>
      </c>
      <c r="M2066" s="21" t="s">
        <v>2403</v>
      </c>
      <c r="N2066" s="30">
        <v>45887</v>
      </c>
      <c r="O2066" s="48">
        <v>56430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>IF(X2066="", "", X2066-N2066)</f>
        <v>1</v>
      </c>
      <c r="Z2066" s="21" t="str">
        <f>IF(N2066="", "", TEXT(N2066, "dddd"))</f>
        <v>Monday</v>
      </c>
      <c r="AA2066" s="21" t="str">
        <f>IF(X2066="", "", TEXT(X2066, "dddd"))</f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2063</v>
      </c>
      <c r="B2067" s="21" t="s">
        <v>2364</v>
      </c>
      <c r="C2067" s="30">
        <v>45877</v>
      </c>
      <c r="D2067" s="30">
        <v>45885</v>
      </c>
      <c r="E2067" s="47">
        <v>188</v>
      </c>
      <c r="F2067" s="47">
        <f>IF(AB2067="DOLLAR",E2067*88,E2067)</f>
        <v>16544</v>
      </c>
      <c r="G2067" s="48">
        <f>F2067*J2067</f>
        <v>16544</v>
      </c>
      <c r="H2067" s="21" t="s">
        <v>372</v>
      </c>
      <c r="I2067" s="21" t="s">
        <v>4123</v>
      </c>
      <c r="J2067" s="21">
        <v>1</v>
      </c>
      <c r="K2067" s="21">
        <v>1</v>
      </c>
      <c r="L2067" s="21">
        <f>J2067-K2067</f>
        <v>0</v>
      </c>
      <c r="M2067" s="21" t="s">
        <v>2405</v>
      </c>
      <c r="N2067" s="30">
        <v>45887</v>
      </c>
      <c r="O2067" s="48">
        <v>25555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>IF(X2067="", "", X2067-N2067)</f>
        <v>1</v>
      </c>
      <c r="Z2067" s="21" t="str">
        <f>IF(N2067="", "", TEXT(N2067, "dddd"))</f>
        <v>Monday</v>
      </c>
      <c r="AA2067" s="21" t="str">
        <f>IF(X2067="", "", TEXT(X2067, "dddd"))</f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2064</v>
      </c>
      <c r="B2068" s="21" t="s">
        <v>2364</v>
      </c>
      <c r="C2068" s="30">
        <v>45877</v>
      </c>
      <c r="D2068" s="30">
        <v>45885</v>
      </c>
      <c r="E2068" s="47">
        <v>374</v>
      </c>
      <c r="F2068" s="47">
        <f>IF(AB2068="DOLLAR",E2068*88,E2068)</f>
        <v>32912</v>
      </c>
      <c r="G2068" s="48">
        <f>F2068*J2068</f>
        <v>32912</v>
      </c>
      <c r="H2068" s="21" t="s">
        <v>2363</v>
      </c>
      <c r="I2068" s="21" t="s">
        <v>4664</v>
      </c>
      <c r="J2068" s="21">
        <v>1</v>
      </c>
      <c r="K2068" s="21">
        <v>1</v>
      </c>
      <c r="L2068" s="21">
        <f>J2068-K2068</f>
        <v>0</v>
      </c>
      <c r="M2068" s="21" t="s">
        <v>2405</v>
      </c>
      <c r="N2068" s="30">
        <v>45887</v>
      </c>
      <c r="O2068" s="48">
        <v>50730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>IF(X2068="", "", X2068-N2068)</f>
        <v>1</v>
      </c>
      <c r="Z2068" s="21" t="str">
        <f>IF(N2068="", "", TEXT(N2068, "dddd"))</f>
        <v>Monday</v>
      </c>
      <c r="AA2068" s="21" t="str">
        <f>IF(X2068="", "", TEXT(X2068, "dddd"))</f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2065</v>
      </c>
      <c r="B2069" s="21" t="s">
        <v>2364</v>
      </c>
      <c r="C2069" s="30">
        <v>45877</v>
      </c>
      <c r="D2069" s="30">
        <v>45885</v>
      </c>
      <c r="E2069" s="47">
        <v>237</v>
      </c>
      <c r="F2069" s="47">
        <f>IF(AB2069="DOLLAR",E2069*88,E2069)</f>
        <v>20856</v>
      </c>
      <c r="G2069" s="48">
        <f>F2069*J2069</f>
        <v>41712</v>
      </c>
      <c r="H2069" s="21" t="s">
        <v>321</v>
      </c>
      <c r="I2069" s="21" t="s">
        <v>4132</v>
      </c>
      <c r="J2069" s="21">
        <v>2</v>
      </c>
      <c r="K2069" s="21">
        <v>2</v>
      </c>
      <c r="L2069" s="21">
        <f>J2069-K2069</f>
        <v>0</v>
      </c>
      <c r="M2069" s="21" t="s">
        <v>2493</v>
      </c>
      <c r="N2069" s="30">
        <v>45891</v>
      </c>
      <c r="O2069" s="48">
        <v>57798</v>
      </c>
      <c r="P2069" s="21" t="s">
        <v>42</v>
      </c>
      <c r="Q2069" s="21" t="s">
        <v>636</v>
      </c>
      <c r="R2069" s="21" t="s">
        <v>637</v>
      </c>
      <c r="S2069" s="3">
        <v>4</v>
      </c>
      <c r="T2069" s="37"/>
      <c r="U2069" s="21" t="s">
        <v>320</v>
      </c>
      <c r="V2069" s="21" t="str">
        <f>VLOOKUP(P2069,'Customer List'!B:C,2,)</f>
        <v>Faridabad</v>
      </c>
      <c r="W2069" s="38"/>
      <c r="X2069" s="30">
        <v>45891</v>
      </c>
      <c r="Y2069" s="21">
        <f>IF(X2069="", "", X2069-N2069)</f>
        <v>0</v>
      </c>
      <c r="Z2069" s="21" t="str">
        <f>IF(N2069="", "", TEXT(N2069, "dddd"))</f>
        <v>Friday</v>
      </c>
      <c r="AA2069" s="21" t="str">
        <f>IF(X2069="", "", TEXT(X2069, "dddd"))</f>
        <v>Friday</v>
      </c>
      <c r="AB2069" s="21" t="str">
        <f>VLOOKUP(U2069,'Currency Sheet'!A:C,3,)</f>
        <v>DOLLAR</v>
      </c>
      <c r="AC2069" s="42" t="str">
        <f>VLOOKUP(P2069,'Customer List'!B:D,3,)</f>
        <v>Local</v>
      </c>
    </row>
    <row r="2070" spans="1:29" x14ac:dyDescent="0.25">
      <c r="A2070" s="21">
        <v>2066</v>
      </c>
      <c r="B2070" s="21" t="s">
        <v>2364</v>
      </c>
      <c r="C2070" s="30">
        <v>45877</v>
      </c>
      <c r="D2070" s="30">
        <v>45885</v>
      </c>
      <c r="E2070" s="47">
        <v>81</v>
      </c>
      <c r="F2070" s="47">
        <f>IF(AB2070="DOLLAR",E2070*88,E2070)</f>
        <v>7128</v>
      </c>
      <c r="G2070" s="48">
        <f>F2070*J2070</f>
        <v>7128</v>
      </c>
      <c r="H2070" s="21" t="s">
        <v>349</v>
      </c>
      <c r="I2070" s="21" t="s">
        <v>4665</v>
      </c>
      <c r="J2070" s="21">
        <v>1</v>
      </c>
      <c r="K2070" s="21">
        <v>1</v>
      </c>
      <c r="L2070" s="21">
        <f>J2070-K2070</f>
        <v>0</v>
      </c>
      <c r="M2070" s="21" t="s">
        <v>2406</v>
      </c>
      <c r="N2070" s="30">
        <v>45887</v>
      </c>
      <c r="O2070" s="48">
        <v>13050</v>
      </c>
      <c r="P2070" s="21" t="s">
        <v>2390</v>
      </c>
      <c r="Q2070" s="21">
        <v>58154515775</v>
      </c>
      <c r="R2070" s="21" t="s">
        <v>40</v>
      </c>
      <c r="S2070" s="3">
        <v>4</v>
      </c>
      <c r="T2070" s="37"/>
      <c r="U2070" s="21" t="s">
        <v>320</v>
      </c>
      <c r="V2070" s="21" t="e">
        <f>VLOOKUP(P2070,'Customer List'!B:C,2,)</f>
        <v>#N/A</v>
      </c>
      <c r="W2070" s="38"/>
      <c r="X2070" s="30">
        <v>45888</v>
      </c>
      <c r="Y2070" s="21">
        <f>IF(X2070="", "", X2070-N2070)</f>
        <v>1</v>
      </c>
      <c r="Z2070" s="21" t="str">
        <f>IF(N2070="", "", TEXT(N2070, "dddd"))</f>
        <v>Monday</v>
      </c>
      <c r="AA2070" s="21" t="str">
        <f>IF(X2070="", "", TEXT(X2070, "dddd"))</f>
        <v>Tuesday</v>
      </c>
      <c r="AB2070" s="21" t="str">
        <f>VLOOKUP(U2070,'Currency Sheet'!A:C,3,)</f>
        <v>DOLLAR</v>
      </c>
      <c r="AC2070" s="42" t="e">
        <f>VLOOKUP(P2070,'Customer List'!B:D,3,)</f>
        <v>#N/A</v>
      </c>
    </row>
    <row r="2071" spans="1:29" x14ac:dyDescent="0.25">
      <c r="A2071" s="21">
        <v>2067</v>
      </c>
      <c r="B2071" s="21" t="s">
        <v>2381</v>
      </c>
      <c r="C2071" s="30">
        <v>45882</v>
      </c>
      <c r="D2071" s="30">
        <v>45885</v>
      </c>
      <c r="E2071" s="47">
        <v>31.2</v>
      </c>
      <c r="F2071" s="47">
        <f>IF(AB2071="DOLLAR",E2071*88,E2071)</f>
        <v>2745.6</v>
      </c>
      <c r="G2071" s="48">
        <f>F2071*J2071</f>
        <v>2745.6</v>
      </c>
      <c r="H2071" s="21" t="s">
        <v>2382</v>
      </c>
      <c r="I2071" s="21"/>
      <c r="J2071" s="21">
        <v>1</v>
      </c>
      <c r="K2071" s="21">
        <v>1</v>
      </c>
      <c r="L2071" s="21">
        <f>J2071-K2071</f>
        <v>0</v>
      </c>
      <c r="M2071" s="21" t="s">
        <v>2430</v>
      </c>
      <c r="N2071" s="30">
        <v>45888</v>
      </c>
      <c r="O2071" s="48">
        <v>4524</v>
      </c>
      <c r="P2071" s="21" t="s">
        <v>617</v>
      </c>
      <c r="Q2071" s="21">
        <v>58154568194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Bhuvneshwar</v>
      </c>
      <c r="W2071" s="38"/>
      <c r="X2071" s="30">
        <v>45890</v>
      </c>
      <c r="Y2071" s="21">
        <f>IF(X2071="", "", X2071-N2071)</f>
        <v>2</v>
      </c>
      <c r="Z2071" s="21" t="str">
        <f>IF(N2071="", "", TEXT(N2071, "dddd"))</f>
        <v>Tuesday</v>
      </c>
      <c r="AA2071" s="21" t="str">
        <f>IF(X2071="", "", TEXT(X2071, "dddd"))</f>
        <v>Thursday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2068</v>
      </c>
      <c r="B2072" s="21" t="s">
        <v>2383</v>
      </c>
      <c r="C2072" s="30">
        <v>45882</v>
      </c>
      <c r="D2072" s="30">
        <v>45885</v>
      </c>
      <c r="E2072" s="47">
        <v>380</v>
      </c>
      <c r="F2072" s="47">
        <f>IF(AB2072="DOLLAR",E2072*88,E2072)</f>
        <v>33440</v>
      </c>
      <c r="G2072" s="48">
        <f>F2072*J2072</f>
        <v>33440</v>
      </c>
      <c r="H2072" s="21" t="s">
        <v>2384</v>
      </c>
      <c r="I2072" s="21"/>
      <c r="J2072" s="21">
        <v>1</v>
      </c>
      <c r="K2072" s="21">
        <v>1</v>
      </c>
      <c r="L2072" s="21">
        <f>J2072-K2072</f>
        <v>0</v>
      </c>
      <c r="M2072" s="21" t="s">
        <v>2434</v>
      </c>
      <c r="N2072" s="30">
        <v>45888</v>
      </c>
      <c r="O2072" s="48">
        <v>35815</v>
      </c>
      <c r="P2072" s="21" t="s">
        <v>39</v>
      </c>
      <c r="Q2072" s="21">
        <v>58154568953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Pune</v>
      </c>
      <c r="W2072" s="38"/>
      <c r="X2072" s="30">
        <v>45892</v>
      </c>
      <c r="Y2072" s="21">
        <f>IF(X2072="", "", X2072-N2072)</f>
        <v>4</v>
      </c>
      <c r="Z2072" s="21" t="str">
        <f>IF(N2072="", "", TEXT(N2072, "dddd"))</f>
        <v>Tuesday</v>
      </c>
      <c r="AA2072" s="21" t="str">
        <f>IF(X2072="", "", TEXT(X2072, "dddd"))</f>
        <v>Saturday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2069</v>
      </c>
      <c r="B2073" s="21" t="s">
        <v>2385</v>
      </c>
      <c r="C2073" s="30">
        <v>45882</v>
      </c>
      <c r="D2073" s="30">
        <v>45885</v>
      </c>
      <c r="E2073" s="47">
        <v>11.4</v>
      </c>
      <c r="F2073" s="47">
        <f>IF(AB2073="DOLLAR",E2073*88,E2073)</f>
        <v>1003.2</v>
      </c>
      <c r="G2073" s="48">
        <f>F2073*J2073</f>
        <v>5016</v>
      </c>
      <c r="H2073" s="21" t="s">
        <v>2386</v>
      </c>
      <c r="I2073" s="21" t="s">
        <v>4133</v>
      </c>
      <c r="J2073" s="21">
        <v>5</v>
      </c>
      <c r="K2073" s="21">
        <v>5</v>
      </c>
      <c r="L2073" s="21">
        <f>J2073-K2073</f>
        <v>0</v>
      </c>
      <c r="M2073" s="21" t="s">
        <v>2433</v>
      </c>
      <c r="N2073" s="30">
        <v>45888</v>
      </c>
      <c r="O2073" s="48">
        <v>9642.5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 t="s">
        <v>2432</v>
      </c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>IF(X2073="", "", X2073-N2073)</f>
        <v>2</v>
      </c>
      <c r="Z2073" s="21" t="str">
        <f>IF(N2073="", "", TEXT(N2073, "dddd"))</f>
        <v>Tuesday</v>
      </c>
      <c r="AA2073" s="21" t="str">
        <f>IF(X2073="", "", TEXT(X2073, "dddd"))</f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2070</v>
      </c>
      <c r="B2074" s="21" t="s">
        <v>2385</v>
      </c>
      <c r="C2074" s="30">
        <v>45882</v>
      </c>
      <c r="D2074" s="30">
        <v>45885</v>
      </c>
      <c r="E2074" s="47">
        <v>35</v>
      </c>
      <c r="F2074" s="47">
        <f>IF(AB2074="DOLLAR",E2074*88,E2074)</f>
        <v>3080</v>
      </c>
      <c r="G2074" s="48">
        <f>F2074*J2074</f>
        <v>3080</v>
      </c>
      <c r="H2074" s="21" t="s">
        <v>2387</v>
      </c>
      <c r="I2074" s="21"/>
      <c r="J2074" s="21">
        <v>1</v>
      </c>
      <c r="K2074" s="21">
        <v>1</v>
      </c>
      <c r="L2074" s="21">
        <f>J2074-K2074</f>
        <v>0</v>
      </c>
      <c r="M2074" s="21" t="s">
        <v>2433</v>
      </c>
      <c r="N2074" s="30">
        <v>45888</v>
      </c>
      <c r="O2074" s="48">
        <v>5988.5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>IF(X2074="", "", X2074-N2074)</f>
        <v>2</v>
      </c>
      <c r="Z2074" s="21" t="str">
        <f>IF(N2074="", "", TEXT(N2074, "dddd"))</f>
        <v>Tuesday</v>
      </c>
      <c r="AA2074" s="21" t="str">
        <f>IF(X2074="", "", TEXT(X2074, "dddd"))</f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2071</v>
      </c>
      <c r="B2075" s="21" t="s">
        <v>2389</v>
      </c>
      <c r="C2075" s="30">
        <v>45882</v>
      </c>
      <c r="D2075" s="30">
        <v>45885</v>
      </c>
      <c r="E2075" s="47">
        <v>35</v>
      </c>
      <c r="F2075" s="47">
        <f>IF(AB2075="DOLLAR",E2075*88,E2075)</f>
        <v>3080</v>
      </c>
      <c r="G2075" s="48">
        <f>F2075*J2075</f>
        <v>3080</v>
      </c>
      <c r="H2075" s="21" t="s">
        <v>2387</v>
      </c>
      <c r="I2075" s="21"/>
      <c r="J2075" s="21">
        <v>1</v>
      </c>
      <c r="K2075" s="21">
        <v>1</v>
      </c>
      <c r="L2075" s="21">
        <f>J2075-K2075</f>
        <v>0</v>
      </c>
      <c r="M2075" s="21" t="s">
        <v>2435</v>
      </c>
      <c r="N2075" s="30">
        <v>45888</v>
      </c>
      <c r="O2075" s="48">
        <v>5560.75</v>
      </c>
      <c r="P2075" s="21" t="s">
        <v>621</v>
      </c>
      <c r="Q2075" s="21">
        <v>58154568275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Hyderabad</v>
      </c>
      <c r="W2075" s="38"/>
      <c r="X2075" s="30">
        <v>45889</v>
      </c>
      <c r="Y2075" s="21">
        <f>IF(X2075="", "", X2075-N2075)</f>
        <v>1</v>
      </c>
      <c r="Z2075" s="21" t="str">
        <f>IF(N2075="", "", TEXT(N2075, "dddd"))</f>
        <v>Tuesday</v>
      </c>
      <c r="AA2075" s="21" t="str">
        <f>IF(X2075="", "", TEXT(X2075, "dddd"))</f>
        <v>Wednesday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2072</v>
      </c>
      <c r="B2076" s="21" t="s">
        <v>2397</v>
      </c>
      <c r="C2076" s="30">
        <v>45881</v>
      </c>
      <c r="D2076" s="30">
        <v>45887</v>
      </c>
      <c r="E2076" s="47">
        <v>204.75</v>
      </c>
      <c r="F2076" s="47">
        <f>IF(AB2076="DOLLAR",E2076*88,E2076)</f>
        <v>18018</v>
      </c>
      <c r="G2076" s="48">
        <f>F2076*J2076</f>
        <v>18018</v>
      </c>
      <c r="H2076" s="21">
        <v>100744</v>
      </c>
      <c r="I2076" s="21" t="s">
        <v>1423</v>
      </c>
      <c r="J2076" s="21">
        <v>1</v>
      </c>
      <c r="K2076" s="21">
        <v>1</v>
      </c>
      <c r="L2076" s="21">
        <f>J2076-K2076</f>
        <v>0</v>
      </c>
      <c r="M2076" s="21" t="s">
        <v>2468</v>
      </c>
      <c r="N2076" s="30">
        <v>45890</v>
      </c>
      <c r="O2076" s="48">
        <v>24625.279999999999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>IF(X2076="", "", X2076-N2076)</f>
        <v>0</v>
      </c>
      <c r="Z2076" s="21" t="str">
        <f>IF(N2076="", "", TEXT(N2076, "dddd"))</f>
        <v>Thursday</v>
      </c>
      <c r="AA2076" s="21" t="str">
        <f>IF(X2076="", "", TEXT(X2076, "dddd"))</f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2073</v>
      </c>
      <c r="B2077" s="21" t="s">
        <v>2397</v>
      </c>
      <c r="C2077" s="30">
        <v>45881</v>
      </c>
      <c r="D2077" s="30">
        <v>45887</v>
      </c>
      <c r="E2077" s="47">
        <v>123.75</v>
      </c>
      <c r="F2077" s="47">
        <f>IF(AB2077="DOLLAR",E2077*88,E2077)</f>
        <v>10890</v>
      </c>
      <c r="G2077" s="48">
        <f>F2077*J2077</f>
        <v>10890</v>
      </c>
      <c r="H2077" s="21">
        <v>101245</v>
      </c>
      <c r="I2077" s="21" t="s">
        <v>1536</v>
      </c>
      <c r="J2077" s="21">
        <v>1</v>
      </c>
      <c r="K2077" s="21">
        <v>1</v>
      </c>
      <c r="L2077" s="21">
        <f>J2077-K2077</f>
        <v>0</v>
      </c>
      <c r="M2077" s="21" t="s">
        <v>2468</v>
      </c>
      <c r="N2077" s="30">
        <v>45890</v>
      </c>
      <c r="O2077" s="48">
        <v>14883.41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>IF(X2077="", "", X2077-N2077)</f>
        <v>0</v>
      </c>
      <c r="Z2077" s="21" t="str">
        <f>IF(N2077="", "", TEXT(N2077, "dddd"))</f>
        <v>Thursday</v>
      </c>
      <c r="AA2077" s="21" t="str">
        <f>IF(X2077="", "", TEXT(X2077, "dddd"))</f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2074</v>
      </c>
      <c r="B2078" s="21" t="s">
        <v>2397</v>
      </c>
      <c r="C2078" s="30">
        <v>45881</v>
      </c>
      <c r="D2078" s="30">
        <v>45887</v>
      </c>
      <c r="E2078" s="47">
        <v>65.8</v>
      </c>
      <c r="F2078" s="47">
        <f>IF(AB2078="DOLLAR",E2078*88,E2078)</f>
        <v>5790.4</v>
      </c>
      <c r="G2078" s="48">
        <f>F2078*J2078</f>
        <v>5790.4</v>
      </c>
      <c r="H2078" s="21">
        <v>115526</v>
      </c>
      <c r="I2078" s="21" t="s">
        <v>1668</v>
      </c>
      <c r="J2078" s="21">
        <v>1</v>
      </c>
      <c r="K2078" s="21">
        <v>1</v>
      </c>
      <c r="L2078" s="21">
        <f>J2078-K2078</f>
        <v>0</v>
      </c>
      <c r="M2078" s="21" t="s">
        <v>2468</v>
      </c>
      <c r="N2078" s="30">
        <v>45890</v>
      </c>
      <c r="O2078" s="48">
        <v>8479.0400000000009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>IF(X2078="", "", X2078-N2078)</f>
        <v>0</v>
      </c>
      <c r="Z2078" s="21" t="str">
        <f>IF(N2078="", "", TEXT(N2078, "dddd"))</f>
        <v>Thursday</v>
      </c>
      <c r="AA2078" s="21" t="str">
        <f>IF(X2078="", "", TEXT(X2078, "dddd"))</f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2075</v>
      </c>
      <c r="B2079" s="21" t="s">
        <v>2397</v>
      </c>
      <c r="C2079" s="30">
        <v>45881</v>
      </c>
      <c r="D2079" s="30">
        <v>45887</v>
      </c>
      <c r="E2079" s="47">
        <v>92.4</v>
      </c>
      <c r="F2079" s="47">
        <f>IF(AB2079="DOLLAR",E2079*88,E2079)</f>
        <v>8131.2000000000007</v>
      </c>
      <c r="G2079" s="48">
        <f>F2079*J2079</f>
        <v>8131.2000000000007</v>
      </c>
      <c r="H2079" s="21">
        <v>116231</v>
      </c>
      <c r="I2079" s="21" t="s">
        <v>3172</v>
      </c>
      <c r="J2079" s="21">
        <v>1</v>
      </c>
      <c r="K2079" s="21">
        <v>1</v>
      </c>
      <c r="L2079" s="21">
        <f>J2079-K2079</f>
        <v>0</v>
      </c>
      <c r="M2079" s="21" t="s">
        <v>2468</v>
      </c>
      <c r="N2079" s="30">
        <v>45890</v>
      </c>
      <c r="O2079" s="48">
        <v>11906.73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>IF(X2079="", "", X2079-N2079)</f>
        <v>0</v>
      </c>
      <c r="Z2079" s="21" t="str">
        <f>IF(N2079="", "", TEXT(N2079, "dddd"))</f>
        <v>Thursday</v>
      </c>
      <c r="AA2079" s="21" t="str">
        <f>IF(X2079="", "", TEXT(X2079, "dddd"))</f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2076</v>
      </c>
      <c r="B2080" s="21" t="s">
        <v>2397</v>
      </c>
      <c r="C2080" s="30">
        <v>45881</v>
      </c>
      <c r="D2080" s="30">
        <v>45887</v>
      </c>
      <c r="E2080" s="47">
        <v>219.8</v>
      </c>
      <c r="F2080" s="47">
        <f>IF(AB2080="DOLLAR",E2080*88,E2080)</f>
        <v>19342.400000000001</v>
      </c>
      <c r="G2080" s="48">
        <f>F2080*J2080</f>
        <v>19342.400000000001</v>
      </c>
      <c r="H2080" s="21">
        <v>119310</v>
      </c>
      <c r="I2080" s="21" t="s">
        <v>1548</v>
      </c>
      <c r="J2080" s="21">
        <v>1</v>
      </c>
      <c r="K2080" s="21">
        <v>1</v>
      </c>
      <c r="L2080" s="21">
        <f>J2080-K2080</f>
        <v>0</v>
      </c>
      <c r="M2080" s="21" t="s">
        <v>2469</v>
      </c>
      <c r="N2080" s="30">
        <v>45890</v>
      </c>
      <c r="O2080" s="48">
        <v>28323.59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>IF(X2080="", "", X2080-N2080)</f>
        <v>0</v>
      </c>
      <c r="Z2080" s="21" t="str">
        <f>IF(N2080="", "", TEXT(N2080, "dddd"))</f>
        <v>Thursday</v>
      </c>
      <c r="AA2080" s="21" t="str">
        <f>IF(X2080="", "", TEXT(X2080, "dddd"))</f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2077</v>
      </c>
      <c r="B2081" s="21" t="s">
        <v>2397</v>
      </c>
      <c r="C2081" s="30">
        <v>45881</v>
      </c>
      <c r="D2081" s="30">
        <v>45887</v>
      </c>
      <c r="E2081" s="47">
        <v>70.7</v>
      </c>
      <c r="F2081" s="47">
        <f>IF(AB2081="DOLLAR",E2081*88,E2081)</f>
        <v>6221.6</v>
      </c>
      <c r="G2081" s="48">
        <f>F2081*J2081</f>
        <v>6221.6</v>
      </c>
      <c r="H2081" s="21">
        <v>120411</v>
      </c>
      <c r="I2081" s="21" t="s">
        <v>3173</v>
      </c>
      <c r="J2081" s="21">
        <v>1</v>
      </c>
      <c r="K2081" s="21">
        <v>1</v>
      </c>
      <c r="L2081" s="21">
        <f>J2081-K2081</f>
        <v>0</v>
      </c>
      <c r="M2081" s="21" t="s">
        <v>2468</v>
      </c>
      <c r="N2081" s="30">
        <v>45890</v>
      </c>
      <c r="O2081" s="48">
        <v>9110.4500000000007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>IF(X2081="", "", X2081-N2081)</f>
        <v>0</v>
      </c>
      <c r="Z2081" s="21" t="str">
        <f>IF(N2081="", "", TEXT(N2081, "dddd"))</f>
        <v>Thursday</v>
      </c>
      <c r="AA2081" s="21" t="str">
        <f>IF(X2081="", "", TEXT(X2081, "dddd"))</f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2078</v>
      </c>
      <c r="B2082" s="21" t="s">
        <v>2397</v>
      </c>
      <c r="C2082" s="30">
        <v>45881</v>
      </c>
      <c r="D2082" s="30">
        <v>45887</v>
      </c>
      <c r="E2082" s="47">
        <v>90.3</v>
      </c>
      <c r="F2082" s="47">
        <f>IF(AB2082="DOLLAR",E2082*88,E2082)</f>
        <v>7946.4</v>
      </c>
      <c r="G2082" s="48">
        <f>F2082*J2082</f>
        <v>7946.4</v>
      </c>
      <c r="H2082" s="21">
        <v>121119</v>
      </c>
      <c r="I2082" s="21" t="s">
        <v>3174</v>
      </c>
      <c r="J2082" s="21">
        <v>1</v>
      </c>
      <c r="K2082" s="21">
        <v>1</v>
      </c>
      <c r="L2082" s="21">
        <f>J2082-K2082</f>
        <v>0</v>
      </c>
      <c r="M2082" s="21" t="s">
        <v>2468</v>
      </c>
      <c r="N2082" s="30">
        <v>45890</v>
      </c>
      <c r="O2082" s="48">
        <v>11636.12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>IF(X2082="", "", X2082-N2082)</f>
        <v>0</v>
      </c>
      <c r="Z2082" s="21" t="str">
        <f>IF(N2082="", "", TEXT(N2082, "dddd"))</f>
        <v>Thursday</v>
      </c>
      <c r="AA2082" s="21" t="str">
        <f>IF(X2082="", "", TEXT(X2082, "dddd"))</f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2079</v>
      </c>
      <c r="B2083" s="21" t="s">
        <v>2397</v>
      </c>
      <c r="C2083" s="30">
        <v>45881</v>
      </c>
      <c r="D2083" s="30">
        <v>45887</v>
      </c>
      <c r="E2083" s="47">
        <v>249.75</v>
      </c>
      <c r="F2083" s="47">
        <f>IF(AB2083="DOLLAR",E2083*88,E2083)</f>
        <v>21978</v>
      </c>
      <c r="G2083" s="48">
        <f>F2083*J2083</f>
        <v>21978</v>
      </c>
      <c r="H2083" s="21">
        <v>127039</v>
      </c>
      <c r="I2083" s="21" t="s">
        <v>3175</v>
      </c>
      <c r="J2083" s="21">
        <v>1</v>
      </c>
      <c r="K2083" s="21">
        <v>1</v>
      </c>
      <c r="L2083" s="21">
        <f>J2083-K2083</f>
        <v>0</v>
      </c>
      <c r="M2083" s="21" t="s">
        <v>2468</v>
      </c>
      <c r="N2083" s="30">
        <v>45890</v>
      </c>
      <c r="O2083" s="48">
        <v>30037.43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>IF(X2083="", "", X2083-N2083)</f>
        <v>0</v>
      </c>
      <c r="Z2083" s="21" t="str">
        <f>IF(N2083="", "", TEXT(N2083, "dddd"))</f>
        <v>Thursday</v>
      </c>
      <c r="AA2083" s="21" t="str">
        <f>IF(X2083="", "", TEXT(X2083, "dddd"))</f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2080</v>
      </c>
      <c r="B2084" s="21" t="s">
        <v>2397</v>
      </c>
      <c r="C2084" s="30">
        <v>45881</v>
      </c>
      <c r="D2084" s="30">
        <v>45887</v>
      </c>
      <c r="E2084" s="47">
        <v>86.8</v>
      </c>
      <c r="F2084" s="47">
        <f>IF(AB2084="DOLLAR",E2084*88,E2084)</f>
        <v>7638.4</v>
      </c>
      <c r="G2084" s="48">
        <f>F2084*J2084</f>
        <v>7638.4</v>
      </c>
      <c r="H2084" s="21">
        <v>128023</v>
      </c>
      <c r="I2084" s="21" t="s">
        <v>1290</v>
      </c>
      <c r="J2084" s="21">
        <v>1</v>
      </c>
      <c r="K2084" s="21">
        <v>1</v>
      </c>
      <c r="L2084" s="21">
        <f>J2084-K2084</f>
        <v>0</v>
      </c>
      <c r="M2084" s="21" t="s">
        <v>2468</v>
      </c>
      <c r="N2084" s="30">
        <v>45890</v>
      </c>
      <c r="O2084" s="48">
        <v>11185.11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>IF(X2084="", "", X2084-N2084)</f>
        <v>0</v>
      </c>
      <c r="Z2084" s="21" t="str">
        <f>IF(N2084="", "", TEXT(N2084, "dddd"))</f>
        <v>Thursday</v>
      </c>
      <c r="AA2084" s="21" t="str">
        <f>IF(X2084="", "", TEXT(X2084, "dddd"))</f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2081</v>
      </c>
      <c r="B2085" s="21" t="s">
        <v>2397</v>
      </c>
      <c r="C2085" s="30">
        <v>45881</v>
      </c>
      <c r="D2085" s="30">
        <v>45887</v>
      </c>
      <c r="E2085" s="47">
        <v>186.9</v>
      </c>
      <c r="F2085" s="47">
        <f>IF(AB2085="DOLLAR",E2085*88,E2085)</f>
        <v>16447.2</v>
      </c>
      <c r="G2085" s="48">
        <f>F2085*J2085</f>
        <v>16447.2</v>
      </c>
      <c r="H2085" s="21">
        <v>135908</v>
      </c>
      <c r="I2085" s="21" t="s">
        <v>3176</v>
      </c>
      <c r="J2085" s="21">
        <v>1</v>
      </c>
      <c r="K2085" s="21">
        <v>1</v>
      </c>
      <c r="L2085" s="21">
        <f>J2085-K2085</f>
        <v>0</v>
      </c>
      <c r="M2085" s="21" t="s">
        <v>2471</v>
      </c>
      <c r="N2085" s="30">
        <v>45890</v>
      </c>
      <c r="O2085" s="48">
        <v>24084.07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>IF(X2085="", "", X2085-N2085)</f>
        <v>0</v>
      </c>
      <c r="Z2085" s="21" t="str">
        <f>IF(N2085="", "", TEXT(N2085, "dddd"))</f>
        <v>Thursday</v>
      </c>
      <c r="AA2085" s="21" t="str">
        <f>IF(X2085="", "", TEXT(X2085, "dddd"))</f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2082</v>
      </c>
      <c r="B2086" s="21" t="s">
        <v>2397</v>
      </c>
      <c r="C2086" s="30">
        <v>45881</v>
      </c>
      <c r="D2086" s="30">
        <v>45887</v>
      </c>
      <c r="E2086" s="47">
        <v>123.9</v>
      </c>
      <c r="F2086" s="47">
        <f>IF(AB2086="DOLLAR",E2086*88,E2086)</f>
        <v>10903.2</v>
      </c>
      <c r="G2086" s="48">
        <f>F2086*J2086</f>
        <v>10903.2</v>
      </c>
      <c r="H2086" s="21">
        <v>157604</v>
      </c>
      <c r="I2086" s="21" t="s">
        <v>3177</v>
      </c>
      <c r="J2086" s="21">
        <v>1</v>
      </c>
      <c r="K2086" s="21">
        <v>1</v>
      </c>
      <c r="L2086" s="21">
        <f>J2086-K2086</f>
        <v>0</v>
      </c>
      <c r="M2086" s="21" t="s">
        <v>2469</v>
      </c>
      <c r="N2086" s="30">
        <v>45890</v>
      </c>
      <c r="O2086" s="48">
        <v>15965.84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>IF(X2086="", "", X2086-N2086)</f>
        <v>0</v>
      </c>
      <c r="Z2086" s="21" t="str">
        <f>IF(N2086="", "", TEXT(N2086, "dddd"))</f>
        <v>Thursday</v>
      </c>
      <c r="AA2086" s="21" t="str">
        <f>IF(X2086="", "", TEXT(X2086, "dddd"))</f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2083</v>
      </c>
      <c r="B2087" s="21" t="s">
        <v>2397</v>
      </c>
      <c r="C2087" s="30">
        <v>45881</v>
      </c>
      <c r="D2087" s="30">
        <v>45887</v>
      </c>
      <c r="E2087" s="47">
        <v>161.69999999999999</v>
      </c>
      <c r="F2087" s="47">
        <f>IF(AB2087="DOLLAR",E2087*88,E2087)</f>
        <v>14229.599999999999</v>
      </c>
      <c r="G2087" s="48">
        <f>F2087*J2087</f>
        <v>14229.599999999999</v>
      </c>
      <c r="H2087" s="21">
        <v>160204</v>
      </c>
      <c r="I2087" s="21" t="s">
        <v>3178</v>
      </c>
      <c r="J2087" s="21">
        <v>1</v>
      </c>
      <c r="K2087" s="21">
        <v>1</v>
      </c>
      <c r="L2087" s="21">
        <f>J2087-K2087</f>
        <v>0</v>
      </c>
      <c r="M2087" s="21" t="s">
        <v>2469</v>
      </c>
      <c r="N2087" s="30">
        <v>45890</v>
      </c>
      <c r="O2087" s="48">
        <v>20836.78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>IF(X2087="", "", X2087-N2087)</f>
        <v>0</v>
      </c>
      <c r="Z2087" s="21" t="str">
        <f>IF(N2087="", "", TEXT(N2087, "dddd"))</f>
        <v>Thursday</v>
      </c>
      <c r="AA2087" s="21" t="str">
        <f>IF(X2087="", "", TEXT(X2087, "dddd"))</f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2084</v>
      </c>
      <c r="B2088" s="21" t="s">
        <v>2397</v>
      </c>
      <c r="C2088" s="30">
        <v>45881</v>
      </c>
      <c r="D2088" s="30">
        <v>45887</v>
      </c>
      <c r="E2088" s="47">
        <v>107.1</v>
      </c>
      <c r="F2088" s="47">
        <f>IF(AB2088="DOLLAR",E2088*88,E2088)</f>
        <v>9424.7999999999993</v>
      </c>
      <c r="G2088" s="48">
        <f>F2088*J2088</f>
        <v>9424.7999999999993</v>
      </c>
      <c r="H2088" s="21">
        <v>160908</v>
      </c>
      <c r="I2088" s="21" t="s">
        <v>3179</v>
      </c>
      <c r="J2088" s="21">
        <v>1</v>
      </c>
      <c r="K2088" s="21">
        <v>1</v>
      </c>
      <c r="L2088" s="21">
        <f>J2088-K2088</f>
        <v>0</v>
      </c>
      <c r="M2088" s="21" t="s">
        <v>2471</v>
      </c>
      <c r="N2088" s="30">
        <v>45890</v>
      </c>
      <c r="O2088" s="48">
        <v>13800.98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>IF(X2088="", "", X2088-N2088)</f>
        <v>0</v>
      </c>
      <c r="Z2088" s="21" t="str">
        <f>IF(N2088="", "", TEXT(N2088, "dddd"))</f>
        <v>Thursday</v>
      </c>
      <c r="AA2088" s="21" t="str">
        <f>IF(X2088="", "", TEXT(X2088, "dddd"))</f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2085</v>
      </c>
      <c r="B2089" s="21" t="s">
        <v>2397</v>
      </c>
      <c r="C2089" s="30">
        <v>45881</v>
      </c>
      <c r="D2089" s="30">
        <v>45887</v>
      </c>
      <c r="E2089" s="47">
        <v>30.8</v>
      </c>
      <c r="F2089" s="47">
        <f>IF(AB2089="DOLLAR",E2089*88,E2089)</f>
        <v>2710.4</v>
      </c>
      <c r="G2089" s="48">
        <f>F2089*J2089</f>
        <v>5420.8</v>
      </c>
      <c r="H2089" s="21">
        <v>300402</v>
      </c>
      <c r="I2089" s="21" t="s">
        <v>1321</v>
      </c>
      <c r="J2089" s="21">
        <v>2</v>
      </c>
      <c r="K2089" s="21">
        <v>2</v>
      </c>
      <c r="L2089" s="21">
        <f>J2089-K2089</f>
        <v>0</v>
      </c>
      <c r="M2089" s="21" t="s">
        <v>2473</v>
      </c>
      <c r="N2089" s="30">
        <v>45890</v>
      </c>
      <c r="O2089" s="48">
        <v>7937.82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>IF(X2089="", "", X2089-N2089)</f>
        <v>0</v>
      </c>
      <c r="Z2089" s="21" t="str">
        <f>IF(N2089="", "", TEXT(N2089, "dddd"))</f>
        <v>Thursday</v>
      </c>
      <c r="AA2089" s="21" t="str">
        <f>IF(X2089="", "", TEXT(X2089, "dddd"))</f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2086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>IF(AB2090="DOLLAR",E2090*88,E2090)</f>
        <v>11272.8</v>
      </c>
      <c r="G2090" s="48">
        <f>F2090*J2090</f>
        <v>11272.8</v>
      </c>
      <c r="H2090" s="21">
        <v>331553</v>
      </c>
      <c r="I2090" s="21" t="s">
        <v>3180</v>
      </c>
      <c r="J2090" s="21">
        <v>1</v>
      </c>
      <c r="K2090" s="21">
        <v>1</v>
      </c>
      <c r="L2090" s="21">
        <f>J2090-K2090</f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>IF(X2090="", "", X2090-N2090)</f>
        <v>0</v>
      </c>
      <c r="Z2090" s="21" t="str">
        <f>IF(N2090="", "", TEXT(N2090, "dddd"))</f>
        <v>Thursday</v>
      </c>
      <c r="AA2090" s="21" t="str">
        <f>IF(X2090="", "", TEXT(X2090, "dddd"))</f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2087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>IF(AB2091="DOLLAR",E2091*88,E2091)</f>
        <v>11272.8</v>
      </c>
      <c r="G2091" s="48">
        <f>F2091*J2091</f>
        <v>11272.8</v>
      </c>
      <c r="H2091" s="21">
        <v>352317</v>
      </c>
      <c r="I2091" s="21" t="s">
        <v>3181</v>
      </c>
      <c r="J2091" s="21">
        <v>1</v>
      </c>
      <c r="K2091" s="21">
        <v>1</v>
      </c>
      <c r="L2091" s="21">
        <f>J2091-K2091</f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>IF(X2091="", "", X2091-N2091)</f>
        <v>0</v>
      </c>
      <c r="Z2091" s="21" t="str">
        <f>IF(N2091="", "", TEXT(N2091, "dddd"))</f>
        <v>Thursday</v>
      </c>
      <c r="AA2091" s="21" t="str">
        <f>IF(X2091="", "", TEXT(X2091, "dddd"))</f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2088</v>
      </c>
      <c r="B2092" s="21" t="s">
        <v>2397</v>
      </c>
      <c r="C2092" s="30">
        <v>45881</v>
      </c>
      <c r="D2092" s="30">
        <v>45887</v>
      </c>
      <c r="E2092" s="47">
        <v>111.3</v>
      </c>
      <c r="F2092" s="47">
        <f>IF(AB2092="DOLLAR",E2092*88,E2092)</f>
        <v>9794.4</v>
      </c>
      <c r="G2092" s="48">
        <f>F2092*J2092</f>
        <v>9794.4</v>
      </c>
      <c r="H2092" s="21">
        <v>353719</v>
      </c>
      <c r="I2092" s="21" t="s">
        <v>3182</v>
      </c>
      <c r="J2092" s="21">
        <v>1</v>
      </c>
      <c r="K2092" s="21">
        <v>1</v>
      </c>
      <c r="L2092" s="21">
        <f>J2092-K2092</f>
        <v>0</v>
      </c>
      <c r="M2092" s="21" t="s">
        <v>2468</v>
      </c>
      <c r="N2092" s="30">
        <v>45890</v>
      </c>
      <c r="O2092" s="48">
        <v>14342.2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>IF(X2092="", "", X2092-N2092)</f>
        <v>0</v>
      </c>
      <c r="Z2092" s="21" t="str">
        <f>IF(N2092="", "", TEXT(N2092, "dddd"))</f>
        <v>Thursday</v>
      </c>
      <c r="AA2092" s="21" t="str">
        <f>IF(X2092="", "", TEXT(X2092, "dddd"))</f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2089</v>
      </c>
      <c r="B2093" s="21" t="s">
        <v>2397</v>
      </c>
      <c r="C2093" s="30">
        <v>45881</v>
      </c>
      <c r="D2093" s="30">
        <v>45887</v>
      </c>
      <c r="E2093" s="47">
        <v>136.5</v>
      </c>
      <c r="F2093" s="47">
        <f>IF(AB2093="DOLLAR",E2093*88,E2093)</f>
        <v>12012</v>
      </c>
      <c r="G2093" s="48">
        <f>F2093*J2093</f>
        <v>12012</v>
      </c>
      <c r="H2093" s="21">
        <v>359413</v>
      </c>
      <c r="I2093" s="21" t="s">
        <v>3183</v>
      </c>
      <c r="J2093" s="21">
        <v>1</v>
      </c>
      <c r="K2093" s="21">
        <v>1</v>
      </c>
      <c r="L2093" s="21">
        <f>J2093-K2093</f>
        <v>0</v>
      </c>
      <c r="M2093" s="21" t="s">
        <v>2468</v>
      </c>
      <c r="N2093" s="30">
        <v>45890</v>
      </c>
      <c r="O2093" s="48">
        <v>16416.86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>IF(X2093="", "", X2093-N2093)</f>
        <v>0</v>
      </c>
      <c r="Z2093" s="21" t="str">
        <f>IF(N2093="", "", TEXT(N2093, "dddd"))</f>
        <v>Thursday</v>
      </c>
      <c r="AA2093" s="21" t="str">
        <f>IF(X2093="", "", TEXT(X2093, "dddd"))</f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2090</v>
      </c>
      <c r="B2094" s="21" t="s">
        <v>2397</v>
      </c>
      <c r="C2094" s="30">
        <v>45881</v>
      </c>
      <c r="D2094" s="30">
        <v>45887</v>
      </c>
      <c r="E2094" s="47">
        <v>135.80000000000001</v>
      </c>
      <c r="F2094" s="47">
        <f>IF(AB2094="DOLLAR",E2094*88,E2094)</f>
        <v>11950.400000000001</v>
      </c>
      <c r="G2094" s="48">
        <f>F2094*J2094</f>
        <v>11950.400000000001</v>
      </c>
      <c r="H2094" s="21">
        <v>407122</v>
      </c>
      <c r="I2094" s="21" t="s">
        <v>3154</v>
      </c>
      <c r="J2094" s="21">
        <v>1</v>
      </c>
      <c r="K2094" s="21">
        <v>1</v>
      </c>
      <c r="L2094" s="21">
        <f>J2094-K2094</f>
        <v>0</v>
      </c>
      <c r="M2094" s="21" t="s">
        <v>2470</v>
      </c>
      <c r="N2094" s="30">
        <v>45890</v>
      </c>
      <c r="O2094" s="48">
        <v>17499.29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>IF(X2094="", "", X2094-N2094)</f>
        <v>0</v>
      </c>
      <c r="Z2094" s="21" t="str">
        <f>IF(N2094="", "", TEXT(N2094, "dddd"))</f>
        <v>Thursday</v>
      </c>
      <c r="AA2094" s="21" t="str">
        <f>IF(X2094="", "", TEXT(X2094, "dddd"))</f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2091</v>
      </c>
      <c r="B2095" s="21" t="s">
        <v>2397</v>
      </c>
      <c r="C2095" s="30">
        <v>45881</v>
      </c>
      <c r="D2095" s="30">
        <v>45887</v>
      </c>
      <c r="E2095" s="47">
        <v>193.5</v>
      </c>
      <c r="F2095" s="47">
        <f>IF(AB2095="DOLLAR",E2095*88,E2095)</f>
        <v>17028</v>
      </c>
      <c r="G2095" s="48">
        <f>F2095*J2095</f>
        <v>17028</v>
      </c>
      <c r="H2095" s="21">
        <v>424902</v>
      </c>
      <c r="I2095" s="21" t="s">
        <v>3184</v>
      </c>
      <c r="J2095" s="21">
        <v>1</v>
      </c>
      <c r="K2095" s="21">
        <v>1</v>
      </c>
      <c r="L2095" s="21">
        <f>J2095-K2095</f>
        <v>0</v>
      </c>
      <c r="M2095" s="21" t="s">
        <v>2468</v>
      </c>
      <c r="N2095" s="30">
        <v>45890</v>
      </c>
      <c r="O2095" s="48">
        <v>23272.25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>IF(X2095="", "", X2095-N2095)</f>
        <v>0</v>
      </c>
      <c r="Z2095" s="21" t="str">
        <f>IF(N2095="", "", TEXT(N2095, "dddd"))</f>
        <v>Thursday</v>
      </c>
      <c r="AA2095" s="21" t="str">
        <f>IF(X2095="", "", TEXT(X2095, "dddd"))</f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2092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>IF(AB2096="DOLLAR",E2096*88,E2096)</f>
        <v>18788</v>
      </c>
      <c r="G2096" s="48">
        <f>F2096*J2096</f>
        <v>18788</v>
      </c>
      <c r="H2096" s="21">
        <v>430904</v>
      </c>
      <c r="I2096" s="21" t="s">
        <v>1878</v>
      </c>
      <c r="J2096" s="21">
        <v>1</v>
      </c>
      <c r="K2096" s="21">
        <v>1</v>
      </c>
      <c r="L2096" s="21">
        <f>J2096-K2096</f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>IF(X2096="", "", X2096-N2096)</f>
        <v>0</v>
      </c>
      <c r="Z2096" s="21" t="str">
        <f>IF(N2096="", "", TEXT(N2096, "dddd"))</f>
        <v>Thursday</v>
      </c>
      <c r="AA2096" s="21" t="str">
        <f>IF(X2096="", "", TEXT(X2096, "dddd"))</f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2093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>IF(AB2097="DOLLAR",E2097*88,E2097)</f>
        <v>18788</v>
      </c>
      <c r="G2097" s="48">
        <f>F2097*J2097</f>
        <v>18788</v>
      </c>
      <c r="H2097" s="21">
        <v>431304</v>
      </c>
      <c r="I2097" s="21" t="s">
        <v>3171</v>
      </c>
      <c r="J2097" s="21">
        <v>1</v>
      </c>
      <c r="K2097" s="21">
        <v>1</v>
      </c>
      <c r="L2097" s="21">
        <f>J2097-K2097</f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>IF(X2097="", "", X2097-N2097)</f>
        <v>0</v>
      </c>
      <c r="Z2097" s="21" t="str">
        <f>IF(N2097="", "", TEXT(N2097, "dddd"))</f>
        <v>Thursday</v>
      </c>
      <c r="AA2097" s="21" t="str">
        <f>IF(X2097="", "", TEXT(X2097, "dddd"))</f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2094</v>
      </c>
      <c r="B2098" s="21">
        <v>65875</v>
      </c>
      <c r="C2098" s="30">
        <v>45882</v>
      </c>
      <c r="D2098" s="30">
        <v>45887</v>
      </c>
      <c r="E2098" s="47">
        <v>25</v>
      </c>
      <c r="F2098" s="47">
        <f>IF(AB2098="DOLLAR",E2098*88,E2098)</f>
        <v>2200</v>
      </c>
      <c r="G2098" s="48">
        <f>F2098*J2098</f>
        <v>8800</v>
      </c>
      <c r="H2098" s="21" t="s">
        <v>2068</v>
      </c>
      <c r="I2098" s="21" t="s">
        <v>5254</v>
      </c>
      <c r="J2098" s="21">
        <v>4</v>
      </c>
      <c r="K2098" s="21">
        <v>4</v>
      </c>
      <c r="L2098" s="21">
        <f>J2098-K2098</f>
        <v>0</v>
      </c>
      <c r="M2098" s="21" t="s">
        <v>2436</v>
      </c>
      <c r="N2098" s="30">
        <v>45888</v>
      </c>
      <c r="O2098" s="48">
        <v>14000</v>
      </c>
      <c r="P2098" s="21" t="s">
        <v>2069</v>
      </c>
      <c r="Q2098" s="21">
        <v>58154569045</v>
      </c>
      <c r="R2098" s="21" t="s">
        <v>40</v>
      </c>
      <c r="S2098" s="3" t="s">
        <v>299</v>
      </c>
      <c r="T2098" s="37"/>
      <c r="U2098" s="21" t="s">
        <v>2529</v>
      </c>
      <c r="V2098" s="21" t="str">
        <f>VLOOKUP(P2098,'Customer List'!B:C,2,)</f>
        <v>Kolkata</v>
      </c>
      <c r="W2098" s="38"/>
      <c r="X2098" s="30">
        <v>45889</v>
      </c>
      <c r="Y2098" s="21">
        <f>IF(X2098="", "", X2098-N2098)</f>
        <v>1</v>
      </c>
      <c r="Z2098" s="21" t="str">
        <f>IF(N2098="", "", TEXT(N2098, "dddd"))</f>
        <v>Tuesday</v>
      </c>
      <c r="AA2098" s="21" t="str">
        <f>IF(X2098="", "", TEXT(X2098, "dddd"))</f>
        <v>Wednesday</v>
      </c>
      <c r="AB2098" s="21" t="str">
        <f>VLOOKUP(U2098,'Currency Sheet'!A:C,3,)</f>
        <v>DOLLAR</v>
      </c>
      <c r="AC2098" s="42" t="str">
        <f>VLOOKUP(P2098,'Customer List'!B:D,3,)</f>
        <v>OutStation</v>
      </c>
    </row>
    <row r="2099" spans="1:29" x14ac:dyDescent="0.25">
      <c r="A2099" s="21">
        <v>2095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>IF(AB2099="DOLLAR",E2099*88,E2099)</f>
        <v>2800</v>
      </c>
      <c r="G2099" s="48">
        <f>F2099*J2099</f>
        <v>2800</v>
      </c>
      <c r="H2099" s="21">
        <v>850494</v>
      </c>
      <c r="I2099" s="21"/>
      <c r="J2099" s="21">
        <v>1</v>
      </c>
      <c r="K2099" s="21">
        <v>1</v>
      </c>
      <c r="L2099" s="21">
        <f>J2099-K2099</f>
        <v>0</v>
      </c>
      <c r="M2099" s="21" t="s">
        <v>2724</v>
      </c>
      <c r="N2099" s="30">
        <v>45889</v>
      </c>
      <c r="O2099" s="48">
        <v>0</v>
      </c>
      <c r="P2099" s="21" t="s">
        <v>1011</v>
      </c>
      <c r="Q2099" s="21" t="s">
        <v>2071</v>
      </c>
      <c r="R2099" s="21" t="s">
        <v>637</v>
      </c>
      <c r="S2099" s="3" t="s">
        <v>299</v>
      </c>
      <c r="T2099" s="37"/>
      <c r="U2099" s="21" t="s">
        <v>2777</v>
      </c>
      <c r="V2099" s="21" t="str">
        <f>VLOOKUP(P2099,'Customer List'!B:C,2,)</f>
        <v>Delhi</v>
      </c>
      <c r="W2099" s="38"/>
      <c r="X2099" s="30">
        <v>45889</v>
      </c>
      <c r="Y2099" s="21">
        <f>IF(X2099="", "", X2099-N2099)</f>
        <v>0</v>
      </c>
      <c r="Z2099" s="21" t="str">
        <f>IF(N2099="", "", TEXT(N2099, "dddd"))</f>
        <v>Wednesday</v>
      </c>
      <c r="AA2099" s="21" t="str">
        <f>IF(X2099="", "", TEXT(X2099, "dddd"))</f>
        <v>Wednesday</v>
      </c>
      <c r="AB2099" s="21" t="str">
        <f>VLOOKUP(U2099,'Currency Sheet'!A:C,3,)</f>
        <v>INR</v>
      </c>
      <c r="AC2099" s="42" t="str">
        <f>VLOOKUP(P2099,'Customer List'!B:D,3,)</f>
        <v>Local</v>
      </c>
    </row>
    <row r="2100" spans="1:29" x14ac:dyDescent="0.25">
      <c r="A2100" s="21">
        <v>2096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>IF(AB2100="DOLLAR",E2100*88,E2100)</f>
        <v>2800</v>
      </c>
      <c r="G2100" s="48">
        <f>F2100*J2100</f>
        <v>2800</v>
      </c>
      <c r="H2100" s="21">
        <v>850494</v>
      </c>
      <c r="I2100" s="21" t="s">
        <v>4715</v>
      </c>
      <c r="J2100" s="21">
        <v>1</v>
      </c>
      <c r="K2100" s="21"/>
      <c r="L2100" s="21">
        <f>J2100-K2100</f>
        <v>1</v>
      </c>
      <c r="M2100" s="21"/>
      <c r="N2100" s="30"/>
      <c r="O2100" s="48"/>
      <c r="P2100" s="21" t="s">
        <v>1145</v>
      </c>
      <c r="Q2100" s="21"/>
      <c r="R2100" s="21"/>
      <c r="S2100" s="3" t="s">
        <v>299</v>
      </c>
      <c r="T2100" s="37"/>
      <c r="U2100" s="21" t="s">
        <v>2777</v>
      </c>
      <c r="V2100" s="21" t="str">
        <f>VLOOKUP(P2100,'Customer List'!B:C,2,)</f>
        <v>STOCK</v>
      </c>
      <c r="W2100" s="38" t="s">
        <v>1145</v>
      </c>
      <c r="X2100" s="30" t="str">
        <f>IF(OR(R2100 = "PRIYANKA MADAM", R2100 = "DEEPAK", R2100 = "PORTER"),N2100,"")</f>
        <v/>
      </c>
      <c r="Y2100" s="21" t="str">
        <f>IF(X2100="", "", X2100-N2100)</f>
        <v/>
      </c>
      <c r="Z2100" s="21" t="str">
        <f>IF(N2100="", "", TEXT(N2100, "dddd"))</f>
        <v/>
      </c>
      <c r="AA2100" s="21" t="str">
        <f>IF(X2100="", "", TEXT(X2100, "dddd"))</f>
        <v/>
      </c>
      <c r="AB2100" s="21" t="str">
        <f>VLOOKUP(U2100,'Currency Sheet'!A:C,3,)</f>
        <v>INR</v>
      </c>
      <c r="AC2100" s="42" t="str">
        <f>VLOOKUP(P2100,'Customer List'!B:D,3,)</f>
        <v>STOCK</v>
      </c>
    </row>
    <row r="2101" spans="1:29" x14ac:dyDescent="0.25">
      <c r="A2101" s="21">
        <v>2097</v>
      </c>
      <c r="B2101" s="21" t="s">
        <v>2723</v>
      </c>
      <c r="C2101" s="30">
        <v>45880</v>
      </c>
      <c r="D2101" s="30">
        <v>45887</v>
      </c>
      <c r="E2101" s="47">
        <v>16767</v>
      </c>
      <c r="F2101" s="47">
        <f>IF(AB2101="DOLLAR",E2101*88,E2101)</f>
        <v>16767</v>
      </c>
      <c r="G2101" s="48">
        <f>F2101*J2101</f>
        <v>16767</v>
      </c>
      <c r="H2101" s="21">
        <v>16006980</v>
      </c>
      <c r="I2101" s="21" t="s">
        <v>4716</v>
      </c>
      <c r="J2101" s="21">
        <v>1</v>
      </c>
      <c r="K2101" s="21">
        <v>1</v>
      </c>
      <c r="L2101" s="21">
        <f>J2101-K2101</f>
        <v>0</v>
      </c>
      <c r="M2101" s="21" t="s">
        <v>4961</v>
      </c>
      <c r="N2101" s="30">
        <v>45936</v>
      </c>
      <c r="O2101" s="48">
        <v>0</v>
      </c>
      <c r="P2101" s="21" t="s">
        <v>16</v>
      </c>
      <c r="Q2101" s="21" t="s">
        <v>2071</v>
      </c>
      <c r="R2101" s="21" t="s">
        <v>637</v>
      </c>
      <c r="S2101" s="3" t="s">
        <v>299</v>
      </c>
      <c r="T2101" s="37"/>
      <c r="U2101" s="21" t="s">
        <v>2777</v>
      </c>
      <c r="V2101" s="21" t="str">
        <f>VLOOKUP(P2101,'Customer List'!B:C,2,)</f>
        <v>Delhi</v>
      </c>
      <c r="W2101" s="38"/>
      <c r="X2101" s="30">
        <f>IF(OR(R2101 = "PRIYANKA MADAM", R2101 = "DEEPAK", R2101 = "PORTER"),N2101,"")</f>
        <v>45936</v>
      </c>
      <c r="Y2101" s="21">
        <f>IF(X2101="", "", X2101-N2101)</f>
        <v>0</v>
      </c>
      <c r="Z2101" s="21" t="str">
        <f>IF(N2101="", "", TEXT(N2101, "dddd"))</f>
        <v>Monday</v>
      </c>
      <c r="AA2101" s="21" t="str">
        <f>IF(X2101="", "", TEXT(X2101, "dddd"))</f>
        <v>Monday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x14ac:dyDescent="0.25">
      <c r="A2102" s="21">
        <v>2098</v>
      </c>
      <c r="B2102" s="21">
        <v>195103</v>
      </c>
      <c r="C2102" s="30">
        <v>45883</v>
      </c>
      <c r="D2102" s="30">
        <v>45887</v>
      </c>
      <c r="E2102" s="47">
        <v>204</v>
      </c>
      <c r="F2102" s="47">
        <f>IF(AB2102="DOLLAR",E2102*88,E2102)</f>
        <v>17952</v>
      </c>
      <c r="G2102" s="48">
        <f>F2102*J2102</f>
        <v>53856</v>
      </c>
      <c r="H2102" s="21" t="s">
        <v>2372</v>
      </c>
      <c r="I2102" s="21" t="s">
        <v>5288</v>
      </c>
      <c r="J2102" s="21">
        <v>3</v>
      </c>
      <c r="K2102" s="21">
        <v>3</v>
      </c>
      <c r="L2102" s="21">
        <f>J2102-K2102</f>
        <v>0</v>
      </c>
      <c r="M2102" s="21" t="s">
        <v>2429</v>
      </c>
      <c r="N2102" s="30">
        <v>45888</v>
      </c>
      <c r="O2102" s="48">
        <v>101835</v>
      </c>
      <c r="P2102" s="21" t="s">
        <v>2392</v>
      </c>
      <c r="Q2102" s="21">
        <v>58154568846</v>
      </c>
      <c r="R2102" s="21" t="s">
        <v>40</v>
      </c>
      <c r="S2102" s="3">
        <v>4</v>
      </c>
      <c r="T2102" s="37"/>
      <c r="U2102" s="21" t="s">
        <v>2779</v>
      </c>
      <c r="V2102" s="21" t="str">
        <f>VLOOKUP(P2102,'Customer List'!B:C,2,)</f>
        <v>pune</v>
      </c>
      <c r="W2102" s="38"/>
      <c r="X2102" s="30">
        <v>45889</v>
      </c>
      <c r="Y2102" s="21">
        <f>IF(X2102="", "", X2102-N2102)</f>
        <v>1</v>
      </c>
      <c r="Z2102" s="21" t="str">
        <f>IF(N2102="", "", TEXT(N2102, "dddd"))</f>
        <v>Tuesday</v>
      </c>
      <c r="AA2102" s="21" t="str">
        <f>IF(X2102="", "", TEXT(X2102, "dddd"))</f>
        <v>Wednesday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2099</v>
      </c>
      <c r="B2103" s="21">
        <v>44645</v>
      </c>
      <c r="C2103" s="30">
        <v>45884</v>
      </c>
      <c r="D2103" s="30">
        <v>45888</v>
      </c>
      <c r="E2103" s="47">
        <v>13.680000000000001</v>
      </c>
      <c r="F2103" s="47">
        <f>IF(AB2103="DOLLAR",E2103*88,E2103)</f>
        <v>1203.8400000000001</v>
      </c>
      <c r="G2103" s="48">
        <f>F2103*J2103</f>
        <v>12038.400000000001</v>
      </c>
      <c r="H2103" s="21" t="s">
        <v>564</v>
      </c>
      <c r="I2103" s="21" t="s">
        <v>565</v>
      </c>
      <c r="J2103" s="21">
        <v>10</v>
      </c>
      <c r="K2103" s="21">
        <v>10</v>
      </c>
      <c r="L2103" s="21">
        <f>J2103-K2103</f>
        <v>0</v>
      </c>
      <c r="M2103" s="21" t="s">
        <v>2438</v>
      </c>
      <c r="N2103" s="30">
        <v>45888</v>
      </c>
      <c r="O2103" s="48">
        <v>172900</v>
      </c>
      <c r="P2103" s="21" t="s">
        <v>370</v>
      </c>
      <c r="Q2103" s="21">
        <v>58154594131</v>
      </c>
      <c r="R2103" s="21" t="s">
        <v>40</v>
      </c>
      <c r="S2103" s="3">
        <v>-20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>IF(X2103="", "", X2103-N2103)</f>
        <v>2</v>
      </c>
      <c r="Z2103" s="21" t="str">
        <f>IF(N2103="", "", TEXT(N2103, "dddd"))</f>
        <v>Tuesday</v>
      </c>
      <c r="AA2103" s="21" t="str">
        <f>IF(X2103="", "", TEXT(X2103, "dddd"))</f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2100</v>
      </c>
      <c r="B2104" s="21">
        <v>44645</v>
      </c>
      <c r="C2104" s="30">
        <v>45884</v>
      </c>
      <c r="D2104" s="30">
        <v>45888</v>
      </c>
      <c r="E2104" s="47">
        <v>438.65000000000003</v>
      </c>
      <c r="F2104" s="47">
        <f>IF(AB2104="DOLLAR",E2104*88,E2104)</f>
        <v>38601.200000000004</v>
      </c>
      <c r="G2104" s="48">
        <f>F2104*J2104</f>
        <v>231607.2</v>
      </c>
      <c r="H2104" s="21" t="s">
        <v>1982</v>
      </c>
      <c r="I2104" s="21" t="s">
        <v>5274</v>
      </c>
      <c r="J2104" s="21">
        <v>6</v>
      </c>
      <c r="K2104" s="21">
        <v>6</v>
      </c>
      <c r="L2104" s="21">
        <f>J2104-K2104</f>
        <v>0</v>
      </c>
      <c r="M2104" s="21" t="s">
        <v>2438</v>
      </c>
      <c r="N2104" s="30">
        <v>45888</v>
      </c>
      <c r="O2104" s="48">
        <v>2317770</v>
      </c>
      <c r="P2104" s="21" t="s">
        <v>370</v>
      </c>
      <c r="Q2104" s="21">
        <v>58154594131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>IF(X2104="", "", X2104-N2104)</f>
        <v>2</v>
      </c>
      <c r="Z2104" s="21" t="str">
        <f>IF(N2104="", "", TEXT(N2104, "dddd"))</f>
        <v>Tuesday</v>
      </c>
      <c r="AA2104" s="21" t="str">
        <f>IF(X2104="", "", TEXT(X2104, "dddd"))</f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2101</v>
      </c>
      <c r="B2105" s="21">
        <v>44645</v>
      </c>
      <c r="C2105" s="30">
        <v>45884</v>
      </c>
      <c r="D2105" s="30">
        <v>45888</v>
      </c>
      <c r="E2105" s="47">
        <v>451.5</v>
      </c>
      <c r="F2105" s="47">
        <f>IF(AB2105="DOLLAR",E2105*88,E2105)</f>
        <v>39732</v>
      </c>
      <c r="G2105" s="48">
        <f>F2105*J2105</f>
        <v>39732</v>
      </c>
      <c r="H2105" s="21" t="s">
        <v>2398</v>
      </c>
      <c r="I2105" s="21" t="s">
        <v>5266</v>
      </c>
      <c r="J2105" s="21">
        <v>1</v>
      </c>
      <c r="K2105" s="21">
        <v>1</v>
      </c>
      <c r="L2105" s="21">
        <f>J2105-K2105</f>
        <v>0</v>
      </c>
      <c r="M2105" s="21" t="s">
        <v>2439</v>
      </c>
      <c r="N2105" s="30">
        <v>45888</v>
      </c>
      <c r="O2105" s="48">
        <v>63210</v>
      </c>
      <c r="P2105" s="21" t="s">
        <v>1030</v>
      </c>
      <c r="Q2105" s="21">
        <v>58154593442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>IF(X2105="", "", X2105-N2105)</f>
        <v>4</v>
      </c>
      <c r="Z2105" s="21" t="str">
        <f>IF(N2105="", "", TEXT(N2105, "dddd"))</f>
        <v>Tuesday</v>
      </c>
      <c r="AA2105" s="21" t="str">
        <f>IF(X2105="", "", TEXT(X2105, "dddd"))</f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2102</v>
      </c>
      <c r="B2106" s="21">
        <v>44645</v>
      </c>
      <c r="C2106" s="30">
        <v>45884</v>
      </c>
      <c r="D2106" s="30">
        <v>45888</v>
      </c>
      <c r="E2106" s="47">
        <v>360</v>
      </c>
      <c r="F2106" s="47">
        <f>IF(AB2106="DOLLAR",E2106*88,E2106)</f>
        <v>31680</v>
      </c>
      <c r="G2106" s="48">
        <f>F2106*J2106</f>
        <v>31680</v>
      </c>
      <c r="H2106" s="21" t="s">
        <v>661</v>
      </c>
      <c r="I2106" s="21" t="s">
        <v>5263</v>
      </c>
      <c r="J2106" s="21">
        <v>1</v>
      </c>
      <c r="K2106" s="21">
        <v>1</v>
      </c>
      <c r="L2106" s="21">
        <f>J2106-K2106</f>
        <v>0</v>
      </c>
      <c r="M2106" s="21" t="s">
        <v>2439</v>
      </c>
      <c r="N2106" s="30">
        <v>45888</v>
      </c>
      <c r="O2106" s="48">
        <v>44100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>IF(X2106="", "", X2106-N2106)</f>
        <v>4</v>
      </c>
      <c r="Z2106" s="21" t="str">
        <f>IF(N2106="", "", TEXT(N2106, "dddd"))</f>
        <v>Tuesday</v>
      </c>
      <c r="AA2106" s="21" t="str">
        <f>IF(X2106="", "", TEXT(X2106, "dddd"))</f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2103</v>
      </c>
      <c r="B2107" s="21">
        <v>44645</v>
      </c>
      <c r="C2107" s="30">
        <v>45884</v>
      </c>
      <c r="D2107" s="30">
        <v>45888</v>
      </c>
      <c r="E2107" s="47">
        <v>304</v>
      </c>
      <c r="F2107" s="47">
        <f>IF(AB2107="DOLLAR",E2107*88,E2107)</f>
        <v>26752</v>
      </c>
      <c r="G2107" s="48">
        <f>F2107*J2107</f>
        <v>26752</v>
      </c>
      <c r="H2107" s="21" t="s">
        <v>660</v>
      </c>
      <c r="I2107" s="21" t="s">
        <v>5262</v>
      </c>
      <c r="J2107" s="21">
        <v>1</v>
      </c>
      <c r="K2107" s="21">
        <v>1</v>
      </c>
      <c r="L2107" s="21">
        <f>J2107-K2107</f>
        <v>0</v>
      </c>
      <c r="M2107" s="21" t="s">
        <v>2439</v>
      </c>
      <c r="N2107" s="30">
        <v>45888</v>
      </c>
      <c r="O2107" s="48">
        <v>37240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>IF(X2107="", "", X2107-N2107)</f>
        <v>4</v>
      </c>
      <c r="Z2107" s="21" t="str">
        <f>IF(N2107="", "", TEXT(N2107, "dddd"))</f>
        <v>Tuesday</v>
      </c>
      <c r="AA2107" s="21" t="str">
        <f>IF(X2107="", "", TEXT(X2107, "dddd"))</f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2104</v>
      </c>
      <c r="B2108" s="21" t="s">
        <v>2450</v>
      </c>
      <c r="C2108" s="30">
        <v>45889</v>
      </c>
      <c r="D2108" s="30">
        <v>45889</v>
      </c>
      <c r="E2108" s="47">
        <v>7599.9</v>
      </c>
      <c r="F2108" s="47">
        <f>IF(AB2108="DOLLAR",E2108*88,E2108)</f>
        <v>7599.9</v>
      </c>
      <c r="G2108" s="48">
        <f>F2108*J2108</f>
        <v>15199.8</v>
      </c>
      <c r="H2108" s="21" t="s">
        <v>2451</v>
      </c>
      <c r="I2108" s="21"/>
      <c r="J2108" s="21">
        <v>2</v>
      </c>
      <c r="K2108" s="21">
        <v>2</v>
      </c>
      <c r="L2108" s="21">
        <f>J2108-K2108</f>
        <v>0</v>
      </c>
      <c r="M2108" s="21" t="s">
        <v>2454</v>
      </c>
      <c r="N2108" s="30">
        <v>45889</v>
      </c>
      <c r="O2108" s="48">
        <v>21714</v>
      </c>
      <c r="P2108" s="21" t="s">
        <v>1055</v>
      </c>
      <c r="Q2108" s="21" t="s">
        <v>636</v>
      </c>
      <c r="R2108" s="21" t="s">
        <v>637</v>
      </c>
      <c r="S2108" s="3">
        <v>-20</v>
      </c>
      <c r="T2108" s="37"/>
      <c r="U2108" s="21" t="s">
        <v>2018</v>
      </c>
      <c r="V2108" s="21" t="str">
        <f>VLOOKUP(P2108,'Customer List'!B:C,2,)</f>
        <v>Delhi</v>
      </c>
      <c r="W2108" s="38"/>
      <c r="X2108" s="30">
        <v>45889</v>
      </c>
      <c r="Y2108" s="21">
        <f>IF(X2108="", "", X2108-N2108)</f>
        <v>0</v>
      </c>
      <c r="Z2108" s="21" t="str">
        <f>IF(N2108="", "", TEXT(N2108, "dddd"))</f>
        <v>Wednesday</v>
      </c>
      <c r="AA2108" s="21" t="str">
        <f>IF(X2108="", "", TEXT(X2108, "dddd"))</f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2105</v>
      </c>
      <c r="B2109" s="21" t="s">
        <v>2450</v>
      </c>
      <c r="C2109" s="30">
        <v>45889</v>
      </c>
      <c r="D2109" s="30">
        <v>45889</v>
      </c>
      <c r="E2109" s="47">
        <v>0.01</v>
      </c>
      <c r="F2109" s="47">
        <f>IF(AB2109="DOLLAR",E2109*88,E2109)</f>
        <v>0.01</v>
      </c>
      <c r="G2109" s="48">
        <f>F2109*J2109</f>
        <v>0.01</v>
      </c>
      <c r="H2109" s="21" t="s">
        <v>2451</v>
      </c>
      <c r="I2109" s="21"/>
      <c r="J2109" s="21">
        <v>1</v>
      </c>
      <c r="K2109" s="21">
        <v>1</v>
      </c>
      <c r="L2109" s="21">
        <f>J2109-K2109</f>
        <v>0</v>
      </c>
      <c r="M2109" s="21" t="s">
        <v>3281</v>
      </c>
      <c r="N2109" s="30">
        <v>45889</v>
      </c>
      <c r="O2109" s="48">
        <v>0</v>
      </c>
      <c r="P2109" s="21" t="s">
        <v>1055</v>
      </c>
      <c r="Q2109" s="21" t="s">
        <v>636</v>
      </c>
      <c r="R2109" s="21" t="s">
        <v>723</v>
      </c>
      <c r="S2109" s="3">
        <v>-20</v>
      </c>
      <c r="T2109" s="37" t="s">
        <v>609</v>
      </c>
      <c r="U2109" s="21" t="s">
        <v>2018</v>
      </c>
      <c r="V2109" s="21" t="str">
        <f>VLOOKUP(P2109,'Customer List'!B:C,2,)</f>
        <v>Delhi</v>
      </c>
      <c r="W2109" s="38"/>
      <c r="X2109" s="30">
        <f>IF(OR(R2109 = "PRIYANKA MADAM", R2109 = "DEEPAK", R2109 = "PORTER"),N2109,"")</f>
        <v>45889</v>
      </c>
      <c r="Y2109" s="21">
        <f>IF(X2109="", "", X2109-N2109)</f>
        <v>0</v>
      </c>
      <c r="Z2109" s="21" t="str">
        <f>IF(N2109="", "", TEXT(N2109, "dddd"))</f>
        <v>Wednesday</v>
      </c>
      <c r="AA2109" s="21" t="str">
        <f>IF(X2109="", "", TEXT(X2109, "dddd"))</f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2106</v>
      </c>
      <c r="B2110" s="21" t="s">
        <v>2450</v>
      </c>
      <c r="C2110" s="30">
        <v>45889</v>
      </c>
      <c r="D2110" s="30">
        <v>45889</v>
      </c>
      <c r="E2110" s="47">
        <v>6055</v>
      </c>
      <c r="F2110" s="47">
        <f>IF(AB2110="DOLLAR",E2110*88,E2110)</f>
        <v>6055</v>
      </c>
      <c r="G2110" s="48">
        <f>F2110*J2110</f>
        <v>6055</v>
      </c>
      <c r="H2110" s="21" t="s">
        <v>2452</v>
      </c>
      <c r="I2110" s="21"/>
      <c r="J2110" s="21">
        <v>1</v>
      </c>
      <c r="K2110" s="21">
        <v>1</v>
      </c>
      <c r="L2110" s="21">
        <f>J2110-K2110</f>
        <v>0</v>
      </c>
      <c r="M2110" s="21" t="s">
        <v>2454</v>
      </c>
      <c r="N2110" s="30">
        <v>45889</v>
      </c>
      <c r="O2110" s="48">
        <v>8650</v>
      </c>
      <c r="P2110" s="21" t="s">
        <v>1055</v>
      </c>
      <c r="Q2110" s="21" t="s">
        <v>636</v>
      </c>
      <c r="R2110" s="21" t="s">
        <v>637</v>
      </c>
      <c r="S2110" s="3">
        <v>4</v>
      </c>
      <c r="T2110" s="37" t="s">
        <v>2453</v>
      </c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>IF(X2110="", "", X2110-N2110)</f>
        <v>0</v>
      </c>
      <c r="Z2110" s="21" t="str">
        <f>IF(N2110="", "", TEXT(N2110, "dddd"))</f>
        <v>Wednesday</v>
      </c>
      <c r="AA2110" s="21" t="str">
        <f>IF(X2110="", "", TEXT(X2110, "dddd"))</f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2107</v>
      </c>
      <c r="B2111" s="21" t="s">
        <v>2477</v>
      </c>
      <c r="C2111" s="30">
        <v>45884</v>
      </c>
      <c r="D2111" s="30">
        <v>45890</v>
      </c>
      <c r="E2111" s="47">
        <v>173.6</v>
      </c>
      <c r="F2111" s="47">
        <f>IF(AB2111="DOLLAR",E2111*88,E2111)</f>
        <v>15276.8</v>
      </c>
      <c r="G2111" s="48">
        <f>F2111*J2111</f>
        <v>30553.599999999999</v>
      </c>
      <c r="H2111" s="21">
        <v>100220</v>
      </c>
      <c r="I2111" s="21" t="s">
        <v>154</v>
      </c>
      <c r="J2111" s="21">
        <v>2</v>
      </c>
      <c r="K2111" s="21">
        <v>2</v>
      </c>
      <c r="L2111" s="21">
        <f>J2111-K2111</f>
        <v>0</v>
      </c>
      <c r="M2111" s="21" t="s">
        <v>2542</v>
      </c>
      <c r="N2111" s="30">
        <v>45892</v>
      </c>
      <c r="O2111" s="48">
        <v>57660</v>
      </c>
      <c r="P2111" s="21" t="s">
        <v>2478</v>
      </c>
      <c r="Q2111" s="21">
        <v>58154750345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Gujrat</v>
      </c>
      <c r="W2111" s="38"/>
      <c r="X2111" s="30">
        <v>45894</v>
      </c>
      <c r="Y2111" s="21">
        <f>IF(X2111="", "", X2111-N2111)</f>
        <v>2</v>
      </c>
      <c r="Z2111" s="21" t="str">
        <f>IF(N2111="", "", TEXT(N2111, "dddd"))</f>
        <v>Saturday</v>
      </c>
      <c r="AA2111" s="21" t="str">
        <f>IF(X2111="", "", TEXT(X2111, "dddd"))</f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2108</v>
      </c>
      <c r="B2112" s="21" t="s">
        <v>2477</v>
      </c>
      <c r="C2112" s="30">
        <v>45884</v>
      </c>
      <c r="D2112" s="30">
        <v>45890</v>
      </c>
      <c r="E2112" s="47">
        <v>154.05000000000001</v>
      </c>
      <c r="F2112" s="47">
        <f>IF(AB2112="DOLLAR",E2112*88,E2112)</f>
        <v>13556.400000000001</v>
      </c>
      <c r="G2112" s="48">
        <f>F2112*J2112</f>
        <v>67782</v>
      </c>
      <c r="H2112" s="21">
        <v>100328</v>
      </c>
      <c r="I2112" s="21" t="s">
        <v>1418</v>
      </c>
      <c r="J2112" s="21">
        <v>5</v>
      </c>
      <c r="K2112" s="21">
        <v>5</v>
      </c>
      <c r="L2112" s="21">
        <f>J2112-K2112</f>
        <v>0</v>
      </c>
      <c r="M2112" s="21" t="s">
        <v>2535</v>
      </c>
      <c r="N2112" s="30">
        <v>45892</v>
      </c>
      <c r="O2112" s="48">
        <v>110205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>IF(X2112="", "", X2112-N2112)</f>
        <v>2</v>
      </c>
      <c r="Z2112" s="21" t="str">
        <f>IF(N2112="", "", TEXT(N2112, "dddd"))</f>
        <v>Saturday</v>
      </c>
      <c r="AA2112" s="21" t="str">
        <f>IF(X2112="", "", TEXT(X2112, "dddd"))</f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2109</v>
      </c>
      <c r="B2113" s="21" t="s">
        <v>2477</v>
      </c>
      <c r="C2113" s="30">
        <v>45884</v>
      </c>
      <c r="D2113" s="30">
        <v>45890</v>
      </c>
      <c r="E2113" s="47">
        <v>128.69999999999999</v>
      </c>
      <c r="F2113" s="47">
        <f>IF(AB2113="DOLLAR",E2113*88,E2113)</f>
        <v>11325.599999999999</v>
      </c>
      <c r="G2113" s="48">
        <f>F2113*J2113</f>
        <v>56627.999999999993</v>
      </c>
      <c r="H2113" s="21">
        <v>100528</v>
      </c>
      <c r="I2113" s="21" t="s">
        <v>1533</v>
      </c>
      <c r="J2113" s="21">
        <v>5</v>
      </c>
      <c r="K2113" s="21">
        <v>5</v>
      </c>
      <c r="L2113" s="21">
        <f>J2113-K2113</f>
        <v>0</v>
      </c>
      <c r="M2113" s="21" t="s">
        <v>2535</v>
      </c>
      <c r="N2113" s="30">
        <v>45892</v>
      </c>
      <c r="O2113" s="48">
        <v>92070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>IF(X2113="", "", X2113-N2113)</f>
        <v>2</v>
      </c>
      <c r="Z2113" s="21" t="str">
        <f>IF(N2113="", "", TEXT(N2113, "dddd"))</f>
        <v>Saturday</v>
      </c>
      <c r="AA2113" s="21" t="str">
        <f>IF(X2113="", "", TEXT(X2113, "dddd"))</f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2110</v>
      </c>
      <c r="B2114" s="21" t="s">
        <v>2477</v>
      </c>
      <c r="C2114" s="30">
        <v>45884</v>
      </c>
      <c r="D2114" s="30">
        <v>45890</v>
      </c>
      <c r="E2114" s="47">
        <v>69.3</v>
      </c>
      <c r="F2114" s="47">
        <f>IF(AB2114="DOLLAR",E2114*88,E2114)</f>
        <v>6098.4</v>
      </c>
      <c r="G2114" s="48">
        <f>F2114*J2114</f>
        <v>6098.4</v>
      </c>
      <c r="H2114" s="21">
        <v>100706</v>
      </c>
      <c r="I2114" s="21" t="s">
        <v>69</v>
      </c>
      <c r="J2114" s="21">
        <v>1</v>
      </c>
      <c r="K2114" s="21">
        <v>1</v>
      </c>
      <c r="L2114" s="21">
        <f>J2114-K2114</f>
        <v>0</v>
      </c>
      <c r="M2114" s="21" t="s">
        <v>2540</v>
      </c>
      <c r="N2114" s="30">
        <v>45892</v>
      </c>
      <c r="O2114" s="48">
        <v>10395</v>
      </c>
      <c r="P2114" s="21" t="s">
        <v>1053</v>
      </c>
      <c r="Q2114" s="21">
        <v>58154750695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Kolkata</v>
      </c>
      <c r="W2114" s="38"/>
      <c r="X2114" s="30">
        <v>45894</v>
      </c>
      <c r="Y2114" s="21">
        <f>IF(X2114="", "", X2114-N2114)</f>
        <v>2</v>
      </c>
      <c r="Z2114" s="21" t="str">
        <f>IF(N2114="", "", TEXT(N2114, "dddd"))</f>
        <v>Saturday</v>
      </c>
      <c r="AA2114" s="21" t="str">
        <f>IF(X2114="", "", TEXT(X2114, "dddd"))</f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2111</v>
      </c>
      <c r="B2115" s="21" t="s">
        <v>2477</v>
      </c>
      <c r="C2115" s="30">
        <v>45884</v>
      </c>
      <c r="D2115" s="30">
        <v>45890</v>
      </c>
      <c r="E2115" s="47">
        <v>148.85</v>
      </c>
      <c r="F2115" s="47">
        <f>IF(AB2115="DOLLAR",E2115*88,E2115)</f>
        <v>13098.8</v>
      </c>
      <c r="G2115" s="48">
        <f>F2115*J2115</f>
        <v>39296.399999999994</v>
      </c>
      <c r="H2115" s="21">
        <v>101320</v>
      </c>
      <c r="I2115" s="21" t="s">
        <v>2805</v>
      </c>
      <c r="J2115" s="21">
        <v>3</v>
      </c>
      <c r="K2115" s="21">
        <v>3</v>
      </c>
      <c r="L2115" s="21">
        <f>J2115-K2115</f>
        <v>0</v>
      </c>
      <c r="M2115" s="21" t="s">
        <v>2535</v>
      </c>
      <c r="N2115" s="30">
        <v>45892</v>
      </c>
      <c r="O2115" s="48">
        <v>63891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>IF(X2115="", "", X2115-N2115)</f>
        <v>2</v>
      </c>
      <c r="Z2115" s="21" t="str">
        <f>IF(N2115="", "", TEXT(N2115, "dddd"))</f>
        <v>Saturday</v>
      </c>
      <c r="AA2115" s="21" t="str">
        <f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2112</v>
      </c>
      <c r="B2116" s="21" t="s">
        <v>2477</v>
      </c>
      <c r="C2116" s="30">
        <v>45884</v>
      </c>
      <c r="D2116" s="30">
        <v>45890</v>
      </c>
      <c r="E2116" s="47">
        <v>164.45</v>
      </c>
      <c r="F2116" s="47">
        <f>IF(AB2116="DOLLAR",E2116*88,E2116)</f>
        <v>14471.599999999999</v>
      </c>
      <c r="G2116" s="48">
        <f>F2116*J2116</f>
        <v>14471.599999999999</v>
      </c>
      <c r="H2116" s="21">
        <v>102006</v>
      </c>
      <c r="I2116" s="21" t="s">
        <v>1428</v>
      </c>
      <c r="J2116" s="21">
        <v>1</v>
      </c>
      <c r="K2116" s="21">
        <v>1</v>
      </c>
      <c r="L2116" s="21">
        <f>J2116-K2116</f>
        <v>0</v>
      </c>
      <c r="M2116" s="21" t="s">
        <v>2535</v>
      </c>
      <c r="N2116" s="30">
        <v>45892</v>
      </c>
      <c r="O2116" s="48">
        <v>23529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>IF(X2116="", "", X2116-N2116)</f>
        <v>2</v>
      </c>
      <c r="Z2116" s="21" t="str">
        <f>IF(N2116="", "", TEXT(N2116, "dddd"))</f>
        <v>Saturday</v>
      </c>
      <c r="AA2116" s="21" t="str">
        <f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2113</v>
      </c>
      <c r="B2117" s="21" t="s">
        <v>2477</v>
      </c>
      <c r="C2117" s="30">
        <v>45884</v>
      </c>
      <c r="D2117" s="30">
        <v>45890</v>
      </c>
      <c r="E2117" s="47">
        <v>148.85</v>
      </c>
      <c r="F2117" s="47">
        <f>IF(AB2117="DOLLAR",E2117*88,E2117)</f>
        <v>13098.8</v>
      </c>
      <c r="G2117" s="48">
        <f>F2117*J2117</f>
        <v>52395.199999999997</v>
      </c>
      <c r="H2117" s="21">
        <v>103018</v>
      </c>
      <c r="I2117" s="21" t="s">
        <v>1431</v>
      </c>
      <c r="J2117" s="21">
        <v>4</v>
      </c>
      <c r="K2117" s="21">
        <v>4</v>
      </c>
      <c r="L2117" s="21">
        <f>J2117-K2117</f>
        <v>0</v>
      </c>
      <c r="M2117" s="21" t="s">
        <v>2535</v>
      </c>
      <c r="N2117" s="30">
        <v>45892</v>
      </c>
      <c r="O2117" s="48">
        <v>85188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>IF(X2117="", "", X2117-N2117)</f>
        <v>2</v>
      </c>
      <c r="Z2117" s="21" t="str">
        <f>IF(N2117="", "", TEXT(N2117, "dddd"))</f>
        <v>Saturday</v>
      </c>
      <c r="AA2117" s="21" t="str">
        <f>IF(X2117="", "", TEXT(X2117, "dddd"))</f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2114</v>
      </c>
      <c r="B2118" s="21" t="s">
        <v>2477</v>
      </c>
      <c r="C2118" s="30">
        <v>45884</v>
      </c>
      <c r="D2118" s="30">
        <v>45890</v>
      </c>
      <c r="E2118" s="47">
        <v>73.5</v>
      </c>
      <c r="F2118" s="47">
        <f>IF(AB2118="DOLLAR",E2118*88,E2118)</f>
        <v>6468</v>
      </c>
      <c r="G2118" s="48">
        <f>F2118*J2118</f>
        <v>12936</v>
      </c>
      <c r="H2118" s="21">
        <v>103108</v>
      </c>
      <c r="I2118" s="21" t="s">
        <v>77</v>
      </c>
      <c r="J2118" s="21">
        <v>2</v>
      </c>
      <c r="K2118" s="21">
        <v>2</v>
      </c>
      <c r="L2118" s="21">
        <f>J2118-K2118</f>
        <v>0</v>
      </c>
      <c r="M2118" s="21" t="s">
        <v>2542</v>
      </c>
      <c r="N2118" s="30">
        <v>45892</v>
      </c>
      <c r="O2118" s="48">
        <v>24412.5</v>
      </c>
      <c r="P2118" s="21" t="s">
        <v>2478</v>
      </c>
      <c r="Q2118" s="21">
        <v>58154750345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Gujrat</v>
      </c>
      <c r="W2118" s="38"/>
      <c r="X2118" s="30">
        <v>45894</v>
      </c>
      <c r="Y2118" s="21">
        <f>IF(X2118="", "", X2118-N2118)</f>
        <v>2</v>
      </c>
      <c r="Z2118" s="21" t="str">
        <f>IF(N2118="", "", TEXT(N2118, "dddd"))</f>
        <v>Saturday</v>
      </c>
      <c r="AA2118" s="21" t="str">
        <f>IF(X2118="", "", TEXT(X2118, "dddd"))</f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2115</v>
      </c>
      <c r="B2119" s="21" t="s">
        <v>2477</v>
      </c>
      <c r="C2119" s="30">
        <v>45884</v>
      </c>
      <c r="D2119" s="30">
        <v>45890</v>
      </c>
      <c r="E2119" s="47">
        <v>148.85</v>
      </c>
      <c r="F2119" s="47">
        <f>IF(AB2119="DOLLAR",E2119*88,E2119)</f>
        <v>13098.8</v>
      </c>
      <c r="G2119" s="48">
        <f>F2119*J2119</f>
        <v>52395.199999999997</v>
      </c>
      <c r="H2119" s="21">
        <v>104420</v>
      </c>
      <c r="I2119" s="21" t="s">
        <v>1632</v>
      </c>
      <c r="J2119" s="21">
        <v>4</v>
      </c>
      <c r="K2119" s="21">
        <v>4</v>
      </c>
      <c r="L2119" s="21">
        <f>J2119-K2119</f>
        <v>0</v>
      </c>
      <c r="M2119" s="21" t="s">
        <v>2535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>IF(X2119="", "", X2119-N2119)</f>
        <v>2</v>
      </c>
      <c r="Z2119" s="21" t="str">
        <f>IF(N2119="", "", TEXT(N2119, "dddd"))</f>
        <v>Saturday</v>
      </c>
      <c r="AA2119" s="21" t="str">
        <f>IF(X2119="", "", TEXT(X2119, "dddd"))</f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2116</v>
      </c>
      <c r="B2120" s="21" t="s">
        <v>2477</v>
      </c>
      <c r="C2120" s="30">
        <v>45884</v>
      </c>
      <c r="D2120" s="30">
        <v>45890</v>
      </c>
      <c r="E2120" s="47">
        <v>161.19999999999999</v>
      </c>
      <c r="F2120" s="47">
        <f>IF(AB2120="DOLLAR",E2120*88,E2120)</f>
        <v>14185.599999999999</v>
      </c>
      <c r="G2120" s="48">
        <f>F2120*J2120</f>
        <v>14185.599999999999</v>
      </c>
      <c r="H2120" s="21">
        <v>104526</v>
      </c>
      <c r="I2120" s="21" t="s">
        <v>1438</v>
      </c>
      <c r="J2120" s="21">
        <v>1</v>
      </c>
      <c r="K2120" s="21">
        <v>1</v>
      </c>
      <c r="L2120" s="21">
        <f>J2120-K2120</f>
        <v>0</v>
      </c>
      <c r="M2120" s="21" t="s">
        <v>2535</v>
      </c>
      <c r="N2120" s="30">
        <v>45892</v>
      </c>
      <c r="O2120" s="48">
        <v>23064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>IF(X2120="", "", X2120-N2120)</f>
        <v>2</v>
      </c>
      <c r="Z2120" s="21" t="str">
        <f>IF(N2120="", "", TEXT(N2120, "dddd"))</f>
        <v>Saturday</v>
      </c>
      <c r="AA2120" s="21" t="str">
        <f>IF(X2120="", "", TEXT(X2120, "dddd"))</f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2117</v>
      </c>
      <c r="B2121" s="21" t="s">
        <v>2477</v>
      </c>
      <c r="C2121" s="30">
        <v>45884</v>
      </c>
      <c r="D2121" s="30">
        <v>45890</v>
      </c>
      <c r="E2121" s="47">
        <v>206.05</v>
      </c>
      <c r="F2121" s="47">
        <f>IF(AB2121="DOLLAR",E2121*88,E2121)</f>
        <v>18132.400000000001</v>
      </c>
      <c r="G2121" s="48">
        <f>F2121*J2121</f>
        <v>18132.400000000001</v>
      </c>
      <c r="H2121" s="21">
        <v>106106</v>
      </c>
      <c r="I2121" s="21" t="s">
        <v>1440</v>
      </c>
      <c r="J2121" s="21">
        <v>1</v>
      </c>
      <c r="K2121" s="21">
        <v>1</v>
      </c>
      <c r="L2121" s="21">
        <f>J2121-K2121</f>
        <v>0</v>
      </c>
      <c r="M2121" s="21" t="s">
        <v>2535</v>
      </c>
      <c r="N2121" s="30">
        <v>45892</v>
      </c>
      <c r="O2121" s="48">
        <v>29481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>IF(X2121="", "", X2121-N2121)</f>
        <v>2</v>
      </c>
      <c r="Z2121" s="21" t="str">
        <f>IF(N2121="", "", TEXT(N2121, "dddd"))</f>
        <v>Saturday</v>
      </c>
      <c r="AA2121" s="21" t="str">
        <f>IF(X2121="", "", TEXT(X2121, "dddd"))</f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2118</v>
      </c>
      <c r="B2122" s="21" t="s">
        <v>2477</v>
      </c>
      <c r="C2122" s="30">
        <v>45884</v>
      </c>
      <c r="D2122" s="30">
        <v>45890</v>
      </c>
      <c r="E2122" s="47">
        <v>56</v>
      </c>
      <c r="F2122" s="47">
        <f>IF(AB2122="DOLLAR",E2122*88,E2122)</f>
        <v>4928</v>
      </c>
      <c r="G2122" s="48">
        <f>F2122*J2122</f>
        <v>4928</v>
      </c>
      <c r="H2122" s="21">
        <v>113710</v>
      </c>
      <c r="I2122" s="21" t="s">
        <v>1429</v>
      </c>
      <c r="J2122" s="21">
        <v>1</v>
      </c>
      <c r="K2122" s="21">
        <v>1</v>
      </c>
      <c r="L2122" s="21">
        <f>J2122-K2122</f>
        <v>0</v>
      </c>
      <c r="M2122" s="21" t="s">
        <v>3279</v>
      </c>
      <c r="N2122" s="30">
        <v>45899</v>
      </c>
      <c r="O2122" s="48">
        <v>8432</v>
      </c>
      <c r="P2122" s="21" t="s">
        <v>1080</v>
      </c>
      <c r="Q2122" s="21">
        <v>58155038594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Lucknow</v>
      </c>
      <c r="W2122" s="38"/>
      <c r="X2122" s="30">
        <v>45901</v>
      </c>
      <c r="Y2122" s="21">
        <f>IF(X2122="", "", X2122-N2122)</f>
        <v>2</v>
      </c>
      <c r="Z2122" s="21" t="str">
        <f>IF(N2122="", "", TEXT(N2122, "dddd"))</f>
        <v>Saturday</v>
      </c>
      <c r="AA2122" s="21" t="str">
        <f>IF(X2122="", "", TEXT(X2122, "dddd"))</f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2119</v>
      </c>
      <c r="B2123" s="21" t="s">
        <v>2477</v>
      </c>
      <c r="C2123" s="30">
        <v>45884</v>
      </c>
      <c r="D2123" s="30">
        <v>45890</v>
      </c>
      <c r="E2123" s="47">
        <v>107.1</v>
      </c>
      <c r="F2123" s="47">
        <f>IF(AB2123="DOLLAR",E2123*88,E2123)</f>
        <v>9424.7999999999993</v>
      </c>
      <c r="G2123" s="48">
        <f>F2123*J2123</f>
        <v>9424.7999999999993</v>
      </c>
      <c r="H2123" s="21">
        <v>113817</v>
      </c>
      <c r="I2123" s="21" t="s">
        <v>3185</v>
      </c>
      <c r="J2123" s="21">
        <v>1</v>
      </c>
      <c r="K2123" s="21">
        <v>1</v>
      </c>
      <c r="L2123" s="21">
        <f>J2123-K2123</f>
        <v>0</v>
      </c>
      <c r="M2123" s="21" t="s">
        <v>2761</v>
      </c>
      <c r="N2123" s="30">
        <v>45897</v>
      </c>
      <c r="O2123" s="48">
        <v>11628</v>
      </c>
      <c r="P2123" s="21" t="s">
        <v>16</v>
      </c>
      <c r="Q2123" s="21" t="s">
        <v>2071</v>
      </c>
      <c r="R2123" s="21" t="s">
        <v>637</v>
      </c>
      <c r="S2123" s="3">
        <v>4</v>
      </c>
      <c r="T2123" s="37"/>
      <c r="U2123" s="21" t="s">
        <v>18</v>
      </c>
      <c r="V2123" s="21" t="str">
        <f>VLOOKUP(P2123,'Customer List'!B:C,2,)</f>
        <v>Delhi</v>
      </c>
      <c r="W2123" s="38"/>
      <c r="X2123" s="30">
        <v>45897</v>
      </c>
      <c r="Y2123" s="21">
        <f>IF(X2123="", "", X2123-N2123)</f>
        <v>0</v>
      </c>
      <c r="Z2123" s="21" t="str">
        <f>IF(N2123="", "", TEXT(N2123, "dddd"))</f>
        <v>Thursday</v>
      </c>
      <c r="AA2123" s="21" t="str">
        <f>IF(X2123="", "", TEXT(X2123, "dddd"))</f>
        <v>Thursday</v>
      </c>
      <c r="AB2123" s="21" t="str">
        <f>VLOOKUP(U2123,'Currency Sheet'!A:C,3,)</f>
        <v>DOLLAR</v>
      </c>
      <c r="AC2123" s="42" t="str">
        <f>VLOOKUP(P2123,'Customer List'!B:D,3,)</f>
        <v>Local</v>
      </c>
    </row>
    <row r="2124" spans="1:29" x14ac:dyDescent="0.25">
      <c r="A2124" s="21">
        <v>2120</v>
      </c>
      <c r="B2124" s="21" t="s">
        <v>2477</v>
      </c>
      <c r="C2124" s="30">
        <v>45884</v>
      </c>
      <c r="D2124" s="30">
        <v>45890</v>
      </c>
      <c r="E2124" s="47">
        <v>189.79999999999998</v>
      </c>
      <c r="F2124" s="47">
        <f>IF(AB2124="DOLLAR",E2124*88,E2124)</f>
        <v>16702.399999999998</v>
      </c>
      <c r="G2124" s="48">
        <f>F2124*J2124</f>
        <v>50107.199999999997</v>
      </c>
      <c r="H2124" s="21">
        <v>119414</v>
      </c>
      <c r="I2124" s="21" t="s">
        <v>3052</v>
      </c>
      <c r="J2124" s="21">
        <v>3</v>
      </c>
      <c r="K2124" s="21">
        <v>3</v>
      </c>
      <c r="L2124" s="21">
        <f>J2124-K2124</f>
        <v>0</v>
      </c>
      <c r="M2124" s="21" t="s">
        <v>2535</v>
      </c>
      <c r="N2124" s="30">
        <v>45892</v>
      </c>
      <c r="O2124" s="48">
        <v>81468</v>
      </c>
      <c r="P2124" s="21" t="s">
        <v>2048</v>
      </c>
      <c r="Q2124" s="21">
        <v>58154746893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Hyderabad</v>
      </c>
      <c r="W2124" s="38"/>
      <c r="X2124" s="30">
        <v>45894</v>
      </c>
      <c r="Y2124" s="21">
        <f>IF(X2124="", "", X2124-N2124)</f>
        <v>2</v>
      </c>
      <c r="Z2124" s="21" t="str">
        <f>IF(N2124="", "", TEXT(N2124, "dddd"))</f>
        <v>Saturday</v>
      </c>
      <c r="AA2124" s="21" t="str">
        <f>IF(X2124="", "", TEXT(X2124, "dddd"))</f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x14ac:dyDescent="0.25">
      <c r="A2125" s="21">
        <v>2121</v>
      </c>
      <c r="B2125" s="21" t="s">
        <v>2477</v>
      </c>
      <c r="C2125" s="30">
        <v>45884</v>
      </c>
      <c r="D2125" s="30">
        <v>45890</v>
      </c>
      <c r="E2125" s="47">
        <v>120</v>
      </c>
      <c r="F2125" s="47">
        <f>IF(AB2125="DOLLAR",E2125*88,E2125)</f>
        <v>10560</v>
      </c>
      <c r="G2125" s="48">
        <f>F2125*J2125</f>
        <v>10560</v>
      </c>
      <c r="H2125" s="21">
        <v>135243</v>
      </c>
      <c r="I2125" s="21" t="s">
        <v>3186</v>
      </c>
      <c r="J2125" s="21">
        <v>1</v>
      </c>
      <c r="K2125" s="21">
        <v>1</v>
      </c>
      <c r="L2125" s="21">
        <f>J2125-K2125</f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>IF(X2125="", "", X2125-N2125)</f>
        <v>0</v>
      </c>
      <c r="Z2125" s="21" t="str">
        <f>IF(N2125="", "", TEXT(N2125, "dddd"))</f>
        <v>Friday</v>
      </c>
      <c r="AA2125" s="21" t="str">
        <f>IF(X2125="", "", TEXT(X2125, "dddd"))</f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2122</v>
      </c>
      <c r="B2126" s="21" t="s">
        <v>2477</v>
      </c>
      <c r="C2126" s="30">
        <v>45884</v>
      </c>
      <c r="D2126" s="30">
        <v>45890</v>
      </c>
      <c r="E2126" s="47">
        <v>242.9</v>
      </c>
      <c r="F2126" s="47">
        <f>IF(AB2126="DOLLAR",E2126*88,E2126)</f>
        <v>21375.200000000001</v>
      </c>
      <c r="G2126" s="48">
        <f>F2126*J2126</f>
        <v>21375.200000000001</v>
      </c>
      <c r="H2126" s="21">
        <v>144620</v>
      </c>
      <c r="I2126" s="21" t="s">
        <v>3125</v>
      </c>
      <c r="J2126" s="21">
        <v>1</v>
      </c>
      <c r="K2126" s="21">
        <v>1</v>
      </c>
      <c r="L2126" s="21">
        <f>J2126-K2126</f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>IF(X2126="", "", X2126-N2126)</f>
        <v>0</v>
      </c>
      <c r="Z2126" s="21" t="str">
        <f>IF(N2126="", "", TEXT(N2126, "dddd"))</f>
        <v>Friday</v>
      </c>
      <c r="AA2126" s="21" t="str">
        <f>IF(X2126="", "", TEXT(X2126, "dddd"))</f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2123</v>
      </c>
      <c r="B2127" s="21" t="s">
        <v>2477</v>
      </c>
      <c r="C2127" s="30">
        <v>45884</v>
      </c>
      <c r="D2127" s="30">
        <v>45890</v>
      </c>
      <c r="E2127" s="47">
        <v>219</v>
      </c>
      <c r="F2127" s="47">
        <f>IF(AB2127="DOLLAR",E2127*88,E2127)</f>
        <v>19272</v>
      </c>
      <c r="G2127" s="48">
        <f>F2127*J2127</f>
        <v>19272</v>
      </c>
      <c r="H2127" s="21">
        <v>145529</v>
      </c>
      <c r="I2127" s="21" t="s">
        <v>3187</v>
      </c>
      <c r="J2127" s="21">
        <v>1</v>
      </c>
      <c r="K2127" s="21">
        <v>1</v>
      </c>
      <c r="L2127" s="21">
        <f>J2127-K2127</f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>IF(X2127="", "", X2127-N2127)</f>
        <v>0</v>
      </c>
      <c r="Z2127" s="21" t="str">
        <f>IF(N2127="", "", TEXT(N2127, "dddd"))</f>
        <v>Friday</v>
      </c>
      <c r="AA2127" s="21" t="str">
        <f>IF(X2127="", "", TEXT(X2127, "dddd"))</f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2124</v>
      </c>
      <c r="B2128" s="21" t="s">
        <v>2477</v>
      </c>
      <c r="C2128" s="30">
        <v>45884</v>
      </c>
      <c r="D2128" s="30">
        <v>45890</v>
      </c>
      <c r="E2128" s="47">
        <v>112</v>
      </c>
      <c r="F2128" s="47">
        <f>IF(AB2128="DOLLAR",E2128*88,E2128)</f>
        <v>9856</v>
      </c>
      <c r="G2128" s="48">
        <f>F2128*J2128</f>
        <v>9856</v>
      </c>
      <c r="H2128" s="21">
        <v>165608</v>
      </c>
      <c r="I2128" s="21" t="s">
        <v>1540</v>
      </c>
      <c r="J2128" s="21">
        <v>1</v>
      </c>
      <c r="K2128" s="21">
        <v>1</v>
      </c>
      <c r="L2128" s="21">
        <f>J2128-K2128</f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>IF(X2128="", "", X2128-N2128)</f>
        <v>0</v>
      </c>
      <c r="Z2128" s="21" t="str">
        <f>IF(N2128="", "", TEXT(N2128, "dddd"))</f>
        <v>Friday</v>
      </c>
      <c r="AA2128" s="21" t="str">
        <f>IF(X2128="", "", TEXT(X2128, "dddd"))</f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2125</v>
      </c>
      <c r="B2129" s="21" t="s">
        <v>2477</v>
      </c>
      <c r="C2129" s="30">
        <v>45884</v>
      </c>
      <c r="D2129" s="30">
        <v>45890</v>
      </c>
      <c r="E2129" s="47">
        <v>133.69999999999999</v>
      </c>
      <c r="F2129" s="47">
        <f>IF(AB2129="DOLLAR",E2129*88,E2129)</f>
        <v>11765.599999999999</v>
      </c>
      <c r="G2129" s="48">
        <f>F2129*J2129</f>
        <v>11765.599999999999</v>
      </c>
      <c r="H2129" s="21">
        <v>300104</v>
      </c>
      <c r="I2129" s="21" t="s">
        <v>3188</v>
      </c>
      <c r="J2129" s="21">
        <v>1</v>
      </c>
      <c r="K2129" s="21">
        <v>1</v>
      </c>
      <c r="L2129" s="21">
        <f>J2129-K2129</f>
        <v>0</v>
      </c>
      <c r="M2129" s="21" t="s">
        <v>2545</v>
      </c>
      <c r="N2129" s="30">
        <v>45892</v>
      </c>
      <c r="O2129" s="48">
        <v>21315.599999999999</v>
      </c>
      <c r="P2129" s="21" t="s">
        <v>2479</v>
      </c>
      <c r="Q2129" s="21">
        <v>58154748525</v>
      </c>
      <c r="R2129" s="21" t="s">
        <v>40</v>
      </c>
      <c r="S2129" s="3">
        <v>4</v>
      </c>
      <c r="T2129" s="37"/>
      <c r="U2129" s="21" t="s">
        <v>18</v>
      </c>
      <c r="V2129" s="21" t="str">
        <f>VLOOKUP(P2129,'Customer List'!B:C,2,)</f>
        <v>Banglore</v>
      </c>
      <c r="W2129" s="38"/>
      <c r="X2129" s="30">
        <v>45894</v>
      </c>
      <c r="Y2129" s="21">
        <f>IF(X2129="", "", X2129-N2129)</f>
        <v>2</v>
      </c>
      <c r="Z2129" s="21" t="str">
        <f>IF(N2129="", "", TEXT(N2129, "dddd"))</f>
        <v>Saturday</v>
      </c>
      <c r="AA2129" s="21" t="str">
        <f>IF(X2129="", "", TEXT(X2129, "dddd"))</f>
        <v>Monday</v>
      </c>
      <c r="AB2129" s="21" t="str">
        <f>VLOOKUP(U2129,'Currency Sheet'!A:C,3,)</f>
        <v>DOLLAR</v>
      </c>
      <c r="AC2129" s="42" t="str">
        <f>VLOOKUP(P2129,'Customer List'!B:D,3,)</f>
        <v>OutStation</v>
      </c>
    </row>
    <row r="2130" spans="1:29" x14ac:dyDescent="0.25">
      <c r="A2130" s="21">
        <v>2126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>IF(AB2130="DOLLAR",E2130*88,E2130)</f>
        <v>11580.8</v>
      </c>
      <c r="G2130" s="48">
        <f>F2130*J2130</f>
        <v>11580.8</v>
      </c>
      <c r="H2130" s="21">
        <v>300112</v>
      </c>
      <c r="I2130" s="21" t="s">
        <v>3189</v>
      </c>
      <c r="J2130" s="21">
        <v>1</v>
      </c>
      <c r="K2130" s="21">
        <v>1</v>
      </c>
      <c r="L2130" s="21">
        <f>J2130-K2130</f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>IF(X2130="", "", X2130-N2130)</f>
        <v>0</v>
      </c>
      <c r="Z2130" s="21" t="str">
        <f>IF(N2130="", "", TEXT(N2130, "dddd"))</f>
        <v>Wednesday</v>
      </c>
      <c r="AA2130" s="21" t="str">
        <f>IF(X2130="", "", TEXT(X2130, "dddd"))</f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2127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>IF(AB2131="DOLLAR",E2131*88,E2131)</f>
        <v>11580.8</v>
      </c>
      <c r="G2131" s="48">
        <f>F2131*J2131</f>
        <v>11580.8</v>
      </c>
      <c r="H2131" s="21">
        <v>300304</v>
      </c>
      <c r="I2131" s="21" t="s">
        <v>3190</v>
      </c>
      <c r="J2131" s="21">
        <v>1</v>
      </c>
      <c r="K2131" s="21">
        <v>1</v>
      </c>
      <c r="L2131" s="21">
        <f>J2131-K2131</f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>IF(X2131="", "", X2131-N2131)</f>
        <v>0</v>
      </c>
      <c r="Z2131" s="21" t="str">
        <f>IF(N2131="", "", TEXT(N2131, "dddd"))</f>
        <v>Wednesday</v>
      </c>
      <c r="AA2131" s="21" t="str">
        <f>IF(X2131="", "", TEXT(X2131, "dddd"))</f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2128</v>
      </c>
      <c r="B2132" s="21" t="s">
        <v>2477</v>
      </c>
      <c r="C2132" s="30">
        <v>45884</v>
      </c>
      <c r="D2132" s="30">
        <v>45890</v>
      </c>
      <c r="E2132" s="47">
        <v>38.5</v>
      </c>
      <c r="F2132" s="47">
        <f>IF(AB2132="DOLLAR",E2132*88,E2132)</f>
        <v>3388</v>
      </c>
      <c r="G2132" s="48">
        <f>F2132*J2132</f>
        <v>3388</v>
      </c>
      <c r="H2132" s="21">
        <v>300306</v>
      </c>
      <c r="I2132" s="21" t="s">
        <v>216</v>
      </c>
      <c r="J2132" s="21">
        <v>1</v>
      </c>
      <c r="K2132" s="21">
        <v>1</v>
      </c>
      <c r="L2132" s="21">
        <f>J2132-K2132</f>
        <v>0</v>
      </c>
      <c r="M2132" s="21" t="s">
        <v>2545</v>
      </c>
      <c r="N2132" s="30">
        <v>45892</v>
      </c>
      <c r="O2132" s="48">
        <v>6138</v>
      </c>
      <c r="P2132" s="21" t="s">
        <v>2479</v>
      </c>
      <c r="Q2132" s="21">
        <v>58154748525</v>
      </c>
      <c r="R2132" s="21" t="s">
        <v>40</v>
      </c>
      <c r="S2132" s="3">
        <v>4</v>
      </c>
      <c r="T2132" s="37"/>
      <c r="U2132" s="21" t="s">
        <v>18</v>
      </c>
      <c r="V2132" s="21" t="str">
        <f>VLOOKUP(P2132,'Customer List'!B:C,2,)</f>
        <v>Banglore</v>
      </c>
      <c r="W2132" s="38"/>
      <c r="X2132" s="30">
        <v>45894</v>
      </c>
      <c r="Y2132" s="21">
        <f>IF(X2132="", "", X2132-N2132)</f>
        <v>2</v>
      </c>
      <c r="Z2132" s="21" t="str">
        <f>IF(N2132="", "", TEXT(N2132, "dddd"))</f>
        <v>Saturday</v>
      </c>
      <c r="AA2132" s="21" t="str">
        <f>IF(X2132="", "", TEXT(X2132, "dddd"))</f>
        <v>Monday</v>
      </c>
      <c r="AB2132" s="21" t="str">
        <f>VLOOKUP(U2132,'Currency Sheet'!A:C,3,)</f>
        <v>DOLLAR</v>
      </c>
      <c r="AC2132" s="42" t="str">
        <f>VLOOKUP(P2132,'Customer List'!B:D,3,)</f>
        <v>OutStation</v>
      </c>
    </row>
    <row r="2133" spans="1:29" x14ac:dyDescent="0.25">
      <c r="A2133" s="21">
        <v>2129</v>
      </c>
      <c r="B2133" s="21" t="s">
        <v>2477</v>
      </c>
      <c r="C2133" s="30">
        <v>45884</v>
      </c>
      <c r="D2133" s="30">
        <v>45890</v>
      </c>
      <c r="E2133" s="47">
        <v>285.75</v>
      </c>
      <c r="F2133" s="47">
        <f>IF(AB2133="DOLLAR",E2133*88,E2133)</f>
        <v>25146</v>
      </c>
      <c r="G2133" s="48">
        <f>F2133*J2133</f>
        <v>25146</v>
      </c>
      <c r="H2133" s="21">
        <v>300434</v>
      </c>
      <c r="I2133" s="21" t="s">
        <v>2929</v>
      </c>
      <c r="J2133" s="21">
        <v>1</v>
      </c>
      <c r="K2133" s="21">
        <v>1</v>
      </c>
      <c r="L2133" s="21">
        <f>J2133-K2133</f>
        <v>0</v>
      </c>
      <c r="M2133" s="21" t="s">
        <v>3284</v>
      </c>
      <c r="N2133" s="30">
        <v>45901</v>
      </c>
      <c r="O2133" s="48">
        <v>56106.25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>IF(X2133="", "", X2133-N2133)</f>
        <v>0</v>
      </c>
      <c r="Z2133" s="21" t="str">
        <f>IF(N2133="", "", TEXT(N2133, "dddd"))</f>
        <v>Monday</v>
      </c>
      <c r="AA2133" s="21" t="str">
        <f>IF(X2133="", "", TEXT(X2133, "dddd"))</f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2130</v>
      </c>
      <c r="B2134" s="21" t="s">
        <v>2477</v>
      </c>
      <c r="C2134" s="30">
        <v>45884</v>
      </c>
      <c r="D2134" s="30">
        <v>45890</v>
      </c>
      <c r="E2134" s="47">
        <v>181.3</v>
      </c>
      <c r="F2134" s="47">
        <f>IF(AB2134="DOLLAR",E2134*88,E2134)</f>
        <v>15954.400000000001</v>
      </c>
      <c r="G2134" s="48">
        <f>F2134*J2134</f>
        <v>15954.400000000001</v>
      </c>
      <c r="H2134" s="21">
        <v>300510</v>
      </c>
      <c r="I2134" s="21" t="s">
        <v>3191</v>
      </c>
      <c r="J2134" s="21">
        <v>1</v>
      </c>
      <c r="K2134" s="21">
        <v>1</v>
      </c>
      <c r="L2134" s="21">
        <f>J2134-K2134</f>
        <v>0</v>
      </c>
      <c r="M2134" s="21" t="s">
        <v>3284</v>
      </c>
      <c r="N2134" s="30">
        <v>45901</v>
      </c>
      <c r="O2134" s="48">
        <v>38137.75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>IF(X2134="", "", X2134-N2134)</f>
        <v>0</v>
      </c>
      <c r="Z2134" s="21" t="str">
        <f>IF(N2134="", "", TEXT(N2134, "dddd"))</f>
        <v>Monday</v>
      </c>
      <c r="AA2134" s="21" t="str">
        <f>IF(X2134="", "", TEXT(X2134, "dddd"))</f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2131</v>
      </c>
      <c r="B2135" s="21" t="s">
        <v>2477</v>
      </c>
      <c r="C2135" s="30">
        <v>45884</v>
      </c>
      <c r="D2135" s="30">
        <v>45890</v>
      </c>
      <c r="E2135" s="47">
        <v>138.6</v>
      </c>
      <c r="F2135" s="47">
        <f>IF(AB2135="DOLLAR",E2135*88,E2135)</f>
        <v>12196.8</v>
      </c>
      <c r="G2135" s="48">
        <f>F2135*J2135</f>
        <v>12196.8</v>
      </c>
      <c r="H2135" s="21">
        <v>302004</v>
      </c>
      <c r="I2135" s="21" t="s">
        <v>3192</v>
      </c>
      <c r="J2135" s="21">
        <v>1</v>
      </c>
      <c r="K2135" s="21">
        <v>1</v>
      </c>
      <c r="L2135" s="21">
        <f>J2135-K2135</f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>IF(X2135="", "", X2135-N2135)</f>
        <v>0</v>
      </c>
      <c r="Z2135" s="21" t="str">
        <f>IF(N2135="", "", TEXT(N2135, "dddd"))</f>
        <v>Wednesday</v>
      </c>
      <c r="AA2135" s="21" t="str">
        <f>IF(X2135="", "", TEXT(X2135, "dddd"))</f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2132</v>
      </c>
      <c r="B2136" s="21" t="s">
        <v>2477</v>
      </c>
      <c r="C2136" s="30">
        <v>45884</v>
      </c>
      <c r="D2136" s="30">
        <v>45890</v>
      </c>
      <c r="E2136" s="47">
        <v>45.5</v>
      </c>
      <c r="F2136" s="47">
        <f>IF(AB2136="DOLLAR",E2136*88,E2136)</f>
        <v>4004</v>
      </c>
      <c r="G2136" s="48">
        <f>F2136*J2136</f>
        <v>4004</v>
      </c>
      <c r="H2136" s="21">
        <v>302204</v>
      </c>
      <c r="I2136" s="21" t="s">
        <v>3193</v>
      </c>
      <c r="J2136" s="21">
        <v>1</v>
      </c>
      <c r="K2136" s="21">
        <v>1</v>
      </c>
      <c r="L2136" s="21">
        <f>J2136-K2136</f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>IF(X2136="", "", X2136-N2136)</f>
        <v>0</v>
      </c>
      <c r="Z2136" s="21" t="str">
        <f>IF(N2136="", "", TEXT(N2136, "dddd"))</f>
        <v>Wednesday</v>
      </c>
      <c r="AA2136" s="21" t="str">
        <f>IF(X2136="", "", TEXT(X2136, "dddd"))</f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2133</v>
      </c>
      <c r="B2137" s="21" t="s">
        <v>2477</v>
      </c>
      <c r="C2137" s="30">
        <v>45884</v>
      </c>
      <c r="D2137" s="30">
        <v>45890</v>
      </c>
      <c r="E2137" s="47">
        <v>72.099999999999994</v>
      </c>
      <c r="F2137" s="47">
        <f>IF(AB2137="DOLLAR",E2137*88,E2137)</f>
        <v>6344.7999999999993</v>
      </c>
      <c r="G2137" s="48">
        <f>F2137*J2137</f>
        <v>6344.7999999999993</v>
      </c>
      <c r="H2137" s="21">
        <v>302206</v>
      </c>
      <c r="I2137" s="21" t="s">
        <v>188</v>
      </c>
      <c r="J2137" s="21">
        <v>1</v>
      </c>
      <c r="K2137" s="21">
        <v>1</v>
      </c>
      <c r="L2137" s="21">
        <f>J2137-K2137</f>
        <v>0</v>
      </c>
      <c r="M2137" s="21" t="s">
        <v>2545</v>
      </c>
      <c r="N2137" s="30">
        <v>45892</v>
      </c>
      <c r="O2137" s="48">
        <v>11494.8</v>
      </c>
      <c r="P2137" s="21" t="s">
        <v>2479</v>
      </c>
      <c r="Q2137" s="21">
        <v>58154748525</v>
      </c>
      <c r="R2137" s="21" t="s">
        <v>40</v>
      </c>
      <c r="S2137" s="3">
        <v>4</v>
      </c>
      <c r="T2137" s="37"/>
      <c r="U2137" s="21" t="s">
        <v>18</v>
      </c>
      <c r="V2137" s="21" t="str">
        <f>VLOOKUP(P2137,'Customer List'!B:C,2,)</f>
        <v>Banglore</v>
      </c>
      <c r="W2137" s="38"/>
      <c r="X2137" s="30">
        <v>45894</v>
      </c>
      <c r="Y2137" s="21">
        <f>IF(X2137="", "", X2137-N2137)</f>
        <v>2</v>
      </c>
      <c r="Z2137" s="21" t="str">
        <f>IF(N2137="", "", TEXT(N2137, "dddd"))</f>
        <v>Saturday</v>
      </c>
      <c r="AA2137" s="21" t="str">
        <f>IF(X2137="", "", TEXT(X2137, "dddd"))</f>
        <v>Monday</v>
      </c>
      <c r="AB2137" s="21" t="str">
        <f>VLOOKUP(U2137,'Currency Sheet'!A:C,3,)</f>
        <v>DOLLAR</v>
      </c>
      <c r="AC2137" s="42" t="str">
        <f>VLOOKUP(P2137,'Customer List'!B:D,3,)</f>
        <v>OutStation</v>
      </c>
    </row>
    <row r="2138" spans="1:29" x14ac:dyDescent="0.25">
      <c r="A2138" s="21">
        <v>2134</v>
      </c>
      <c r="B2138" s="21" t="s">
        <v>2477</v>
      </c>
      <c r="C2138" s="30">
        <v>45884</v>
      </c>
      <c r="D2138" s="30">
        <v>45890</v>
      </c>
      <c r="E2138" s="47">
        <v>73.5</v>
      </c>
      <c r="F2138" s="47">
        <f>IF(AB2138="DOLLAR",E2138*88,E2138)</f>
        <v>6468</v>
      </c>
      <c r="G2138" s="48">
        <f>F2138*J2138</f>
        <v>6468</v>
      </c>
      <c r="H2138" s="21">
        <v>302212</v>
      </c>
      <c r="I2138" s="21" t="s">
        <v>2827</v>
      </c>
      <c r="J2138" s="21">
        <v>1</v>
      </c>
      <c r="K2138" s="21">
        <v>1</v>
      </c>
      <c r="L2138" s="21">
        <f>J2138-K2138</f>
        <v>0</v>
      </c>
      <c r="M2138" s="21" t="s">
        <v>2497</v>
      </c>
      <c r="N2138" s="30">
        <v>45891</v>
      </c>
      <c r="O2138" s="48">
        <v>9975</v>
      </c>
      <c r="P2138" s="21" t="s">
        <v>256</v>
      </c>
      <c r="Q2138" s="21" t="s">
        <v>1127</v>
      </c>
      <c r="R2138" s="21" t="s">
        <v>1127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f>IF(OR(R2138 = "PRIYANKA MADAM", R2138 = "DEEPAK", R2138 = "PORTER"),N2138,"")</f>
        <v>45891</v>
      </c>
      <c r="Y2138" s="21">
        <f>IF(X2138="", "", X2138-N2138)</f>
        <v>0</v>
      </c>
      <c r="Z2138" s="21" t="str">
        <f>IF(N2138="", "", TEXT(N2138, "dddd"))</f>
        <v>Friday</v>
      </c>
      <c r="AA2138" s="21" t="str">
        <f>IF(X2138="", "", TEXT(X2138, "dddd"))</f>
        <v>Friday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x14ac:dyDescent="0.25">
      <c r="A2139" s="21">
        <v>2135</v>
      </c>
      <c r="B2139" s="21" t="s">
        <v>2477</v>
      </c>
      <c r="C2139" s="30">
        <v>45884</v>
      </c>
      <c r="D2139" s="30">
        <v>45890</v>
      </c>
      <c r="E2139" s="47">
        <v>104.3</v>
      </c>
      <c r="F2139" s="47">
        <f>IF(AB2139="DOLLAR",E2139*88,E2139)</f>
        <v>9178.4</v>
      </c>
      <c r="G2139" s="48">
        <f>F2139*J2139</f>
        <v>9178.4</v>
      </c>
      <c r="H2139" s="21">
        <v>302306</v>
      </c>
      <c r="I2139" s="21" t="s">
        <v>3194</v>
      </c>
      <c r="J2139" s="21">
        <v>1</v>
      </c>
      <c r="K2139" s="21">
        <v>1</v>
      </c>
      <c r="L2139" s="21">
        <f>J2139-K2139</f>
        <v>0</v>
      </c>
      <c r="M2139" s="21" t="s">
        <v>3279</v>
      </c>
      <c r="N2139" s="30">
        <v>45899</v>
      </c>
      <c r="O2139" s="48">
        <v>15704.6</v>
      </c>
      <c r="P2139" s="21" t="s">
        <v>1080</v>
      </c>
      <c r="Q2139" s="21">
        <v>58155038594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Lucknow</v>
      </c>
      <c r="W2139" s="38"/>
      <c r="X2139" s="30">
        <v>45901</v>
      </c>
      <c r="Y2139" s="21">
        <f>IF(X2139="", "", X2139-N2139)</f>
        <v>2</v>
      </c>
      <c r="Z2139" s="21" t="str">
        <f>IF(N2139="", "", TEXT(N2139, "dddd"))</f>
        <v>Saturday</v>
      </c>
      <c r="AA2139" s="21" t="str">
        <f>IF(X2139="", "", TEXT(X2139, "dddd"))</f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x14ac:dyDescent="0.25">
      <c r="A2140" s="21">
        <v>2136</v>
      </c>
      <c r="B2140" s="21" t="s">
        <v>2477</v>
      </c>
      <c r="C2140" s="30">
        <v>45884</v>
      </c>
      <c r="D2140" s="30">
        <v>45890</v>
      </c>
      <c r="E2140" s="47">
        <v>131.6</v>
      </c>
      <c r="F2140" s="47">
        <f>IF(AB2140="DOLLAR",E2140*88,E2140)</f>
        <v>11580.8</v>
      </c>
      <c r="G2140" s="48">
        <f>F2140*J2140</f>
        <v>11580.8</v>
      </c>
      <c r="H2140" s="21">
        <v>302624</v>
      </c>
      <c r="I2140" s="21" t="s">
        <v>3195</v>
      </c>
      <c r="J2140" s="21">
        <v>1</v>
      </c>
      <c r="K2140" s="21">
        <v>1</v>
      </c>
      <c r="L2140" s="21">
        <f>J2140-K2140</f>
        <v>0</v>
      </c>
      <c r="M2140" s="21" t="s">
        <v>2732</v>
      </c>
      <c r="N2140" s="30">
        <v>45896</v>
      </c>
      <c r="O2140" s="48">
        <v>0</v>
      </c>
      <c r="P2140" s="21" t="s">
        <v>625</v>
      </c>
      <c r="Q2140" s="21" t="s">
        <v>2071</v>
      </c>
      <c r="R2140" s="21" t="s">
        <v>637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v>45896</v>
      </c>
      <c r="Y2140" s="21">
        <f>IF(X2140="", "", X2140-N2140)</f>
        <v>0</v>
      </c>
      <c r="Z2140" s="21" t="str">
        <f>IF(N2140="", "", TEXT(N2140, "dddd"))</f>
        <v>Wednesday</v>
      </c>
      <c r="AA2140" s="21" t="str">
        <f>IF(X2140="", "", TEXT(X2140, "dddd"))</f>
        <v>Wednesday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x14ac:dyDescent="0.25">
      <c r="A2141" s="21">
        <v>2137</v>
      </c>
      <c r="B2141" s="21" t="s">
        <v>2477</v>
      </c>
      <c r="C2141" s="30">
        <v>45884</v>
      </c>
      <c r="D2141" s="30">
        <v>45890</v>
      </c>
      <c r="E2141" s="47">
        <v>50.4</v>
      </c>
      <c r="F2141" s="47">
        <f>IF(AB2141="DOLLAR",E2141*88,E2141)</f>
        <v>4435.2</v>
      </c>
      <c r="G2141" s="48">
        <f>F2141*J2141</f>
        <v>4435.2</v>
      </c>
      <c r="H2141" s="21">
        <v>304006</v>
      </c>
      <c r="I2141" s="21" t="s">
        <v>195</v>
      </c>
      <c r="J2141" s="21">
        <v>1</v>
      </c>
      <c r="K2141" s="21">
        <v>1</v>
      </c>
      <c r="L2141" s="21">
        <f>J2141-K2141</f>
        <v>0</v>
      </c>
      <c r="M2141" s="21" t="s">
        <v>2544</v>
      </c>
      <c r="N2141" s="30">
        <v>45892</v>
      </c>
      <c r="O2141" s="48">
        <v>8370</v>
      </c>
      <c r="P2141" s="21" t="s">
        <v>627</v>
      </c>
      <c r="Q2141" s="21">
        <v>58154750500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Mumbai</v>
      </c>
      <c r="W2141" s="38"/>
      <c r="X2141" s="30">
        <v>45893</v>
      </c>
      <c r="Y2141" s="21">
        <f>IF(X2141="", "", X2141-N2141)</f>
        <v>1</v>
      </c>
      <c r="Z2141" s="21" t="str">
        <f>IF(N2141="", "", TEXT(N2141, "dddd"))</f>
        <v>Saturday</v>
      </c>
      <c r="AA2141" s="21" t="str">
        <f>IF(X2141="", "", TEXT(X2141, "dddd"))</f>
        <v>Sunday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2138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>IF(AB2142="DOLLAR",E2142*88,E2142)</f>
        <v>16324</v>
      </c>
      <c r="G2142" s="48">
        <f>F2142*J2142</f>
        <v>32648</v>
      </c>
      <c r="H2142" s="21">
        <v>304024</v>
      </c>
      <c r="I2142" s="21" t="s">
        <v>1691</v>
      </c>
      <c r="J2142" s="21">
        <v>2</v>
      </c>
      <c r="K2142" s="21">
        <v>2</v>
      </c>
      <c r="L2142" s="21">
        <f>J2142-K2142</f>
        <v>0</v>
      </c>
      <c r="M2142" s="21" t="s">
        <v>2537</v>
      </c>
      <c r="N2142" s="30">
        <v>45892</v>
      </c>
      <c r="O2142" s="48">
        <v>42360</v>
      </c>
      <c r="P2142" s="21" t="s">
        <v>895</v>
      </c>
      <c r="Q2142" s="21">
        <v>58154750441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Banglore</v>
      </c>
      <c r="W2142" s="38"/>
      <c r="X2142" s="30">
        <v>45894</v>
      </c>
      <c r="Y2142" s="21">
        <f>IF(X2142="", "", X2142-N2142)</f>
        <v>2</v>
      </c>
      <c r="Z2142" s="21" t="str">
        <f>IF(N2142="", "", TEXT(N2142, "dddd"))</f>
        <v>Saturday</v>
      </c>
      <c r="AA2142" s="21" t="str">
        <f>IF(X2142="", "", TEXT(X2142, "dddd"))</f>
        <v>Monday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2139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>IF(AB2143="DOLLAR",E2143*88,E2143)</f>
        <v>16324</v>
      </c>
      <c r="G2143" s="48">
        <f>F2143*J2143</f>
        <v>16324</v>
      </c>
      <c r="H2143" s="21">
        <v>304120</v>
      </c>
      <c r="I2143" s="21" t="s">
        <v>1475</v>
      </c>
      <c r="J2143" s="21">
        <v>1</v>
      </c>
      <c r="K2143" s="21">
        <v>1</v>
      </c>
      <c r="L2143" s="21">
        <f>J2143-K2143</f>
        <v>0</v>
      </c>
      <c r="M2143" s="21" t="s">
        <v>3284</v>
      </c>
      <c r="N2143" s="30">
        <v>45901</v>
      </c>
      <c r="O2143" s="48">
        <v>39021.25</v>
      </c>
      <c r="P2143" s="21" t="s">
        <v>30</v>
      </c>
      <c r="Q2143" s="21" t="s">
        <v>636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f>IF(OR(R2143 = "PRIYANKA MADAM", R2143 = "DEEPAK", R2143 = "PORTER"),N2143,"")</f>
        <v>45901</v>
      </c>
      <c r="Y2143" s="21">
        <f>IF(X2143="", "", X2143-N2143)</f>
        <v>0</v>
      </c>
      <c r="Z2143" s="21" t="str">
        <f>IF(N2143="", "", TEXT(N2143, "dddd"))</f>
        <v>Monday</v>
      </c>
      <c r="AA2143" s="21" t="str">
        <f>IF(X2143="", "", TEXT(X2143, "dddd"))</f>
        <v>Monday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2140</v>
      </c>
      <c r="B2144" s="21" t="s">
        <v>2477</v>
      </c>
      <c r="C2144" s="30">
        <v>45884</v>
      </c>
      <c r="D2144" s="30">
        <v>45890</v>
      </c>
      <c r="E2144" s="47">
        <v>65.8</v>
      </c>
      <c r="F2144" s="47">
        <f>IF(AB2144="DOLLAR",E2144*88,E2144)</f>
        <v>5790.4</v>
      </c>
      <c r="G2144" s="48">
        <f>F2144*J2144</f>
        <v>5790.4</v>
      </c>
      <c r="H2144" s="21">
        <v>304220</v>
      </c>
      <c r="I2144" s="21" t="s">
        <v>3196</v>
      </c>
      <c r="J2144" s="21">
        <v>1</v>
      </c>
      <c r="K2144" s="21">
        <v>1</v>
      </c>
      <c r="L2144" s="21">
        <f>J2144-K2144</f>
        <v>0</v>
      </c>
      <c r="M2144" s="21" t="s">
        <v>2732</v>
      </c>
      <c r="N2144" s="30">
        <v>45896</v>
      </c>
      <c r="O2144" s="48">
        <v>0</v>
      </c>
      <c r="P2144" s="21" t="s">
        <v>625</v>
      </c>
      <c r="Q2144" s="21" t="s">
        <v>2071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v>45896</v>
      </c>
      <c r="Y2144" s="21">
        <f>IF(X2144="", "", X2144-N2144)</f>
        <v>0</v>
      </c>
      <c r="Z2144" s="21" t="str">
        <f>IF(N2144="", "", TEXT(N2144, "dddd"))</f>
        <v>Wednesday</v>
      </c>
      <c r="AA2144" s="21" t="str">
        <f>IF(X2144="", "", TEXT(X2144, "dddd"))</f>
        <v>Wednesday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2141</v>
      </c>
      <c r="B2145" s="21" t="s">
        <v>2477</v>
      </c>
      <c r="C2145" s="30">
        <v>45884</v>
      </c>
      <c r="D2145" s="30">
        <v>45890</v>
      </c>
      <c r="E2145" s="47">
        <v>185.5</v>
      </c>
      <c r="F2145" s="47">
        <f>IF(AB2145="DOLLAR",E2145*88,E2145)</f>
        <v>16324</v>
      </c>
      <c r="G2145" s="48">
        <f>F2145*J2145</f>
        <v>16324</v>
      </c>
      <c r="H2145" s="21">
        <v>304820</v>
      </c>
      <c r="I2145" s="21" t="s">
        <v>3197</v>
      </c>
      <c r="J2145" s="21">
        <v>1</v>
      </c>
      <c r="K2145" s="21">
        <v>1</v>
      </c>
      <c r="L2145" s="21">
        <f>J2145-K2145</f>
        <v>0</v>
      </c>
      <c r="M2145" s="21" t="s">
        <v>3279</v>
      </c>
      <c r="N2145" s="30">
        <v>45899</v>
      </c>
      <c r="O2145" s="48">
        <v>27931</v>
      </c>
      <c r="P2145" s="21" t="s">
        <v>1080</v>
      </c>
      <c r="Q2145" s="21">
        <v>58155038594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Lucknow</v>
      </c>
      <c r="W2145" s="38"/>
      <c r="X2145" s="30">
        <v>45901</v>
      </c>
      <c r="Y2145" s="21">
        <f>IF(X2145="", "", X2145-N2145)</f>
        <v>2</v>
      </c>
      <c r="Z2145" s="21" t="str">
        <f>IF(N2145="", "", TEXT(N2145, "dddd"))</f>
        <v>Saturday</v>
      </c>
      <c r="AA2145" s="21" t="str">
        <f>IF(X2145="", "", TEXT(X2145, "dddd"))</f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2142</v>
      </c>
      <c r="B2146" s="21" t="s">
        <v>2477</v>
      </c>
      <c r="C2146" s="30">
        <v>45884</v>
      </c>
      <c r="D2146" s="30">
        <v>45890</v>
      </c>
      <c r="E2146" s="47">
        <v>153</v>
      </c>
      <c r="F2146" s="47">
        <f>IF(AB2146="DOLLAR",E2146*88,E2146)</f>
        <v>13464</v>
      </c>
      <c r="G2146" s="48">
        <f>F2146*J2146</f>
        <v>13464</v>
      </c>
      <c r="H2146" s="21">
        <v>305425</v>
      </c>
      <c r="I2146" s="21" t="s">
        <v>3198</v>
      </c>
      <c r="J2146" s="21">
        <v>1</v>
      </c>
      <c r="K2146" s="21">
        <v>1</v>
      </c>
      <c r="L2146" s="21">
        <f>J2146-K2146</f>
        <v>0</v>
      </c>
      <c r="M2146" s="21" t="s">
        <v>2548</v>
      </c>
      <c r="N2146" s="30">
        <v>45892</v>
      </c>
      <c r="O2146" s="48">
        <v>17442</v>
      </c>
      <c r="P2146" s="21" t="s">
        <v>883</v>
      </c>
      <c r="Q2146" s="21">
        <v>58154749166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Kolkata</v>
      </c>
      <c r="W2146" s="38"/>
      <c r="X2146" s="30">
        <v>45894</v>
      </c>
      <c r="Y2146" s="21">
        <f>IF(X2146="", "", X2146-N2146)</f>
        <v>2</v>
      </c>
      <c r="Z2146" s="21" t="str">
        <f>IF(N2146="", "", TEXT(N2146, "dddd"))</f>
        <v>Saturday</v>
      </c>
      <c r="AA2146" s="21" t="str">
        <f>IF(X2146="", "", TEXT(X2146, "dddd"))</f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2143</v>
      </c>
      <c r="B2147" s="21" t="s">
        <v>2477</v>
      </c>
      <c r="C2147" s="30">
        <v>45884</v>
      </c>
      <c r="D2147" s="30">
        <v>45890</v>
      </c>
      <c r="E2147" s="47">
        <v>123.2</v>
      </c>
      <c r="F2147" s="47">
        <f>IF(AB2147="DOLLAR",E2147*88,E2147)</f>
        <v>10841.6</v>
      </c>
      <c r="G2147" s="48">
        <f>F2147*J2147</f>
        <v>10841.6</v>
      </c>
      <c r="H2147" s="21">
        <v>306004</v>
      </c>
      <c r="I2147" s="21" t="s">
        <v>3199</v>
      </c>
      <c r="J2147" s="21">
        <v>1</v>
      </c>
      <c r="K2147" s="21">
        <v>1</v>
      </c>
      <c r="L2147" s="21">
        <f>J2147-K2147</f>
        <v>0</v>
      </c>
      <c r="M2147" s="21" t="s">
        <v>2732</v>
      </c>
      <c r="N2147" s="30">
        <v>45896</v>
      </c>
      <c r="O2147" s="48">
        <v>0</v>
      </c>
      <c r="P2147" s="21" t="s">
        <v>625</v>
      </c>
      <c r="Q2147" s="21" t="s">
        <v>2071</v>
      </c>
      <c r="R2147" s="21" t="s">
        <v>637</v>
      </c>
      <c r="S2147" s="3">
        <v>4</v>
      </c>
      <c r="T2147" s="37"/>
      <c r="U2147" s="21" t="s">
        <v>18</v>
      </c>
      <c r="V2147" s="21" t="str">
        <f>VLOOKUP(P2147,'Customer List'!B:C,2,)</f>
        <v>Delhi</v>
      </c>
      <c r="W2147" s="38"/>
      <c r="X2147" s="30">
        <v>45896</v>
      </c>
      <c r="Y2147" s="21">
        <f>IF(X2147="", "", X2147-N2147)</f>
        <v>0</v>
      </c>
      <c r="Z2147" s="21" t="str">
        <f>IF(N2147="", "", TEXT(N2147, "dddd"))</f>
        <v>Wednesday</v>
      </c>
      <c r="AA2147" s="21" t="str">
        <f>IF(X2147="", "", TEXT(X2147, "dddd"))</f>
        <v>Wednesday</v>
      </c>
      <c r="AB2147" s="21" t="str">
        <f>VLOOKUP(U2147,'Currency Sheet'!A:C,3,)</f>
        <v>DOLLAR</v>
      </c>
      <c r="AC2147" s="42" t="str">
        <f>VLOOKUP(P2147,'Customer List'!B:D,3,)</f>
        <v>Local</v>
      </c>
    </row>
    <row r="2148" spans="1:29" x14ac:dyDescent="0.25">
      <c r="A2148" s="21">
        <v>2144</v>
      </c>
      <c r="B2148" s="21" t="s">
        <v>2477</v>
      </c>
      <c r="C2148" s="30">
        <v>45884</v>
      </c>
      <c r="D2148" s="30">
        <v>45890</v>
      </c>
      <c r="E2148" s="47">
        <v>102.9</v>
      </c>
      <c r="F2148" s="47">
        <f>IF(AB2148="DOLLAR",E2148*88,E2148)</f>
        <v>9055.2000000000007</v>
      </c>
      <c r="G2148" s="48">
        <f>F2148*J2148</f>
        <v>9055.2000000000007</v>
      </c>
      <c r="H2148" s="21">
        <v>306014</v>
      </c>
      <c r="I2148" s="21" t="s">
        <v>3200</v>
      </c>
      <c r="J2148" s="21">
        <v>1</v>
      </c>
      <c r="K2148" s="21">
        <v>1</v>
      </c>
      <c r="L2148" s="21">
        <f>J2148-K2148</f>
        <v>0</v>
      </c>
      <c r="M2148" s="21" t="s">
        <v>2545</v>
      </c>
      <c r="N2148" s="30">
        <v>45892</v>
      </c>
      <c r="O2148" s="48">
        <v>16405.2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>IF(X2148="", "", X2148-N2148)</f>
        <v>2</v>
      </c>
      <c r="Z2148" s="21" t="str">
        <f>IF(N2148="", "", TEXT(N2148, "dddd"))</f>
        <v>Saturday</v>
      </c>
      <c r="AA2148" s="21" t="str">
        <f>IF(X2148="", "", TEXT(X2148, "dddd"))</f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2145</v>
      </c>
      <c r="B2149" s="21" t="s">
        <v>2477</v>
      </c>
      <c r="C2149" s="30">
        <v>45884</v>
      </c>
      <c r="D2149" s="30">
        <v>45890</v>
      </c>
      <c r="E2149" s="47">
        <v>131.6</v>
      </c>
      <c r="F2149" s="47">
        <f>IF(AB2149="DOLLAR",E2149*88,E2149)</f>
        <v>11580.8</v>
      </c>
      <c r="G2149" s="48">
        <f>F2149*J2149</f>
        <v>11580.8</v>
      </c>
      <c r="H2149" s="21">
        <v>306706</v>
      </c>
      <c r="I2149" s="21" t="s">
        <v>3201</v>
      </c>
      <c r="J2149" s="21">
        <v>1</v>
      </c>
      <c r="K2149" s="21">
        <v>1</v>
      </c>
      <c r="L2149" s="21">
        <f>J2149-K2149</f>
        <v>0</v>
      </c>
      <c r="M2149" s="21" t="s">
        <v>2545</v>
      </c>
      <c r="N2149" s="30">
        <v>45892</v>
      </c>
      <c r="O2149" s="48">
        <v>20980.799999999999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>IF(X2149="", "", X2149-N2149)</f>
        <v>2</v>
      </c>
      <c r="Z2149" s="21" t="str">
        <f>IF(N2149="", "", TEXT(N2149, "dddd"))</f>
        <v>Saturday</v>
      </c>
      <c r="AA2149" s="21" t="str">
        <f>IF(X2149="", "", TEXT(X2149, "dddd"))</f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2146</v>
      </c>
      <c r="B2150" s="21" t="s">
        <v>2477</v>
      </c>
      <c r="C2150" s="30">
        <v>45884</v>
      </c>
      <c r="D2150" s="30">
        <v>45890</v>
      </c>
      <c r="E2150" s="47">
        <v>273.75</v>
      </c>
      <c r="F2150" s="47">
        <f>IF(AB2150="DOLLAR",E2150*88,E2150)</f>
        <v>24090</v>
      </c>
      <c r="G2150" s="48">
        <f>F2150*J2150</f>
        <v>24090</v>
      </c>
      <c r="H2150" s="21">
        <v>310938</v>
      </c>
      <c r="I2150" s="21" t="s">
        <v>3202</v>
      </c>
      <c r="J2150" s="21">
        <v>1</v>
      </c>
      <c r="K2150" s="21">
        <v>1</v>
      </c>
      <c r="L2150" s="21">
        <f>J2150-K2150</f>
        <v>0</v>
      </c>
      <c r="M2150" s="21" t="s">
        <v>3284</v>
      </c>
      <c r="N2150" s="30">
        <v>45901</v>
      </c>
      <c r="O2150" s="48">
        <v>53746.25</v>
      </c>
      <c r="P2150" s="21" t="s">
        <v>30</v>
      </c>
      <c r="Q2150" s="21" t="s">
        <v>636</v>
      </c>
      <c r="R2150" s="21" t="s">
        <v>637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45901</v>
      </c>
      <c r="Y2150" s="21">
        <f>IF(X2150="", "", X2150-N2150)</f>
        <v>0</v>
      </c>
      <c r="Z2150" s="21" t="str">
        <f>IF(N2150="", "", TEXT(N2150, "dddd"))</f>
        <v>Monday</v>
      </c>
      <c r="AA2150" s="21" t="str">
        <f>IF(X2150="", "", TEXT(X2150, "dddd"))</f>
        <v>Monday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2147</v>
      </c>
      <c r="B2151" s="21" t="s">
        <v>2477</v>
      </c>
      <c r="C2151" s="30">
        <v>45884</v>
      </c>
      <c r="D2151" s="30">
        <v>45890</v>
      </c>
      <c r="E2151" s="47">
        <v>179.2</v>
      </c>
      <c r="F2151" s="47">
        <f>IF(AB2151="DOLLAR",E2151*88,E2151)</f>
        <v>15769.599999999999</v>
      </c>
      <c r="G2151" s="48">
        <f>F2151*J2151</f>
        <v>15769.599999999999</v>
      </c>
      <c r="H2151" s="21">
        <v>313404</v>
      </c>
      <c r="I2151" s="21" t="s">
        <v>3072</v>
      </c>
      <c r="J2151" s="21">
        <v>1</v>
      </c>
      <c r="K2151" s="21">
        <v>1</v>
      </c>
      <c r="L2151" s="21">
        <f>J2151-K2151</f>
        <v>0</v>
      </c>
      <c r="M2151" s="21" t="s">
        <v>2497</v>
      </c>
      <c r="N2151" s="30">
        <v>45891</v>
      </c>
      <c r="O2151" s="48">
        <v>24320</v>
      </c>
      <c r="P2151" s="21" t="s">
        <v>256</v>
      </c>
      <c r="Q2151" s="21" t="s">
        <v>1127</v>
      </c>
      <c r="R2151" s="21" t="s">
        <v>1127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45891</v>
      </c>
      <c r="Y2151" s="21">
        <f>IF(X2151="", "", X2151-N2151)</f>
        <v>0</v>
      </c>
      <c r="Z2151" s="21" t="str">
        <f>IF(N2151="", "", TEXT(N2151, "dddd"))</f>
        <v>Friday</v>
      </c>
      <c r="AA2151" s="21" t="str">
        <f>IF(X2151="", "", TEXT(X2151, "dddd"))</f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2148</v>
      </c>
      <c r="B2152" s="21" t="s">
        <v>2477</v>
      </c>
      <c r="C2152" s="30">
        <v>45884</v>
      </c>
      <c r="D2152" s="30">
        <v>45890</v>
      </c>
      <c r="E2152" s="47">
        <v>255.5</v>
      </c>
      <c r="F2152" s="47">
        <f>IF(AB2152="DOLLAR",E2152*88,E2152)</f>
        <v>22484</v>
      </c>
      <c r="G2152" s="48">
        <f>F2152*J2152</f>
        <v>22484</v>
      </c>
      <c r="H2152" s="21">
        <v>313566</v>
      </c>
      <c r="I2152" s="21" t="s">
        <v>3203</v>
      </c>
      <c r="J2152" s="21">
        <v>1</v>
      </c>
      <c r="K2152" s="21">
        <v>1</v>
      </c>
      <c r="L2152" s="21">
        <f>J2152-K2152</f>
        <v>0</v>
      </c>
      <c r="M2152" s="21" t="s">
        <v>2498</v>
      </c>
      <c r="N2152" s="30">
        <v>45891</v>
      </c>
      <c r="O2152" s="48">
        <v>0</v>
      </c>
      <c r="P2152" s="21" t="s">
        <v>625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v>45891</v>
      </c>
      <c r="Y2152" s="21">
        <f>IF(X2152="", "", X2152-N2152)</f>
        <v>0</v>
      </c>
      <c r="Z2152" s="21" t="str">
        <f>IF(N2152="", "", TEXT(N2152, "dddd"))</f>
        <v>Friday</v>
      </c>
      <c r="AA2152" s="21" t="str">
        <f>IF(X2152="", "", TEXT(X2152, "dddd"))</f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2149</v>
      </c>
      <c r="B2153" s="21" t="s">
        <v>2477</v>
      </c>
      <c r="C2153" s="30">
        <v>45884</v>
      </c>
      <c r="D2153" s="30">
        <v>45890</v>
      </c>
      <c r="E2153" s="47">
        <v>273.75</v>
      </c>
      <c r="F2153" s="47">
        <f>IF(AB2153="DOLLAR",E2153*88,E2153)</f>
        <v>24090</v>
      </c>
      <c r="G2153" s="48">
        <f>F2153*J2153</f>
        <v>24090</v>
      </c>
      <c r="H2153" s="21">
        <v>317332</v>
      </c>
      <c r="I2153" s="21" t="s">
        <v>1484</v>
      </c>
      <c r="J2153" s="21">
        <v>1</v>
      </c>
      <c r="K2153" s="21">
        <v>1</v>
      </c>
      <c r="L2153" s="21">
        <f>J2153-K2153</f>
        <v>0</v>
      </c>
      <c r="M2153" s="21" t="s">
        <v>2537</v>
      </c>
      <c r="N2153" s="30">
        <v>45892</v>
      </c>
      <c r="O2153" s="48">
        <v>41299</v>
      </c>
      <c r="P2153" s="21" t="s">
        <v>895</v>
      </c>
      <c r="Q2153" s="21">
        <v>58154750441</v>
      </c>
      <c r="R2153" s="21" t="s">
        <v>40</v>
      </c>
      <c r="S2153" s="3">
        <v>4</v>
      </c>
      <c r="T2153" s="37"/>
      <c r="U2153" s="21" t="s">
        <v>18</v>
      </c>
      <c r="V2153" s="21" t="str">
        <f>VLOOKUP(P2153,'Customer List'!B:C,2,)</f>
        <v>Banglore</v>
      </c>
      <c r="W2153" s="38"/>
      <c r="X2153" s="30">
        <v>45894</v>
      </c>
      <c r="Y2153" s="21">
        <f>IF(X2153="", "", X2153-N2153)</f>
        <v>2</v>
      </c>
      <c r="Z2153" s="21" t="str">
        <f>IF(N2153="", "", TEXT(N2153, "dddd"))</f>
        <v>Saturday</v>
      </c>
      <c r="AA2153" s="21" t="str">
        <f>IF(X2153="", "", TEXT(X2153, "dddd"))</f>
        <v>Monday</v>
      </c>
      <c r="AB2153" s="21" t="str">
        <f>VLOOKUP(U2153,'Currency Sheet'!A:C,3,)</f>
        <v>DOLLAR</v>
      </c>
      <c r="AC2153" s="42" t="str">
        <f>VLOOKUP(P2153,'Customer List'!B:D,3,)</f>
        <v>OutStation</v>
      </c>
    </row>
    <row r="2154" spans="1:29" x14ac:dyDescent="0.25">
      <c r="A2154" s="21">
        <v>2150</v>
      </c>
      <c r="B2154" s="21" t="s">
        <v>2477</v>
      </c>
      <c r="C2154" s="30">
        <v>45884</v>
      </c>
      <c r="D2154" s="30">
        <v>45890</v>
      </c>
      <c r="E2154" s="47">
        <v>58.1</v>
      </c>
      <c r="F2154" s="47">
        <f>IF(AB2154="DOLLAR",E2154*88,E2154)</f>
        <v>5112.8</v>
      </c>
      <c r="G2154" s="48">
        <f>F2154*J2154</f>
        <v>5112.8</v>
      </c>
      <c r="H2154" s="21">
        <v>317406</v>
      </c>
      <c r="I2154" s="21" t="s">
        <v>3204</v>
      </c>
      <c r="J2154" s="21">
        <v>1</v>
      </c>
      <c r="K2154" s="21">
        <v>1</v>
      </c>
      <c r="L2154" s="21">
        <f>J2154-K2154</f>
        <v>0</v>
      </c>
      <c r="M2154" s="21" t="s">
        <v>2732</v>
      </c>
      <c r="N2154" s="30">
        <v>45896</v>
      </c>
      <c r="O2154" s="48">
        <v>0</v>
      </c>
      <c r="P2154" s="21" t="s">
        <v>625</v>
      </c>
      <c r="Q2154" s="21" t="s">
        <v>2071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45896</v>
      </c>
      <c r="Y2154" s="21">
        <f>IF(X2154="", "", X2154-N2154)</f>
        <v>0</v>
      </c>
      <c r="Z2154" s="21" t="str">
        <f>IF(N2154="", "", TEXT(N2154, "dddd"))</f>
        <v>Wednesday</v>
      </c>
      <c r="AA2154" s="21" t="str">
        <f>IF(X2154="", "", TEXT(X2154, "dddd"))</f>
        <v>Wednesday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x14ac:dyDescent="0.25">
      <c r="A2155" s="21">
        <v>2151</v>
      </c>
      <c r="B2155" s="21" t="s">
        <v>2477</v>
      </c>
      <c r="C2155" s="30">
        <v>45884</v>
      </c>
      <c r="D2155" s="30">
        <v>45890</v>
      </c>
      <c r="E2155" s="47">
        <v>318</v>
      </c>
      <c r="F2155" s="47">
        <f>IF(AB2155="DOLLAR",E2155*88,E2155)</f>
        <v>27984</v>
      </c>
      <c r="G2155" s="48">
        <f>F2155*J2155</f>
        <v>27984</v>
      </c>
      <c r="H2155" s="21">
        <v>317438</v>
      </c>
      <c r="I2155" s="21" t="s">
        <v>1704</v>
      </c>
      <c r="J2155" s="21">
        <v>1</v>
      </c>
      <c r="K2155" s="21">
        <v>1</v>
      </c>
      <c r="L2155" s="21">
        <f>J2155-K2155</f>
        <v>0</v>
      </c>
      <c r="M2155" s="21" t="s">
        <v>2537</v>
      </c>
      <c r="N2155" s="30">
        <v>45892</v>
      </c>
      <c r="O2155" s="48">
        <v>47975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>IF(X2155="", "", X2155-N2155)</f>
        <v>2</v>
      </c>
      <c r="Z2155" s="21" t="str">
        <f>IF(N2155="", "", TEXT(N2155, "dddd"))</f>
        <v>Saturday</v>
      </c>
      <c r="AA2155" s="21" t="str">
        <f>IF(X2155="", "", TEXT(X2155, "dddd"))</f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x14ac:dyDescent="0.25">
      <c r="A2156" s="21">
        <v>2152</v>
      </c>
      <c r="B2156" s="21" t="s">
        <v>2477</v>
      </c>
      <c r="C2156" s="30">
        <v>45884</v>
      </c>
      <c r="D2156" s="30">
        <v>45890</v>
      </c>
      <c r="E2156" s="47">
        <v>147.69999999999999</v>
      </c>
      <c r="F2156" s="47">
        <f>IF(AB2156="DOLLAR",E2156*88,E2156)</f>
        <v>12997.599999999999</v>
      </c>
      <c r="G2156" s="48">
        <f>F2156*J2156</f>
        <v>12997.599999999999</v>
      </c>
      <c r="H2156" s="21">
        <v>318320</v>
      </c>
      <c r="I2156" s="21" t="s">
        <v>3205</v>
      </c>
      <c r="J2156" s="21">
        <v>1</v>
      </c>
      <c r="K2156" s="21">
        <v>1</v>
      </c>
      <c r="L2156" s="21">
        <f>J2156-K2156</f>
        <v>0</v>
      </c>
      <c r="M2156" s="21" t="s">
        <v>2732</v>
      </c>
      <c r="N2156" s="30">
        <v>45896</v>
      </c>
      <c r="O2156" s="48">
        <v>0</v>
      </c>
      <c r="P2156" s="21" t="s">
        <v>625</v>
      </c>
      <c r="Q2156" s="21" t="s">
        <v>2071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>IF(X2156="", "", X2156-N2156)</f>
        <v>0</v>
      </c>
      <c r="Z2156" s="21" t="str">
        <f>IF(N2156="", "", TEXT(N2156, "dddd"))</f>
        <v>Wednesday</v>
      </c>
      <c r="AA2156" s="21" t="str">
        <f>IF(X2156="", "", TEXT(X2156, "dddd"))</f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x14ac:dyDescent="0.25">
      <c r="A2157" s="21">
        <v>2153</v>
      </c>
      <c r="B2157" s="21" t="s">
        <v>2477</v>
      </c>
      <c r="C2157" s="30">
        <v>45884</v>
      </c>
      <c r="D2157" s="30">
        <v>45890</v>
      </c>
      <c r="E2157" s="47">
        <v>104.3</v>
      </c>
      <c r="F2157" s="47">
        <f>IF(AB2157="DOLLAR",E2157*88,E2157)</f>
        <v>9178.4</v>
      </c>
      <c r="G2157" s="48">
        <f>F2157*J2157</f>
        <v>9178.4</v>
      </c>
      <c r="H2157" s="21">
        <v>321109</v>
      </c>
      <c r="I2157" s="21" t="s">
        <v>3206</v>
      </c>
      <c r="J2157" s="21">
        <v>1</v>
      </c>
      <c r="K2157" s="21">
        <v>1</v>
      </c>
      <c r="L2157" s="21">
        <f>J2157-K2157</f>
        <v>0</v>
      </c>
      <c r="M2157" s="21" t="s">
        <v>2548</v>
      </c>
      <c r="N2157" s="30">
        <v>45892</v>
      </c>
      <c r="O2157" s="48">
        <v>12739.5</v>
      </c>
      <c r="P2157" s="21" t="s">
        <v>883</v>
      </c>
      <c r="Q2157" s="21">
        <v>58154749166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Kolkata</v>
      </c>
      <c r="W2157" s="38"/>
      <c r="X2157" s="30">
        <v>45894</v>
      </c>
      <c r="Y2157" s="21">
        <f>IF(X2157="", "", X2157-N2157)</f>
        <v>2</v>
      </c>
      <c r="Z2157" s="21" t="str">
        <f>IF(N2157="", "", TEXT(N2157, "dddd"))</f>
        <v>Saturday</v>
      </c>
      <c r="AA2157" s="21" t="str">
        <f>IF(X2157="", "", TEXT(X2157, "dddd"))</f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2154</v>
      </c>
      <c r="B2158" s="21" t="s">
        <v>2477</v>
      </c>
      <c r="C2158" s="30">
        <v>45884</v>
      </c>
      <c r="D2158" s="30">
        <v>45890</v>
      </c>
      <c r="E2158" s="47">
        <v>313.5</v>
      </c>
      <c r="F2158" s="47">
        <f>IF(AB2158="DOLLAR",E2158*88,E2158)</f>
        <v>27588</v>
      </c>
      <c r="G2158" s="48">
        <f>F2158*J2158</f>
        <v>27588</v>
      </c>
      <c r="H2158" s="21">
        <v>321142</v>
      </c>
      <c r="I2158" s="21" t="s">
        <v>3207</v>
      </c>
      <c r="J2158" s="21">
        <v>1</v>
      </c>
      <c r="K2158" s="21">
        <v>1</v>
      </c>
      <c r="L2158" s="21">
        <f>J2158-K2158</f>
        <v>0</v>
      </c>
      <c r="M2158" s="21" t="s">
        <v>2537</v>
      </c>
      <c r="N2158" s="30">
        <v>45892</v>
      </c>
      <c r="O2158" s="48">
        <v>47296</v>
      </c>
      <c r="P2158" s="21" t="s">
        <v>895</v>
      </c>
      <c r="Q2158" s="21">
        <v>58154750441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Banglore</v>
      </c>
      <c r="W2158" s="38"/>
      <c r="X2158" s="30">
        <v>45894</v>
      </c>
      <c r="Y2158" s="21">
        <f>IF(X2158="", "", X2158-N2158)</f>
        <v>2</v>
      </c>
      <c r="Z2158" s="21" t="str">
        <f>IF(N2158="", "", TEXT(N2158, "dddd"))</f>
        <v>Saturday</v>
      </c>
      <c r="AA2158" s="21" t="str">
        <f>IF(X2158="", "", TEXT(X2158, "dddd"))</f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2155</v>
      </c>
      <c r="B2159" s="21" t="s">
        <v>2477</v>
      </c>
      <c r="C2159" s="30">
        <v>45884</v>
      </c>
      <c r="D2159" s="30">
        <v>45890</v>
      </c>
      <c r="E2159" s="47">
        <v>163.1</v>
      </c>
      <c r="F2159" s="47">
        <f>IF(AB2159="DOLLAR",E2159*88,E2159)</f>
        <v>14352.8</v>
      </c>
      <c r="G2159" s="48">
        <f>F2159*J2159</f>
        <v>14352.8</v>
      </c>
      <c r="H2159" s="21">
        <v>321306</v>
      </c>
      <c r="I2159" s="21" t="s">
        <v>3208</v>
      </c>
      <c r="J2159" s="21">
        <v>1</v>
      </c>
      <c r="K2159" s="21">
        <v>1</v>
      </c>
      <c r="L2159" s="21">
        <f>J2159-K2159</f>
        <v>0</v>
      </c>
      <c r="M2159" s="21" t="s">
        <v>3287</v>
      </c>
      <c r="N2159" s="30">
        <v>45901</v>
      </c>
      <c r="O2159" s="48">
        <v>0</v>
      </c>
      <c r="P2159" s="21" t="s">
        <v>30</v>
      </c>
      <c r="Q2159" s="21" t="s">
        <v>2071</v>
      </c>
      <c r="R2159" s="21" t="s">
        <v>637</v>
      </c>
      <c r="S2159" s="3">
        <v>4</v>
      </c>
      <c r="T2159" s="37" t="s">
        <v>609</v>
      </c>
      <c r="U2159" s="21" t="s">
        <v>18</v>
      </c>
      <c r="V2159" s="21" t="str">
        <f>VLOOKUP(P2159,'Customer List'!B:C,2,)</f>
        <v>Delhi</v>
      </c>
      <c r="W2159" s="38"/>
      <c r="X2159" s="30">
        <f>IF(OR(R2159 = "PRIYANKA MADAM", R2159 = "DEEPAK", R2159 = "PORTER"),N2159,"")</f>
        <v>45901</v>
      </c>
      <c r="Y2159" s="21">
        <f>IF(X2159="", "", X2159-N2159)</f>
        <v>0</v>
      </c>
      <c r="Z2159" s="21" t="str">
        <f>IF(N2159="", "", TEXT(N2159, "dddd"))</f>
        <v>Monday</v>
      </c>
      <c r="AA2159" s="21" t="str">
        <f>IF(X2159="", "", TEXT(X2159, "dddd"))</f>
        <v>Monday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2156</v>
      </c>
      <c r="B2160" s="21" t="s">
        <v>2477</v>
      </c>
      <c r="C2160" s="30">
        <v>45884</v>
      </c>
      <c r="D2160" s="30">
        <v>45890</v>
      </c>
      <c r="E2160" s="47">
        <v>144.19999999999999</v>
      </c>
      <c r="F2160" s="47">
        <f>IF(AB2160="DOLLAR",E2160*88,E2160)</f>
        <v>12689.599999999999</v>
      </c>
      <c r="G2160" s="48">
        <f>F2160*J2160</f>
        <v>12689.599999999999</v>
      </c>
      <c r="H2160" s="21">
        <v>325504</v>
      </c>
      <c r="I2160" s="21" t="s">
        <v>3209</v>
      </c>
      <c r="J2160" s="21">
        <v>1</v>
      </c>
      <c r="K2160" s="21">
        <v>1</v>
      </c>
      <c r="L2160" s="21">
        <f>J2160-K2160</f>
        <v>0</v>
      </c>
      <c r="M2160" s="21" t="s">
        <v>2732</v>
      </c>
      <c r="N2160" s="30">
        <v>45896</v>
      </c>
      <c r="O2160" s="48">
        <v>0</v>
      </c>
      <c r="P2160" s="21" t="s">
        <v>625</v>
      </c>
      <c r="Q2160" s="21" t="s">
        <v>2071</v>
      </c>
      <c r="R2160" s="21" t="s">
        <v>637</v>
      </c>
      <c r="S2160" s="3">
        <v>4</v>
      </c>
      <c r="T2160" s="37"/>
      <c r="U2160" s="21" t="s">
        <v>18</v>
      </c>
      <c r="V2160" s="21" t="str">
        <f>VLOOKUP(P2160,'Customer List'!B:C,2,)</f>
        <v>Delhi</v>
      </c>
      <c r="W2160" s="38"/>
      <c r="X2160" s="30">
        <v>45896</v>
      </c>
      <c r="Y2160" s="21">
        <f>IF(X2160="", "", X2160-N2160)</f>
        <v>0</v>
      </c>
      <c r="Z2160" s="21" t="str">
        <f>IF(N2160="", "", TEXT(N2160, "dddd"))</f>
        <v>Wednesday</v>
      </c>
      <c r="AA2160" s="21" t="str">
        <f>IF(X2160="", "", TEXT(X2160, "dddd"))</f>
        <v>Wednesday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2157</v>
      </c>
      <c r="B2161" s="21" t="s">
        <v>2477</v>
      </c>
      <c r="C2161" s="30">
        <v>45884</v>
      </c>
      <c r="D2161" s="30">
        <v>45890</v>
      </c>
      <c r="E2161" s="47">
        <v>147.69999999999999</v>
      </c>
      <c r="F2161" s="47">
        <f>IF(AB2161="DOLLAR",E2161*88,E2161)</f>
        <v>12997.599999999999</v>
      </c>
      <c r="G2161" s="48">
        <f>F2161*J2161</f>
        <v>12997.599999999999</v>
      </c>
      <c r="H2161" s="21">
        <v>325604</v>
      </c>
      <c r="I2161" s="21" t="s">
        <v>3210</v>
      </c>
      <c r="J2161" s="21">
        <v>1</v>
      </c>
      <c r="K2161" s="21">
        <v>1</v>
      </c>
      <c r="L2161" s="21">
        <f>J2161-K2161</f>
        <v>0</v>
      </c>
      <c r="M2161" s="21" t="s">
        <v>2545</v>
      </c>
      <c r="N2161" s="30">
        <v>45892</v>
      </c>
      <c r="O2161" s="48">
        <v>23547.599999999999</v>
      </c>
      <c r="P2161" s="21" t="s">
        <v>2479</v>
      </c>
      <c r="Q2161" s="21">
        <v>58154748525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Banglore</v>
      </c>
      <c r="W2161" s="38"/>
      <c r="X2161" s="30">
        <v>45894</v>
      </c>
      <c r="Y2161" s="21">
        <f>IF(X2161="", "", X2161-N2161)</f>
        <v>2</v>
      </c>
      <c r="Z2161" s="21" t="str">
        <f>IF(N2161="", "", TEXT(N2161, "dddd"))</f>
        <v>Saturday</v>
      </c>
      <c r="AA2161" s="21" t="str">
        <f>IF(X2161="", "", TEXT(X2161, "dddd"))</f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2158</v>
      </c>
      <c r="B2162" s="21" t="s">
        <v>2477</v>
      </c>
      <c r="C2162" s="30">
        <v>45884</v>
      </c>
      <c r="D2162" s="30">
        <v>45890</v>
      </c>
      <c r="E2162" s="47">
        <v>102.9</v>
      </c>
      <c r="F2162" s="47">
        <f>IF(AB2162="DOLLAR",E2162*88,E2162)</f>
        <v>9055.2000000000007</v>
      </c>
      <c r="G2162" s="48">
        <f>F2162*J2162</f>
        <v>9055.2000000000007</v>
      </c>
      <c r="H2162" s="21">
        <v>329951</v>
      </c>
      <c r="I2162" s="21" t="s">
        <v>3211</v>
      </c>
      <c r="J2162" s="21">
        <v>1</v>
      </c>
      <c r="K2162" s="21">
        <v>1</v>
      </c>
      <c r="L2162" s="21">
        <f>J2162-K2162</f>
        <v>0</v>
      </c>
      <c r="M2162" s="21" t="s">
        <v>3279</v>
      </c>
      <c r="N2162" s="30">
        <v>45899</v>
      </c>
      <c r="O2162" s="48">
        <v>15493.8</v>
      </c>
      <c r="P2162" s="21" t="s">
        <v>1080</v>
      </c>
      <c r="Q2162" s="21">
        <v>58155038594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Lucknow</v>
      </c>
      <c r="W2162" s="38"/>
      <c r="X2162" s="30">
        <v>45901</v>
      </c>
      <c r="Y2162" s="21">
        <f>IF(X2162="", "", X2162-N2162)</f>
        <v>2</v>
      </c>
      <c r="Z2162" s="21" t="str">
        <f>IF(N2162="", "", TEXT(N2162, "dddd"))</f>
        <v>Saturday</v>
      </c>
      <c r="AA2162" s="21" t="str">
        <f>IF(X2162="", "", TEXT(X2162, "dddd"))</f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2159</v>
      </c>
      <c r="B2163" s="21" t="s">
        <v>2477</v>
      </c>
      <c r="C2163" s="30">
        <v>45884</v>
      </c>
      <c r="D2163" s="30">
        <v>45890</v>
      </c>
      <c r="E2163" s="47">
        <v>144.19999999999999</v>
      </c>
      <c r="F2163" s="47">
        <f>IF(AB2163="DOLLAR",E2163*88,E2163)</f>
        <v>12689.599999999999</v>
      </c>
      <c r="G2163" s="48">
        <f>F2163*J2163</f>
        <v>12689.599999999999</v>
      </c>
      <c r="H2163" s="21">
        <v>331206</v>
      </c>
      <c r="I2163" s="21" t="s">
        <v>3212</v>
      </c>
      <c r="J2163" s="21">
        <v>1</v>
      </c>
      <c r="K2163" s="21">
        <v>1</v>
      </c>
      <c r="L2163" s="21">
        <f>J2163-K2163</f>
        <v>0</v>
      </c>
      <c r="M2163" s="21" t="s">
        <v>2732</v>
      </c>
      <c r="N2163" s="30">
        <v>45896</v>
      </c>
      <c r="O2163" s="48">
        <v>0</v>
      </c>
      <c r="P2163" s="21" t="s">
        <v>625</v>
      </c>
      <c r="Q2163" s="21" t="s">
        <v>2071</v>
      </c>
      <c r="R2163" s="21" t="s">
        <v>637</v>
      </c>
      <c r="S2163" s="3">
        <v>4</v>
      </c>
      <c r="T2163" s="37"/>
      <c r="U2163" s="21" t="s">
        <v>18</v>
      </c>
      <c r="V2163" s="21" t="str">
        <f>VLOOKUP(P2163,'Customer List'!B:C,2,)</f>
        <v>Delhi</v>
      </c>
      <c r="W2163" s="38"/>
      <c r="X2163" s="30">
        <v>45896</v>
      </c>
      <c r="Y2163" s="21">
        <f>IF(X2163="", "", X2163-N2163)</f>
        <v>0</v>
      </c>
      <c r="Z2163" s="21" t="str">
        <f>IF(N2163="", "", TEXT(N2163, "dddd"))</f>
        <v>Wednesday</v>
      </c>
      <c r="AA2163" s="21" t="str">
        <f>IF(X2163="", "", TEXT(X2163, "dddd"))</f>
        <v>Wednesday</v>
      </c>
      <c r="AB2163" s="21" t="str">
        <f>VLOOKUP(U2163,'Currency Sheet'!A:C,3,)</f>
        <v>DOLLAR</v>
      </c>
      <c r="AC2163" s="42" t="str">
        <f>VLOOKUP(P2163,'Customer List'!B:D,3,)</f>
        <v>Local</v>
      </c>
    </row>
    <row r="2164" spans="1:29" x14ac:dyDescent="0.25">
      <c r="A2164" s="21">
        <v>2160</v>
      </c>
      <c r="B2164" s="21" t="s">
        <v>2477</v>
      </c>
      <c r="C2164" s="30">
        <v>45884</v>
      </c>
      <c r="D2164" s="30">
        <v>45890</v>
      </c>
      <c r="E2164" s="47">
        <v>147.69999999999999</v>
      </c>
      <c r="F2164" s="47">
        <f>IF(AB2164="DOLLAR",E2164*88,E2164)</f>
        <v>12997.599999999999</v>
      </c>
      <c r="G2164" s="48">
        <f>F2164*J2164</f>
        <v>12997.599999999999</v>
      </c>
      <c r="H2164" s="21">
        <v>331208</v>
      </c>
      <c r="I2164" s="21" t="s">
        <v>2847</v>
      </c>
      <c r="J2164" s="21">
        <v>1</v>
      </c>
      <c r="K2164" s="21">
        <v>1</v>
      </c>
      <c r="L2164" s="21">
        <f>J2164-K2164</f>
        <v>0</v>
      </c>
      <c r="M2164" s="21" t="s">
        <v>2545</v>
      </c>
      <c r="N2164" s="30">
        <v>45892</v>
      </c>
      <c r="O2164" s="48">
        <v>23547.599999999999</v>
      </c>
      <c r="P2164" s="21" t="s">
        <v>2479</v>
      </c>
      <c r="Q2164" s="21">
        <v>58154748525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Banglore</v>
      </c>
      <c r="W2164" s="38"/>
      <c r="X2164" s="30">
        <v>45894</v>
      </c>
      <c r="Y2164" s="21">
        <f>IF(X2164="", "", X2164-N2164)</f>
        <v>2</v>
      </c>
      <c r="Z2164" s="21" t="str">
        <f>IF(N2164="", "", TEXT(N2164, "dddd"))</f>
        <v>Saturday</v>
      </c>
      <c r="AA2164" s="21" t="str">
        <f>IF(X2164="", "", TEXT(X2164, "dddd"))</f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x14ac:dyDescent="0.25">
      <c r="A2165" s="21">
        <v>2161</v>
      </c>
      <c r="B2165" s="21" t="s">
        <v>2477</v>
      </c>
      <c r="C2165" s="30">
        <v>45884</v>
      </c>
      <c r="D2165" s="30">
        <v>45890</v>
      </c>
      <c r="E2165" s="47">
        <v>326.25</v>
      </c>
      <c r="F2165" s="47">
        <f>IF(AB2165="DOLLAR",E2165*88,E2165)</f>
        <v>28710</v>
      </c>
      <c r="G2165" s="48">
        <f>F2165*J2165</f>
        <v>28710</v>
      </c>
      <c r="H2165" s="21">
        <v>331246</v>
      </c>
      <c r="I2165" s="21" t="s">
        <v>3213</v>
      </c>
      <c r="J2165" s="21">
        <v>1</v>
      </c>
      <c r="K2165" s="21">
        <v>1</v>
      </c>
      <c r="L2165" s="21">
        <f>J2165-K2165</f>
        <v>0</v>
      </c>
      <c r="M2165" s="21" t="s">
        <v>2494</v>
      </c>
      <c r="N2165" s="30">
        <v>45891</v>
      </c>
      <c r="O2165" s="48">
        <v>37192.5</v>
      </c>
      <c r="P2165" s="21" t="s">
        <v>2480</v>
      </c>
      <c r="Q2165" s="21" t="s">
        <v>636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Faridabad</v>
      </c>
      <c r="W2165" s="38"/>
      <c r="X2165" s="30">
        <v>45891</v>
      </c>
      <c r="Y2165" s="21">
        <f>IF(X2165="", "", X2165-N2165)</f>
        <v>0</v>
      </c>
      <c r="Z2165" s="21" t="str">
        <f>IF(N2165="", "", TEXT(N2165, "dddd"))</f>
        <v>Friday</v>
      </c>
      <c r="AA2165" s="21" t="str">
        <f>IF(X2165="", "", TEXT(X2165, "dddd"))</f>
        <v>Friday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x14ac:dyDescent="0.25">
      <c r="A2166" s="21">
        <v>2162</v>
      </c>
      <c r="B2166" s="21" t="s">
        <v>2477</v>
      </c>
      <c r="C2166" s="30">
        <v>45884</v>
      </c>
      <c r="D2166" s="30">
        <v>45890</v>
      </c>
      <c r="E2166" s="47">
        <v>111.3</v>
      </c>
      <c r="F2166" s="47">
        <f>IF(AB2166="DOLLAR",E2166*88,E2166)</f>
        <v>9794.4</v>
      </c>
      <c r="G2166" s="48">
        <f>F2166*J2166</f>
        <v>9794.4</v>
      </c>
      <c r="H2166" s="21">
        <v>333625</v>
      </c>
      <c r="I2166" s="21" t="s">
        <v>3214</v>
      </c>
      <c r="J2166" s="21">
        <v>1</v>
      </c>
      <c r="K2166" s="21">
        <v>1</v>
      </c>
      <c r="L2166" s="21">
        <f>J2166-K2166</f>
        <v>0</v>
      </c>
      <c r="M2166" s="21" t="s">
        <v>2548</v>
      </c>
      <c r="N2166" s="30">
        <v>45892</v>
      </c>
      <c r="O2166" s="48">
        <v>13594.5</v>
      </c>
      <c r="P2166" s="21" t="s">
        <v>2481</v>
      </c>
      <c r="Q2166" s="21">
        <v>58154749166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Kolkata</v>
      </c>
      <c r="W2166" s="38"/>
      <c r="X2166" s="30">
        <v>45894</v>
      </c>
      <c r="Y2166" s="21">
        <f>IF(X2166="", "", X2166-N2166)</f>
        <v>2</v>
      </c>
      <c r="Z2166" s="21" t="str">
        <f>IF(N2166="", "", TEXT(N2166, "dddd"))</f>
        <v>Saturday</v>
      </c>
      <c r="AA2166" s="21" t="str">
        <f>IF(X2166="", "", TEXT(X2166, "dddd"))</f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x14ac:dyDescent="0.25">
      <c r="A2167" s="21">
        <v>2163</v>
      </c>
      <c r="B2167" s="21" t="s">
        <v>2477</v>
      </c>
      <c r="C2167" s="30">
        <v>45884</v>
      </c>
      <c r="D2167" s="30">
        <v>45890</v>
      </c>
      <c r="E2167" s="47">
        <v>189</v>
      </c>
      <c r="F2167" s="47">
        <f>IF(AB2167="DOLLAR",E2167*88,E2167)</f>
        <v>16632</v>
      </c>
      <c r="G2167" s="48">
        <f>F2167*J2167</f>
        <v>16632</v>
      </c>
      <c r="H2167" s="21">
        <v>334606</v>
      </c>
      <c r="I2167" s="21" t="s">
        <v>3215</v>
      </c>
      <c r="J2167" s="21">
        <v>1</v>
      </c>
      <c r="K2167" s="21">
        <v>1</v>
      </c>
      <c r="L2167" s="21">
        <f>J2167-K2167</f>
        <v>0</v>
      </c>
      <c r="M2167" s="21" t="s">
        <v>2732</v>
      </c>
      <c r="N2167" s="30">
        <v>45896</v>
      </c>
      <c r="O2167" s="48">
        <v>0</v>
      </c>
      <c r="P2167" s="21" t="s">
        <v>625</v>
      </c>
      <c r="Q2167" s="21" t="s">
        <v>2071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Delhi</v>
      </c>
      <c r="W2167" s="38"/>
      <c r="X2167" s="30">
        <v>45896</v>
      </c>
      <c r="Y2167" s="21">
        <f>IF(X2167="", "", X2167-N2167)</f>
        <v>0</v>
      </c>
      <c r="Z2167" s="21" t="str">
        <f>IF(N2167="", "", TEXT(N2167, "dddd"))</f>
        <v>Wednesday</v>
      </c>
      <c r="AA2167" s="21" t="str">
        <f>IF(X2167="", "", TEXT(X2167, "dddd"))</f>
        <v>Wednesday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x14ac:dyDescent="0.25">
      <c r="A2168" s="21">
        <v>2164</v>
      </c>
      <c r="B2168" s="21" t="s">
        <v>2477</v>
      </c>
      <c r="C2168" s="30">
        <v>45884</v>
      </c>
      <c r="D2168" s="30">
        <v>45890</v>
      </c>
      <c r="E2168" s="47">
        <v>197.4</v>
      </c>
      <c r="F2168" s="47">
        <f>IF(AB2168="DOLLAR",E2168*88,E2168)</f>
        <v>17371.2</v>
      </c>
      <c r="G2168" s="48">
        <f>F2168*J2168</f>
        <v>17371.2</v>
      </c>
      <c r="H2168" s="21">
        <v>334608</v>
      </c>
      <c r="I2168" s="21" t="s">
        <v>1814</v>
      </c>
      <c r="J2168" s="21">
        <v>1</v>
      </c>
      <c r="K2168" s="21">
        <v>1</v>
      </c>
      <c r="L2168" s="21">
        <f>J2168-K2168</f>
        <v>0</v>
      </c>
      <c r="M2168" s="21" t="s">
        <v>2545</v>
      </c>
      <c r="N2168" s="30">
        <v>45892</v>
      </c>
      <c r="O2168" s="48">
        <v>31471.200000000001</v>
      </c>
      <c r="P2168" s="21" t="s">
        <v>2479</v>
      </c>
      <c r="Q2168" s="21">
        <v>58154748525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Banglore</v>
      </c>
      <c r="W2168" s="38"/>
      <c r="X2168" s="30">
        <v>45894</v>
      </c>
      <c r="Y2168" s="21">
        <f>IF(X2168="", "", X2168-N2168)</f>
        <v>2</v>
      </c>
      <c r="Z2168" s="21" t="str">
        <f>IF(N2168="", "", TEXT(N2168, "dddd"))</f>
        <v>Saturday</v>
      </c>
      <c r="AA2168" s="21" t="str">
        <f>IF(X2168="", "", TEXT(X2168, "dddd"))</f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x14ac:dyDescent="0.25">
      <c r="A2169" s="21">
        <v>2165</v>
      </c>
      <c r="B2169" s="21" t="s">
        <v>2477</v>
      </c>
      <c r="C2169" s="30">
        <v>45884</v>
      </c>
      <c r="D2169" s="30">
        <v>45890</v>
      </c>
      <c r="E2169" s="47">
        <v>128.1</v>
      </c>
      <c r="F2169" s="47">
        <f>IF(AB2169="DOLLAR",E2169*88,E2169)</f>
        <v>11272.8</v>
      </c>
      <c r="G2169" s="48">
        <f>F2169*J2169</f>
        <v>11272.8</v>
      </c>
      <c r="H2169" s="21">
        <v>336218</v>
      </c>
      <c r="I2169" s="21" t="s">
        <v>3216</v>
      </c>
      <c r="J2169" s="21">
        <v>1</v>
      </c>
      <c r="K2169" s="21">
        <v>1</v>
      </c>
      <c r="L2169" s="21">
        <f>J2169-K2169</f>
        <v>0</v>
      </c>
      <c r="M2169" s="21" t="s">
        <v>2732</v>
      </c>
      <c r="N2169" s="30">
        <v>45896</v>
      </c>
      <c r="O2169" s="48">
        <v>0</v>
      </c>
      <c r="P2169" s="21" t="s">
        <v>625</v>
      </c>
      <c r="Q2169" s="21" t="s">
        <v>2071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>IF(X2169="", "", X2169-N2169)</f>
        <v>0</v>
      </c>
      <c r="Z2169" s="21" t="str">
        <f>IF(N2169="", "", TEXT(N2169, "dddd"))</f>
        <v>Wednesday</v>
      </c>
      <c r="AA2169" s="21" t="str">
        <f>IF(X2169="", "", TEXT(X2169, "dddd"))</f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x14ac:dyDescent="0.25">
      <c r="A2170" s="21">
        <v>2166</v>
      </c>
      <c r="B2170" s="21" t="s">
        <v>2477</v>
      </c>
      <c r="C2170" s="30">
        <v>45884</v>
      </c>
      <c r="D2170" s="30">
        <v>45890</v>
      </c>
      <c r="E2170" s="47">
        <v>90.3</v>
      </c>
      <c r="F2170" s="47">
        <f>IF(AB2170="DOLLAR",E2170*88,E2170)</f>
        <v>7946.4</v>
      </c>
      <c r="G2170" s="48">
        <f>F2170*J2170</f>
        <v>7946.4</v>
      </c>
      <c r="H2170" s="21">
        <v>339811</v>
      </c>
      <c r="I2170" s="21" t="s">
        <v>3217</v>
      </c>
      <c r="J2170" s="21">
        <v>1</v>
      </c>
      <c r="K2170" s="21">
        <v>1</v>
      </c>
      <c r="L2170" s="21">
        <f>J2170-K2170</f>
        <v>0</v>
      </c>
      <c r="M2170" s="21" t="s">
        <v>2539</v>
      </c>
      <c r="N2170" s="30">
        <v>45892</v>
      </c>
      <c r="O2170" s="48">
        <v>14996.25</v>
      </c>
      <c r="P2170" s="21" t="s">
        <v>2283</v>
      </c>
      <c r="Q2170" s="21">
        <v>58154747490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BANGALORE</v>
      </c>
      <c r="W2170" s="38"/>
      <c r="X2170" s="30">
        <v>45894</v>
      </c>
      <c r="Y2170" s="21">
        <f>IF(X2170="", "", X2170-N2170)</f>
        <v>2</v>
      </c>
      <c r="Z2170" s="21" t="str">
        <f>IF(N2170="", "", TEXT(N2170, "dddd"))</f>
        <v>Saturday</v>
      </c>
      <c r="AA2170" s="21" t="str">
        <f>IF(X2170="", "", TEXT(X2170, "dddd"))</f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2167</v>
      </c>
      <c r="B2171" s="21" t="s">
        <v>2477</v>
      </c>
      <c r="C2171" s="30">
        <v>45884</v>
      </c>
      <c r="D2171" s="30">
        <v>45890</v>
      </c>
      <c r="E2171" s="47">
        <v>158.19999999999999</v>
      </c>
      <c r="F2171" s="47">
        <f>IF(AB2171="DOLLAR",E2171*88,E2171)</f>
        <v>13921.599999999999</v>
      </c>
      <c r="G2171" s="48">
        <f>F2171*J2171</f>
        <v>13921.599999999999</v>
      </c>
      <c r="H2171" s="21">
        <v>343504</v>
      </c>
      <c r="I2171" s="21" t="s">
        <v>3218</v>
      </c>
      <c r="J2171" s="21">
        <v>1</v>
      </c>
      <c r="K2171" s="21">
        <v>1</v>
      </c>
      <c r="L2171" s="21">
        <f>J2171-K2171</f>
        <v>0</v>
      </c>
      <c r="M2171" s="21" t="s">
        <v>2545</v>
      </c>
      <c r="N2171" s="30">
        <v>45892</v>
      </c>
      <c r="O2171" s="48">
        <v>25221.599999999999</v>
      </c>
      <c r="P2171" s="21" t="s">
        <v>2479</v>
      </c>
      <c r="Q2171" s="21">
        <v>58154748525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Banglore</v>
      </c>
      <c r="W2171" s="38"/>
      <c r="X2171" s="30">
        <v>45894</v>
      </c>
      <c r="Y2171" s="21">
        <f>IF(X2171="", "", X2171-N2171)</f>
        <v>2</v>
      </c>
      <c r="Z2171" s="21" t="str">
        <f>IF(N2171="", "", TEXT(N2171, "dddd"))</f>
        <v>Saturday</v>
      </c>
      <c r="AA2171" s="21" t="str">
        <f>IF(X2171="", "", TEXT(X2171, "dddd"))</f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2168</v>
      </c>
      <c r="B2172" s="21" t="s">
        <v>2477</v>
      </c>
      <c r="C2172" s="30">
        <v>45884</v>
      </c>
      <c r="D2172" s="30">
        <v>45890</v>
      </c>
      <c r="E2172" s="47">
        <v>140.69999999999999</v>
      </c>
      <c r="F2172" s="47">
        <f>IF(AB2172="DOLLAR",E2172*88,E2172)</f>
        <v>12381.599999999999</v>
      </c>
      <c r="G2172" s="48">
        <f>F2172*J2172</f>
        <v>12381.599999999999</v>
      </c>
      <c r="H2172" s="21">
        <v>343524</v>
      </c>
      <c r="I2172" s="21" t="s">
        <v>3023</v>
      </c>
      <c r="J2172" s="21">
        <v>1</v>
      </c>
      <c r="K2172" s="21">
        <v>1</v>
      </c>
      <c r="L2172" s="21">
        <f>J2172-K2172</f>
        <v>0</v>
      </c>
      <c r="M2172" s="21" t="s">
        <v>2732</v>
      </c>
      <c r="N2172" s="30">
        <v>45896</v>
      </c>
      <c r="O2172" s="48">
        <v>0</v>
      </c>
      <c r="P2172" s="21" t="s">
        <v>625</v>
      </c>
      <c r="Q2172" s="21" t="s">
        <v>2071</v>
      </c>
      <c r="R2172" s="21" t="s">
        <v>637</v>
      </c>
      <c r="S2172" s="3">
        <v>4</v>
      </c>
      <c r="T2172" s="37"/>
      <c r="U2172" s="21" t="s">
        <v>18</v>
      </c>
      <c r="V2172" s="21" t="str">
        <f>VLOOKUP(P2172,'Customer List'!B:C,2,)</f>
        <v>Delhi</v>
      </c>
      <c r="W2172" s="38"/>
      <c r="X2172" s="30">
        <v>45896</v>
      </c>
      <c r="Y2172" s="21">
        <f>IF(X2172="", "", X2172-N2172)</f>
        <v>0</v>
      </c>
      <c r="Z2172" s="21" t="str">
        <f>IF(N2172="", "", TEXT(N2172, "dddd"))</f>
        <v>Wednesday</v>
      </c>
      <c r="AA2172" s="21" t="str">
        <f>IF(X2172="", "", TEXT(X2172, "dddd"))</f>
        <v>Wednesday</v>
      </c>
      <c r="AB2172" s="21" t="str">
        <f>VLOOKUP(U2172,'Currency Sheet'!A:C,3,)</f>
        <v>DOLLAR</v>
      </c>
      <c r="AC2172" s="42" t="str">
        <f>VLOOKUP(P2172,'Customer List'!B:D,3,)</f>
        <v>Local</v>
      </c>
    </row>
    <row r="2173" spans="1:29" x14ac:dyDescent="0.25">
      <c r="A2173" s="21">
        <v>2169</v>
      </c>
      <c r="B2173" s="21" t="s">
        <v>2477</v>
      </c>
      <c r="C2173" s="30">
        <v>45884</v>
      </c>
      <c r="D2173" s="30">
        <v>45890</v>
      </c>
      <c r="E2173" s="47">
        <v>58.1</v>
      </c>
      <c r="F2173" s="47">
        <f>IF(AB2173="DOLLAR",E2173*88,E2173)</f>
        <v>5112.8</v>
      </c>
      <c r="G2173" s="48">
        <f>F2173*J2173</f>
        <v>25564</v>
      </c>
      <c r="H2173" s="21">
        <v>344606</v>
      </c>
      <c r="I2173" s="21" t="s">
        <v>1703</v>
      </c>
      <c r="J2173" s="21">
        <v>5</v>
      </c>
      <c r="K2173" s="21">
        <v>5</v>
      </c>
      <c r="L2173" s="21">
        <f>J2173-K2173</f>
        <v>0</v>
      </c>
      <c r="M2173" s="21" t="s">
        <v>2560</v>
      </c>
      <c r="N2173" s="30">
        <v>45892</v>
      </c>
      <c r="O2173" s="48">
        <v>45027.5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>IF(X2173="", "", X2173-N2173)</f>
        <v>2</v>
      </c>
      <c r="Z2173" s="21" t="str">
        <f>IF(N2173="", "", TEXT(N2173, "dddd"))</f>
        <v>Saturday</v>
      </c>
      <c r="AA2173" s="21" t="str">
        <f>IF(X2173="", "", TEXT(X2173, "dddd"))</f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2170</v>
      </c>
      <c r="B2174" s="21" t="s">
        <v>2477</v>
      </c>
      <c r="C2174" s="30">
        <v>45884</v>
      </c>
      <c r="D2174" s="30">
        <v>45890</v>
      </c>
      <c r="E2174" s="47">
        <v>227.5</v>
      </c>
      <c r="F2174" s="47">
        <f>IF(AB2174="DOLLAR",E2174*88,E2174)</f>
        <v>20020</v>
      </c>
      <c r="G2174" s="48">
        <f>F2174*J2174</f>
        <v>100100</v>
      </c>
      <c r="H2174" s="21">
        <v>344712</v>
      </c>
      <c r="I2174" s="21" t="s">
        <v>1647</v>
      </c>
      <c r="J2174" s="21">
        <v>5</v>
      </c>
      <c r="K2174" s="21">
        <v>5</v>
      </c>
      <c r="L2174" s="21">
        <f>J2174-K2174</f>
        <v>0</v>
      </c>
      <c r="M2174" s="21" t="s">
        <v>2560</v>
      </c>
      <c r="N2174" s="30">
        <v>45892</v>
      </c>
      <c r="O2174" s="48">
        <v>188906.25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>IF(X2174="", "", X2174-N2174)</f>
        <v>2</v>
      </c>
      <c r="Z2174" s="21" t="str">
        <f>IF(N2174="", "", TEXT(N2174, "dddd"))</f>
        <v>Saturday</v>
      </c>
      <c r="AA2174" s="21" t="str">
        <f>IF(X2174="", "", TEXT(X2174, "dddd"))</f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2171</v>
      </c>
      <c r="B2175" s="21" t="s">
        <v>2477</v>
      </c>
      <c r="C2175" s="30">
        <v>45884</v>
      </c>
      <c r="D2175" s="30">
        <v>45890</v>
      </c>
      <c r="E2175" s="47">
        <v>135.1</v>
      </c>
      <c r="F2175" s="47">
        <f>IF(AB2175="DOLLAR",E2175*88,E2175)</f>
        <v>11888.8</v>
      </c>
      <c r="G2175" s="48">
        <f>F2175*J2175</f>
        <v>11888.8</v>
      </c>
      <c r="H2175" s="21">
        <v>344720</v>
      </c>
      <c r="I2175" s="21" t="s">
        <v>3219</v>
      </c>
      <c r="J2175" s="21">
        <v>1</v>
      </c>
      <c r="K2175" s="21">
        <v>1</v>
      </c>
      <c r="L2175" s="21">
        <f>J2175-K2175</f>
        <v>0</v>
      </c>
      <c r="M2175" s="21" t="s">
        <v>2732</v>
      </c>
      <c r="N2175" s="30">
        <v>45896</v>
      </c>
      <c r="O2175" s="48">
        <v>0</v>
      </c>
      <c r="P2175" s="21" t="s">
        <v>625</v>
      </c>
      <c r="Q2175" s="21" t="s">
        <v>2071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v>45896</v>
      </c>
      <c r="Y2175" s="21">
        <f>IF(X2175="", "", X2175-N2175)</f>
        <v>0</v>
      </c>
      <c r="Z2175" s="21" t="str">
        <f>IF(N2175="", "", TEXT(N2175, "dddd"))</f>
        <v>Wednesday</v>
      </c>
      <c r="AA2175" s="21" t="str">
        <f>IF(X2175="", "", TEXT(X2175, "dddd"))</f>
        <v>Wednesday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2172</v>
      </c>
      <c r="B2176" s="21" t="s">
        <v>2477</v>
      </c>
      <c r="C2176" s="30">
        <v>45884</v>
      </c>
      <c r="D2176" s="30">
        <v>45890</v>
      </c>
      <c r="E2176" s="47">
        <v>203.7</v>
      </c>
      <c r="F2176" s="47">
        <f>IF(AB2176="DOLLAR",E2176*88,E2176)</f>
        <v>17925.599999999999</v>
      </c>
      <c r="G2176" s="48">
        <f>F2176*J2176</f>
        <v>17925.599999999999</v>
      </c>
      <c r="H2176" s="21">
        <v>350216</v>
      </c>
      <c r="I2176" s="21" t="s">
        <v>3220</v>
      </c>
      <c r="J2176" s="21">
        <v>1</v>
      </c>
      <c r="K2176" s="21">
        <v>1</v>
      </c>
      <c r="L2176" s="21">
        <f>J2176-K2176</f>
        <v>0</v>
      </c>
      <c r="M2176" s="21" t="s">
        <v>3284</v>
      </c>
      <c r="N2176" s="30">
        <v>45901</v>
      </c>
      <c r="O2176" s="48">
        <v>42849.75</v>
      </c>
      <c r="P2176" s="21" t="s">
        <v>30</v>
      </c>
      <c r="Q2176" s="21" t="s">
        <v>636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f>IF(OR(R2176 = "PRIYANKA MADAM", R2176 = "DEEPAK", R2176 = "PORTER"),N2176,"")</f>
        <v>45901</v>
      </c>
      <c r="Y2176" s="21">
        <f>IF(X2176="", "", X2176-N2176)</f>
        <v>0</v>
      </c>
      <c r="Z2176" s="21" t="str">
        <f>IF(N2176="", "", TEXT(N2176, "dddd"))</f>
        <v>Monday</v>
      </c>
      <c r="AA2176" s="21" t="str">
        <f>IF(X2176="", "", TEXT(X2176, "dddd"))</f>
        <v>Monday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2173</v>
      </c>
      <c r="B2177" s="21" t="s">
        <v>2477</v>
      </c>
      <c r="C2177" s="30">
        <v>45884</v>
      </c>
      <c r="D2177" s="30">
        <v>45890</v>
      </c>
      <c r="E2177" s="47">
        <v>185.5</v>
      </c>
      <c r="F2177" s="47">
        <f>IF(AB2177="DOLLAR",E2177*88,E2177)</f>
        <v>16324</v>
      </c>
      <c r="G2177" s="48">
        <f>F2177*J2177</f>
        <v>16324</v>
      </c>
      <c r="H2177" s="21">
        <v>354220</v>
      </c>
      <c r="I2177" s="21" t="s">
        <v>3221</v>
      </c>
      <c r="J2177" s="21">
        <v>1</v>
      </c>
      <c r="K2177" s="21">
        <v>1</v>
      </c>
      <c r="L2177" s="21">
        <f>J2177-K2177</f>
        <v>0</v>
      </c>
      <c r="M2177" s="21" t="s">
        <v>2732</v>
      </c>
      <c r="N2177" s="30">
        <v>45896</v>
      </c>
      <c r="O2177" s="48">
        <v>0</v>
      </c>
      <c r="P2177" s="21" t="s">
        <v>625</v>
      </c>
      <c r="Q2177" s="21" t="s">
        <v>2071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>IF(X2177="", "", X2177-N2177)</f>
        <v>0</v>
      </c>
      <c r="Z2177" s="21" t="str">
        <f>IF(N2177="", "", TEXT(N2177, "dddd"))</f>
        <v>Wednesday</v>
      </c>
      <c r="AA2177" s="21" t="str">
        <f>IF(X2177="", "", TEXT(X2177, "dddd"))</f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2174</v>
      </c>
      <c r="B2178" s="21" t="s">
        <v>2477</v>
      </c>
      <c r="C2178" s="30">
        <v>45884</v>
      </c>
      <c r="D2178" s="30">
        <v>45890</v>
      </c>
      <c r="E2178" s="47">
        <v>104.3</v>
      </c>
      <c r="F2178" s="47">
        <f>IF(AB2178="DOLLAR",E2178*88,E2178)</f>
        <v>9178.4</v>
      </c>
      <c r="G2178" s="48">
        <f>F2178*J2178</f>
        <v>9178.4</v>
      </c>
      <c r="H2178" s="21">
        <v>357905</v>
      </c>
      <c r="I2178" s="21" t="s">
        <v>3222</v>
      </c>
      <c r="J2178" s="21">
        <v>1</v>
      </c>
      <c r="K2178" s="21">
        <v>1</v>
      </c>
      <c r="L2178" s="21">
        <f>J2178-K2178</f>
        <v>0</v>
      </c>
      <c r="M2178" s="21" t="s">
        <v>2530</v>
      </c>
      <c r="N2178" s="30">
        <v>45892</v>
      </c>
      <c r="O2178" s="48">
        <v>15704.6</v>
      </c>
      <c r="P2178" s="21" t="s">
        <v>1009</v>
      </c>
      <c r="Q2178" s="21">
        <v>58154748164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>IF(X2178="", "", X2178-N2178)</f>
        <v>2</v>
      </c>
      <c r="Z2178" s="21" t="str">
        <f>IF(N2178="", "", TEXT(N2178, "dddd"))</f>
        <v>Saturday</v>
      </c>
      <c r="AA2178" s="21" t="str">
        <f>IF(X2178="", "", TEXT(X2178, "dddd"))</f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2175</v>
      </c>
      <c r="B2179" s="21" t="s">
        <v>2477</v>
      </c>
      <c r="C2179" s="30">
        <v>45884</v>
      </c>
      <c r="D2179" s="30">
        <v>45890</v>
      </c>
      <c r="E2179" s="47">
        <v>115.5</v>
      </c>
      <c r="F2179" s="47">
        <f>IF(AB2179="DOLLAR",E2179*88,E2179)</f>
        <v>10164</v>
      </c>
      <c r="G2179" s="48">
        <f>F2179*J2179</f>
        <v>10164</v>
      </c>
      <c r="H2179" s="21">
        <v>362805</v>
      </c>
      <c r="I2179" s="21" t="s">
        <v>3223</v>
      </c>
      <c r="J2179" s="21">
        <v>1</v>
      </c>
      <c r="K2179" s="21">
        <v>1</v>
      </c>
      <c r="L2179" s="21">
        <f>J2179-K2179</f>
        <v>0</v>
      </c>
      <c r="M2179" s="21" t="s">
        <v>2540</v>
      </c>
      <c r="N2179" s="30">
        <v>45892</v>
      </c>
      <c r="O2179" s="48">
        <v>17325</v>
      </c>
      <c r="P2179" s="21" t="s">
        <v>1053</v>
      </c>
      <c r="Q2179" s="21">
        <v>58154750695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>IF(X2179="", "", X2179-N2179)</f>
        <v>2</v>
      </c>
      <c r="Z2179" s="21" t="str">
        <f>IF(N2179="", "", TEXT(N2179, "dddd"))</f>
        <v>Saturday</v>
      </c>
      <c r="AA2179" s="21" t="str">
        <f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2176</v>
      </c>
      <c r="B2180" s="21" t="s">
        <v>2477</v>
      </c>
      <c r="C2180" s="30">
        <v>45884</v>
      </c>
      <c r="D2180" s="30">
        <v>45890</v>
      </c>
      <c r="E2180" s="47">
        <v>96.6</v>
      </c>
      <c r="F2180" s="47">
        <f>IF(AB2180="DOLLAR",E2180*88,E2180)</f>
        <v>8500.7999999999993</v>
      </c>
      <c r="G2180" s="48">
        <f>F2180*J2180</f>
        <v>8500.7999999999993</v>
      </c>
      <c r="H2180" s="21">
        <v>364805</v>
      </c>
      <c r="I2180" s="21" t="s">
        <v>2949</v>
      </c>
      <c r="J2180" s="21">
        <v>1</v>
      </c>
      <c r="K2180" s="21">
        <v>1</v>
      </c>
      <c r="L2180" s="21">
        <f>J2180-K2180</f>
        <v>0</v>
      </c>
      <c r="M2180" s="21" t="s">
        <v>3279</v>
      </c>
      <c r="N2180" s="30">
        <v>45899</v>
      </c>
      <c r="O2180" s="48">
        <v>14545.2</v>
      </c>
      <c r="P2180" s="21" t="s">
        <v>1080</v>
      </c>
      <c r="Q2180" s="21">
        <v>58155038594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Lucknow</v>
      </c>
      <c r="W2180" s="38"/>
      <c r="X2180" s="30">
        <v>45901</v>
      </c>
      <c r="Y2180" s="21">
        <f>IF(X2180="", "", X2180-N2180)</f>
        <v>2</v>
      </c>
      <c r="Z2180" s="21" t="str">
        <f>IF(N2180="", "", TEXT(N2180, "dddd"))</f>
        <v>Saturday</v>
      </c>
      <c r="AA2180" s="21" t="str">
        <f>IF(X2180="", "", TEXT(X2180, "dddd"))</f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2177</v>
      </c>
      <c r="B2181" s="21" t="s">
        <v>2477</v>
      </c>
      <c r="C2181" s="30">
        <v>45884</v>
      </c>
      <c r="D2181" s="30">
        <v>45890</v>
      </c>
      <c r="E2181" s="47">
        <v>144.19999999999999</v>
      </c>
      <c r="F2181" s="47">
        <f>IF(AB2181="DOLLAR",E2181*88,E2181)</f>
        <v>12689.599999999999</v>
      </c>
      <c r="G2181" s="48">
        <f>F2181*J2181</f>
        <v>12689.599999999999</v>
      </c>
      <c r="H2181" s="21">
        <v>367106</v>
      </c>
      <c r="I2181" s="21" t="s">
        <v>3224</v>
      </c>
      <c r="J2181" s="21">
        <v>1</v>
      </c>
      <c r="K2181" s="21">
        <v>1</v>
      </c>
      <c r="L2181" s="21">
        <f>J2181-K2181</f>
        <v>0</v>
      </c>
      <c r="M2181" s="21" t="s">
        <v>2732</v>
      </c>
      <c r="N2181" s="30">
        <v>45896</v>
      </c>
      <c r="O2181" s="48">
        <v>0</v>
      </c>
      <c r="P2181" s="21" t="s">
        <v>625</v>
      </c>
      <c r="Q2181" s="21" t="s">
        <v>2071</v>
      </c>
      <c r="R2181" s="21" t="s">
        <v>637</v>
      </c>
      <c r="S2181" s="3">
        <v>4</v>
      </c>
      <c r="T2181" s="37"/>
      <c r="U2181" s="21" t="s">
        <v>18</v>
      </c>
      <c r="V2181" s="21" t="str">
        <f>VLOOKUP(P2181,'Customer List'!B:C,2,)</f>
        <v>Delhi</v>
      </c>
      <c r="W2181" s="38"/>
      <c r="X2181" s="30">
        <v>45896</v>
      </c>
      <c r="Y2181" s="21">
        <f>IF(X2181="", "", X2181-N2181)</f>
        <v>0</v>
      </c>
      <c r="Z2181" s="21" t="str">
        <f>IF(N2181="", "", TEXT(N2181, "dddd"))</f>
        <v>Wednesday</v>
      </c>
      <c r="AA2181" s="21" t="str">
        <f>IF(X2181="", "", TEXT(X2181, "dddd"))</f>
        <v>Wednesday</v>
      </c>
      <c r="AB2181" s="21" t="str">
        <f>VLOOKUP(U2181,'Currency Sheet'!A:C,3,)</f>
        <v>DOLLAR</v>
      </c>
      <c r="AC2181" s="42" t="str">
        <f>VLOOKUP(P2181,'Customer List'!B:D,3,)</f>
        <v>Local</v>
      </c>
    </row>
    <row r="2182" spans="1:29" x14ac:dyDescent="0.25">
      <c r="A2182" s="21">
        <v>2178</v>
      </c>
      <c r="B2182" s="21" t="s">
        <v>2477</v>
      </c>
      <c r="C2182" s="30">
        <v>45884</v>
      </c>
      <c r="D2182" s="30">
        <v>45890</v>
      </c>
      <c r="E2182" s="47">
        <v>81.900000000000006</v>
      </c>
      <c r="F2182" s="47">
        <f>IF(AB2182="DOLLAR",E2182*88,E2182)</f>
        <v>7207.2000000000007</v>
      </c>
      <c r="G2182" s="48">
        <f>F2182*J2182</f>
        <v>7207.2000000000007</v>
      </c>
      <c r="H2182" s="21">
        <v>376804</v>
      </c>
      <c r="I2182" s="21" t="s">
        <v>3225</v>
      </c>
      <c r="J2182" s="21">
        <v>1</v>
      </c>
      <c r="K2182" s="21">
        <v>1</v>
      </c>
      <c r="L2182" s="21">
        <f>J2182-K2182</f>
        <v>0</v>
      </c>
      <c r="M2182" s="21" t="s">
        <v>3279</v>
      </c>
      <c r="N2182" s="30">
        <v>45899</v>
      </c>
      <c r="O2182" s="48">
        <v>12331.8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>IF(X2182="", "", X2182-N2182)</f>
        <v>2</v>
      </c>
      <c r="Z2182" s="21" t="str">
        <f>IF(N2182="", "", TEXT(N2182, "dddd"))</f>
        <v>Saturday</v>
      </c>
      <c r="AA2182" s="21" t="str">
        <f>IF(X2182="", "", TEXT(X2182, "dddd"))</f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2179</v>
      </c>
      <c r="B2183" s="21" t="s">
        <v>2477</v>
      </c>
      <c r="C2183" s="30">
        <v>45884</v>
      </c>
      <c r="D2183" s="30">
        <v>45890</v>
      </c>
      <c r="E2183" s="47">
        <v>107.1</v>
      </c>
      <c r="F2183" s="47">
        <f>IF(AB2183="DOLLAR",E2183*88,E2183)</f>
        <v>9424.7999999999993</v>
      </c>
      <c r="G2183" s="48">
        <f>F2183*J2183</f>
        <v>9424.7999999999993</v>
      </c>
      <c r="H2183" s="21">
        <v>393607</v>
      </c>
      <c r="I2183" s="21" t="s">
        <v>3226</v>
      </c>
      <c r="J2183" s="21">
        <v>1</v>
      </c>
      <c r="K2183" s="21">
        <v>1</v>
      </c>
      <c r="L2183" s="21">
        <f>J2183-K2183</f>
        <v>0</v>
      </c>
      <c r="M2183" s="21" t="s">
        <v>2548</v>
      </c>
      <c r="N2183" s="30">
        <v>45892</v>
      </c>
      <c r="O2183" s="48">
        <v>13081.5</v>
      </c>
      <c r="P2183" s="21" t="s">
        <v>883</v>
      </c>
      <c r="Q2183" s="21">
        <v>58154749166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Kolkata</v>
      </c>
      <c r="W2183" s="38"/>
      <c r="X2183" s="30">
        <v>45894</v>
      </c>
      <c r="Y2183" s="21">
        <f>IF(X2183="", "", X2183-N2183)</f>
        <v>2</v>
      </c>
      <c r="Z2183" s="21" t="str">
        <f>IF(N2183="", "", TEXT(N2183, "dddd"))</f>
        <v>Saturday</v>
      </c>
      <c r="AA2183" s="21" t="str">
        <f>IF(X2183="", "", TEXT(X2183, "dddd"))</f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2180</v>
      </c>
      <c r="B2184" s="21" t="s">
        <v>2477</v>
      </c>
      <c r="C2184" s="30">
        <v>45884</v>
      </c>
      <c r="D2184" s="30">
        <v>45890</v>
      </c>
      <c r="E2184" s="47">
        <v>135.1</v>
      </c>
      <c r="F2184" s="47">
        <f>IF(AB2184="DOLLAR",E2184*88,E2184)</f>
        <v>11888.8</v>
      </c>
      <c r="G2184" s="48">
        <f>F2184*J2184</f>
        <v>0</v>
      </c>
      <c r="H2184" s="21">
        <v>399711</v>
      </c>
      <c r="I2184" s="21" t="s">
        <v>3227</v>
      </c>
      <c r="J2184" s="21">
        <v>0</v>
      </c>
      <c r="K2184" s="21"/>
      <c r="L2184" s="21">
        <f>J2184-K2184</f>
        <v>0</v>
      </c>
      <c r="M2184" s="21" t="s">
        <v>3630</v>
      </c>
      <c r="N2184" s="30" t="s">
        <v>3630</v>
      </c>
      <c r="O2184" s="48">
        <v>0</v>
      </c>
      <c r="P2184" s="21" t="s">
        <v>2482</v>
      </c>
      <c r="Q2184" s="21"/>
      <c r="R2184" s="21"/>
      <c r="S2184" s="3">
        <v>4</v>
      </c>
      <c r="T2184" s="37" t="s">
        <v>2768</v>
      </c>
      <c r="U2184" s="21" t="s">
        <v>18</v>
      </c>
      <c r="V2184" s="21" t="str">
        <f>VLOOKUP(P2184,'Customer List'!B:C,2,)</f>
        <v>Kolkata</v>
      </c>
      <c r="W2184" s="38"/>
      <c r="X2184" s="30" t="str">
        <f>IF(OR(R2184 = "PRIYANKA MADAM", R2184 = "DEEPAK", R2184 = "PORTER"),N2184,"")</f>
        <v/>
      </c>
      <c r="Y2184" s="21" t="str">
        <f>IF(X2184="", "", X2184-N2184)</f>
        <v/>
      </c>
      <c r="Z2184" s="21" t="str">
        <f>IF(N2184="", "", TEXT(N2184, "dddd"))</f>
        <v>NA</v>
      </c>
      <c r="AA2184" s="21" t="str">
        <f>IF(X2184="", "", TEXT(X2184, "dddd"))</f>
        <v/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2181</v>
      </c>
      <c r="B2185" s="21" t="s">
        <v>2477</v>
      </c>
      <c r="C2185" s="30">
        <v>45884</v>
      </c>
      <c r="D2185" s="30">
        <v>45890</v>
      </c>
      <c r="E2185" s="47">
        <v>473.9</v>
      </c>
      <c r="F2185" s="47">
        <f>IF(AB2185="DOLLAR",E2185*88,E2185)</f>
        <v>41703.199999999997</v>
      </c>
      <c r="G2185" s="48">
        <f>F2185*J2185</f>
        <v>417032</v>
      </c>
      <c r="H2185" s="21">
        <v>403602</v>
      </c>
      <c r="I2185" s="21" t="s">
        <v>3228</v>
      </c>
      <c r="J2185" s="21">
        <v>10</v>
      </c>
      <c r="K2185" s="21">
        <v>10</v>
      </c>
      <c r="L2185" s="21">
        <f>J2185-K2185</f>
        <v>0</v>
      </c>
      <c r="M2185" s="21" t="s">
        <v>2559</v>
      </c>
      <c r="N2185" s="30">
        <v>45892</v>
      </c>
      <c r="O2185" s="48">
        <v>645750</v>
      </c>
      <c r="P2185" s="21" t="s">
        <v>1017</v>
      </c>
      <c r="Q2185" s="21">
        <v>58154756881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Banglore</v>
      </c>
      <c r="W2185" s="38"/>
      <c r="X2185" s="30">
        <v>45894</v>
      </c>
      <c r="Y2185" s="21">
        <f>IF(X2185="", "", X2185-N2185)</f>
        <v>2</v>
      </c>
      <c r="Z2185" s="21" t="str">
        <f>IF(N2185="", "", TEXT(N2185, "dddd"))</f>
        <v>Saturday</v>
      </c>
      <c r="AA2185" s="21" t="str">
        <f>IF(X2185="", "", TEXT(X2185, "dddd"))</f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2182</v>
      </c>
      <c r="B2186" s="21" t="s">
        <v>2477</v>
      </c>
      <c r="C2186" s="30">
        <v>45884</v>
      </c>
      <c r="D2186" s="30">
        <v>45890</v>
      </c>
      <c r="E2186" s="47">
        <v>45.5</v>
      </c>
      <c r="F2186" s="47">
        <f>IF(AB2186="DOLLAR",E2186*88,E2186)</f>
        <v>4004</v>
      </c>
      <c r="G2186" s="48">
        <f>F2186*J2186</f>
        <v>8008</v>
      </c>
      <c r="H2186" s="21">
        <v>420301</v>
      </c>
      <c r="I2186" s="21" t="s">
        <v>2885</v>
      </c>
      <c r="J2186" s="21">
        <v>2</v>
      </c>
      <c r="K2186" s="21">
        <v>2</v>
      </c>
      <c r="L2186" s="21">
        <f>J2186-K2186</f>
        <v>0</v>
      </c>
      <c r="M2186" s="21" t="s">
        <v>3285</v>
      </c>
      <c r="N2186" s="30">
        <v>45901</v>
      </c>
      <c r="O2186" s="48">
        <v>19142.5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>IF(X2186="", "", X2186-N2186)</f>
        <v>0</v>
      </c>
      <c r="Z2186" s="21" t="str">
        <f>IF(N2186="", "", TEXT(N2186, "dddd"))</f>
        <v>Monday</v>
      </c>
      <c r="AA2186" s="21" t="str">
        <f>IF(X2186="", "", TEXT(X2186, "dddd"))</f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2183</v>
      </c>
      <c r="B2187" s="21" t="s">
        <v>2477</v>
      </c>
      <c r="C2187" s="30">
        <v>45884</v>
      </c>
      <c r="D2187" s="30">
        <v>45890</v>
      </c>
      <c r="E2187" s="47">
        <v>29.4</v>
      </c>
      <c r="F2187" s="47">
        <f>IF(AB2187="DOLLAR",E2187*88,E2187)</f>
        <v>2587.1999999999998</v>
      </c>
      <c r="G2187" s="48">
        <f>F2187*J2187</f>
        <v>5174.3999999999996</v>
      </c>
      <c r="H2187" s="21">
        <v>421101</v>
      </c>
      <c r="I2187" s="21" t="s">
        <v>1233</v>
      </c>
      <c r="J2187" s="21">
        <v>2</v>
      </c>
      <c r="K2187" s="21">
        <v>2</v>
      </c>
      <c r="L2187" s="21">
        <f>J2187-K2187</f>
        <v>0</v>
      </c>
      <c r="M2187" s="21" t="s">
        <v>3285</v>
      </c>
      <c r="N2187" s="30">
        <v>45901</v>
      </c>
      <c r="O2187" s="48">
        <v>12368.66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>IF(X2187="", "", X2187-N2187)</f>
        <v>0</v>
      </c>
      <c r="Z2187" s="21" t="str">
        <f>IF(N2187="", "", TEXT(N2187, "dddd"))</f>
        <v>Monday</v>
      </c>
      <c r="AA2187" s="21" t="str">
        <f>IF(X2187="", "", TEXT(X2187, "dddd"))</f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2184</v>
      </c>
      <c r="B2188" s="21" t="s">
        <v>2477</v>
      </c>
      <c r="C2188" s="30">
        <v>45884</v>
      </c>
      <c r="D2188" s="30">
        <v>45890</v>
      </c>
      <c r="E2188" s="47">
        <v>37.799999999999997</v>
      </c>
      <c r="F2188" s="47">
        <f>IF(AB2188="DOLLAR",E2188*88,E2188)</f>
        <v>3326.3999999999996</v>
      </c>
      <c r="G2188" s="48">
        <f>F2188*J2188</f>
        <v>3326.3999999999996</v>
      </c>
      <c r="H2188" s="21">
        <v>421301</v>
      </c>
      <c r="I2188" s="21" t="s">
        <v>1606</v>
      </c>
      <c r="J2188" s="21">
        <v>1</v>
      </c>
      <c r="K2188" s="21">
        <v>1</v>
      </c>
      <c r="L2188" s="21">
        <f>J2188-K2188</f>
        <v>0</v>
      </c>
      <c r="M2188" s="21" t="s">
        <v>3279</v>
      </c>
      <c r="N2188" s="30">
        <v>45899</v>
      </c>
      <c r="O2188" s="48">
        <v>5691.6</v>
      </c>
      <c r="P2188" s="21" t="s">
        <v>1080</v>
      </c>
      <c r="Q2188" s="21">
        <v>58155038594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Lucknow</v>
      </c>
      <c r="W2188" s="38"/>
      <c r="X2188" s="30">
        <v>45901</v>
      </c>
      <c r="Y2188" s="21">
        <f>IF(X2188="", "", X2188-N2188)</f>
        <v>2</v>
      </c>
      <c r="Z2188" s="21" t="str">
        <f>IF(N2188="", "", TEXT(N2188, "dddd"))</f>
        <v>Saturday</v>
      </c>
      <c r="AA2188" s="21" t="str">
        <f>IF(X2188="", "", TEXT(X2188, "dddd"))</f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2185</v>
      </c>
      <c r="B2189" s="21" t="s">
        <v>2477</v>
      </c>
      <c r="C2189" s="30">
        <v>45884</v>
      </c>
      <c r="D2189" s="30">
        <v>45890</v>
      </c>
      <c r="E2189" s="47">
        <v>256.75</v>
      </c>
      <c r="F2189" s="47">
        <f>IF(AB2189="DOLLAR",E2189*88,E2189)</f>
        <v>22594</v>
      </c>
      <c r="G2189" s="48">
        <f>F2189*J2189</f>
        <v>67782</v>
      </c>
      <c r="H2189" s="21">
        <v>422304</v>
      </c>
      <c r="I2189" s="21" t="s">
        <v>3229</v>
      </c>
      <c r="J2189" s="21">
        <v>3</v>
      </c>
      <c r="K2189" s="21">
        <v>3</v>
      </c>
      <c r="L2189" s="21">
        <f>J2189-K2189</f>
        <v>0</v>
      </c>
      <c r="M2189" s="21" t="s">
        <v>2535</v>
      </c>
      <c r="N2189" s="30">
        <v>45892</v>
      </c>
      <c r="O2189" s="48">
        <v>110205</v>
      </c>
      <c r="P2189" s="21" t="s">
        <v>2048</v>
      </c>
      <c r="Q2189" s="21">
        <v>58154746893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>IF(X2189="", "", X2189-N2189)</f>
        <v>2</v>
      </c>
      <c r="Z2189" s="21" t="str">
        <f>IF(N2189="", "", TEXT(N2189, "dddd"))</f>
        <v>Saturday</v>
      </c>
      <c r="AA2189" s="21" t="str">
        <f>IF(X2189="", "", TEXT(X2189, "dddd"))</f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2186</v>
      </c>
      <c r="B2190" s="21" t="s">
        <v>2477</v>
      </c>
      <c r="C2190" s="30">
        <v>45884</v>
      </c>
      <c r="D2190" s="30">
        <v>45890</v>
      </c>
      <c r="E2190" s="47">
        <v>190.45</v>
      </c>
      <c r="F2190" s="47">
        <f>IF(AB2190="DOLLAR",E2190*88,E2190)</f>
        <v>16759.599999999999</v>
      </c>
      <c r="G2190" s="48">
        <f>F2190*J2190</f>
        <v>16759.599999999999</v>
      </c>
      <c r="H2190" s="21">
        <v>423114</v>
      </c>
      <c r="I2190" s="21" t="s">
        <v>1504</v>
      </c>
      <c r="J2190" s="21">
        <v>1</v>
      </c>
      <c r="K2190" s="21">
        <v>1</v>
      </c>
      <c r="L2190" s="21">
        <f>J2190-K2190</f>
        <v>0</v>
      </c>
      <c r="M2190" s="21" t="s">
        <v>2535</v>
      </c>
      <c r="N2190" s="30">
        <v>45892</v>
      </c>
      <c r="O2190" s="48">
        <v>27249</v>
      </c>
      <c r="P2190" s="21" t="s">
        <v>2048</v>
      </c>
      <c r="Q2190" s="21">
        <v>58154746893</v>
      </c>
      <c r="R2190" s="21" t="s">
        <v>40</v>
      </c>
      <c r="S2190" s="3">
        <v>-20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>IF(X2190="", "", X2190-N2190)</f>
        <v>2</v>
      </c>
      <c r="Z2190" s="21" t="str">
        <f>IF(N2190="", "", TEXT(N2190, "dddd"))</f>
        <v>Saturday</v>
      </c>
      <c r="AA2190" s="21" t="str">
        <f>IF(X2190="", "", TEXT(X2190, "dddd"))</f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2187</v>
      </c>
      <c r="B2191" s="21" t="s">
        <v>2477</v>
      </c>
      <c r="C2191" s="30">
        <v>45884</v>
      </c>
      <c r="D2191" s="30">
        <v>45890</v>
      </c>
      <c r="E2191" s="47">
        <v>29.4</v>
      </c>
      <c r="F2191" s="47">
        <f>IF(AB2191="DOLLAR",E2191*88,E2191)</f>
        <v>2587.1999999999998</v>
      </c>
      <c r="G2191" s="48">
        <f>F2191*J2191</f>
        <v>2587.1999999999998</v>
      </c>
      <c r="H2191" s="21">
        <v>423501</v>
      </c>
      <c r="I2191" s="21" t="s">
        <v>2782</v>
      </c>
      <c r="J2191" s="21">
        <v>1</v>
      </c>
      <c r="K2191" s="21">
        <v>1</v>
      </c>
      <c r="L2191" s="21">
        <f>J2191-K2191</f>
        <v>0</v>
      </c>
      <c r="M2191" s="21" t="s">
        <v>2543</v>
      </c>
      <c r="N2191" s="30">
        <v>45892</v>
      </c>
      <c r="O2191" s="48">
        <v>4882.5</v>
      </c>
      <c r="P2191" s="21" t="s">
        <v>2483</v>
      </c>
      <c r="Q2191" s="21">
        <v>58154750172</v>
      </c>
      <c r="R2191" s="21" t="s">
        <v>40</v>
      </c>
      <c r="S2191" s="3" t="s">
        <v>299</v>
      </c>
      <c r="T2191" s="37"/>
      <c r="U2191" s="21" t="s">
        <v>18</v>
      </c>
      <c r="V2191" s="21" t="str">
        <f>VLOOKUP(P2191,'Customer List'!B:C,2,)</f>
        <v>Kolkata</v>
      </c>
      <c r="W2191" s="38"/>
      <c r="X2191" s="30">
        <v>45894</v>
      </c>
      <c r="Y2191" s="21">
        <f>IF(X2191="", "", X2191-N2191)</f>
        <v>2</v>
      </c>
      <c r="Z2191" s="21" t="str">
        <f>IF(N2191="", "", TEXT(N2191, "dddd"))</f>
        <v>Saturday</v>
      </c>
      <c r="AA2191" s="21" t="str">
        <f>IF(X2191="", "", TEXT(X2191, "dddd"))</f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2188</v>
      </c>
      <c r="B2192" s="21" t="s">
        <v>2477</v>
      </c>
      <c r="C2192" s="30">
        <v>45884</v>
      </c>
      <c r="D2192" s="30">
        <v>45890</v>
      </c>
      <c r="E2192" s="47">
        <v>164.5</v>
      </c>
      <c r="F2192" s="47">
        <f>IF(AB2192="DOLLAR",E2192*88,E2192)</f>
        <v>14476</v>
      </c>
      <c r="G2192" s="48">
        <f>F2192*J2192</f>
        <v>28952</v>
      </c>
      <c r="H2192" s="21">
        <v>424602</v>
      </c>
      <c r="I2192" s="21" t="s">
        <v>1240</v>
      </c>
      <c r="J2192" s="21">
        <v>2</v>
      </c>
      <c r="K2192" s="21">
        <v>2</v>
      </c>
      <c r="L2192" s="21">
        <f>J2192-K2192</f>
        <v>0</v>
      </c>
      <c r="M2192" s="21" t="s">
        <v>3285</v>
      </c>
      <c r="N2192" s="30">
        <v>45901</v>
      </c>
      <c r="O2192" s="48">
        <v>69207.5</v>
      </c>
      <c r="P2192" s="21" t="s">
        <v>30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f>IF(OR(R2192 = "PRIYANKA MADAM", R2192 = "DEEPAK", R2192 = "PORTER"),N2192,"")</f>
        <v>45901</v>
      </c>
      <c r="Y2192" s="21">
        <f>IF(X2192="", "", X2192-N2192)</f>
        <v>0</v>
      </c>
      <c r="Z2192" s="21" t="str">
        <f>IF(N2192="", "", TEXT(N2192, "dddd"))</f>
        <v>Monday</v>
      </c>
      <c r="AA2192" s="21" t="str">
        <f>IF(X2192="", "", TEXT(X2192, "dddd"))</f>
        <v>Monday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2189</v>
      </c>
      <c r="B2193" s="21" t="s">
        <v>2477</v>
      </c>
      <c r="C2193" s="30">
        <v>45884</v>
      </c>
      <c r="D2193" s="30">
        <v>45890</v>
      </c>
      <c r="E2193" s="47">
        <v>87.5</v>
      </c>
      <c r="F2193" s="47">
        <f>IF(AB2193="DOLLAR",E2193*88,E2193)</f>
        <v>7700</v>
      </c>
      <c r="G2193" s="48">
        <f>F2193*J2193</f>
        <v>7700</v>
      </c>
      <c r="H2193" s="21">
        <v>426105</v>
      </c>
      <c r="I2193" s="21" t="s">
        <v>1759</v>
      </c>
      <c r="J2193" s="21">
        <v>1</v>
      </c>
      <c r="K2193" s="21">
        <v>1</v>
      </c>
      <c r="L2193" s="21">
        <f>J2193-K2193</f>
        <v>0</v>
      </c>
      <c r="M2193" s="21" t="s">
        <v>2732</v>
      </c>
      <c r="N2193" s="30">
        <v>45896</v>
      </c>
      <c r="O2193" s="48">
        <v>0</v>
      </c>
      <c r="P2193" s="21" t="s">
        <v>625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v>45896</v>
      </c>
      <c r="Y2193" s="21">
        <f>IF(X2193="", "", X2193-N2193)</f>
        <v>0</v>
      </c>
      <c r="Z2193" s="21" t="str">
        <f>IF(N2193="", "", TEXT(N2193, "dddd"))</f>
        <v>Wednesday</v>
      </c>
      <c r="AA2193" s="21" t="str">
        <f>IF(X2193="", "", TEXT(X2193, "dddd"))</f>
        <v>Wednesday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2190</v>
      </c>
      <c r="B2194" s="21" t="s">
        <v>2477</v>
      </c>
      <c r="C2194" s="30">
        <v>45884</v>
      </c>
      <c r="D2194" s="30">
        <v>45890</v>
      </c>
      <c r="E2194" s="47">
        <v>245</v>
      </c>
      <c r="F2194" s="47">
        <f>IF(AB2194="DOLLAR",E2194*88,E2194)</f>
        <v>21560</v>
      </c>
      <c r="G2194" s="48">
        <f>F2194*J2194</f>
        <v>21560</v>
      </c>
      <c r="H2194" s="21">
        <v>449504</v>
      </c>
      <c r="I2194" s="21" t="s">
        <v>3230</v>
      </c>
      <c r="J2194" s="21">
        <v>1</v>
      </c>
      <c r="K2194" s="21">
        <v>1</v>
      </c>
      <c r="L2194" s="21">
        <f>J2194-K2194</f>
        <v>0</v>
      </c>
      <c r="M2194" s="21" t="s">
        <v>2543</v>
      </c>
      <c r="N2194" s="30">
        <v>45892</v>
      </c>
      <c r="O2194" s="48">
        <v>40687.5</v>
      </c>
      <c r="P2194" s="21" t="s">
        <v>2483</v>
      </c>
      <c r="Q2194" s="21">
        <v>58154750172</v>
      </c>
      <c r="R2194" s="21" t="s">
        <v>40</v>
      </c>
      <c r="S2194" s="3">
        <v>4</v>
      </c>
      <c r="T2194" s="37"/>
      <c r="U2194" s="21" t="s">
        <v>18</v>
      </c>
      <c r="V2194" s="21" t="str">
        <f>VLOOKUP(P2194,'Customer List'!B:C,2,)</f>
        <v>Kolkata</v>
      </c>
      <c r="W2194" s="38"/>
      <c r="X2194" s="30">
        <v>45894</v>
      </c>
      <c r="Y2194" s="21">
        <f>IF(X2194="", "", X2194-N2194)</f>
        <v>2</v>
      </c>
      <c r="Z2194" s="21" t="str">
        <f>IF(N2194="", "", TEXT(N2194, "dddd"))</f>
        <v>Saturday</v>
      </c>
      <c r="AA2194" s="21" t="str">
        <f>IF(X2194="", "", TEXT(X2194, "dddd"))</f>
        <v>Monday</v>
      </c>
      <c r="AB2194" s="21" t="str">
        <f>VLOOKUP(U2194,'Currency Sheet'!A:C,3,)</f>
        <v>DOLLAR</v>
      </c>
      <c r="AC2194" s="42" t="str">
        <f>VLOOKUP(P2194,'Customer List'!B:D,3,)</f>
        <v>OutStation</v>
      </c>
    </row>
    <row r="2195" spans="1:29" x14ac:dyDescent="0.25">
      <c r="A2195" s="21">
        <v>2191</v>
      </c>
      <c r="B2195" s="21" t="s">
        <v>2477</v>
      </c>
      <c r="C2195" s="30">
        <v>45884</v>
      </c>
      <c r="D2195" s="30">
        <v>45890</v>
      </c>
      <c r="E2195" s="47">
        <v>247.5</v>
      </c>
      <c r="F2195" s="47">
        <f>IF(AB2195="DOLLAR",E2195*88,E2195)</f>
        <v>21780</v>
      </c>
      <c r="G2195" s="48">
        <f>F2195*J2195</f>
        <v>21780</v>
      </c>
      <c r="H2195" s="21">
        <v>480016</v>
      </c>
      <c r="I2195" s="21" t="s">
        <v>3231</v>
      </c>
      <c r="J2195" s="21">
        <v>1</v>
      </c>
      <c r="K2195" s="21">
        <v>1</v>
      </c>
      <c r="L2195" s="21">
        <f>J2195-K2195</f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>IF(X2195="", "", X2195-N2195)</f>
        <v>0</v>
      </c>
      <c r="Z2195" s="21" t="str">
        <f>IF(N2195="", "", TEXT(N2195, "dddd"))</f>
        <v>Wednesday</v>
      </c>
      <c r="AA2195" s="21" t="str">
        <f>IF(X2195="", "", TEXT(X2195, "dddd"))</f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2192</v>
      </c>
      <c r="B2196" s="21" t="s">
        <v>2477</v>
      </c>
      <c r="C2196" s="30">
        <v>45884</v>
      </c>
      <c r="D2196" s="30">
        <v>45890</v>
      </c>
      <c r="E2196" s="47">
        <v>417.75</v>
      </c>
      <c r="F2196" s="47">
        <f>IF(AB2196="DOLLAR",E2196*88,E2196)</f>
        <v>36762</v>
      </c>
      <c r="G2196" s="48">
        <f>F2196*J2196</f>
        <v>36762</v>
      </c>
      <c r="H2196" s="21">
        <v>480019</v>
      </c>
      <c r="I2196" s="21" t="s">
        <v>3232</v>
      </c>
      <c r="J2196" s="21">
        <v>1</v>
      </c>
      <c r="K2196" s="21">
        <v>1</v>
      </c>
      <c r="L2196" s="21">
        <f>J2196-K2196</f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 t="s">
        <v>299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>IF(X2196="", "", X2196-N2196)</f>
        <v>0</v>
      </c>
      <c r="Z2196" s="21" t="str">
        <f>IF(N2196="", "", TEXT(N2196, "dddd"))</f>
        <v>Wednesday</v>
      </c>
      <c r="AA2196" s="21" t="str">
        <f>IF(X2196="", "", TEXT(X2196, "dddd"))</f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2193</v>
      </c>
      <c r="B2197" s="21" t="s">
        <v>2477</v>
      </c>
      <c r="C2197" s="30">
        <v>45884</v>
      </c>
      <c r="D2197" s="30">
        <v>45890</v>
      </c>
      <c r="E2197" s="47">
        <v>143</v>
      </c>
      <c r="F2197" s="47">
        <f>IF(AB2197="DOLLAR",E2197*88,E2197)</f>
        <v>12584</v>
      </c>
      <c r="G2197" s="48">
        <f>F2197*J2197</f>
        <v>12584</v>
      </c>
      <c r="H2197" s="21">
        <v>503808</v>
      </c>
      <c r="I2197" s="21" t="s">
        <v>1613</v>
      </c>
      <c r="J2197" s="21">
        <v>1</v>
      </c>
      <c r="K2197" s="21">
        <v>1</v>
      </c>
      <c r="L2197" s="21">
        <f>J2197-K2197</f>
        <v>0</v>
      </c>
      <c r="M2197" s="21" t="s">
        <v>2535</v>
      </c>
      <c r="N2197" s="30">
        <v>45892</v>
      </c>
      <c r="O2197" s="48">
        <v>20460</v>
      </c>
      <c r="P2197" s="21" t="s">
        <v>2048</v>
      </c>
      <c r="Q2197" s="21">
        <v>58154746893</v>
      </c>
      <c r="R2197" s="21" t="s">
        <v>40</v>
      </c>
      <c r="S2197" s="3">
        <v>4</v>
      </c>
      <c r="T2197" s="37"/>
      <c r="U2197" s="21" t="s">
        <v>18</v>
      </c>
      <c r="V2197" s="21" t="str">
        <f>VLOOKUP(P2197,'Customer List'!B:C,2,)</f>
        <v>Hyderabad</v>
      </c>
      <c r="W2197" s="38"/>
      <c r="X2197" s="30">
        <v>45894</v>
      </c>
      <c r="Y2197" s="21">
        <f>IF(X2197="", "", X2197-N2197)</f>
        <v>2</v>
      </c>
      <c r="Z2197" s="21" t="str">
        <f>IF(N2197="", "", TEXT(N2197, "dddd"))</f>
        <v>Saturday</v>
      </c>
      <c r="AA2197" s="21" t="str">
        <f>IF(X2197="", "", TEXT(X2197, "dddd"))</f>
        <v>Monday</v>
      </c>
      <c r="AB2197" s="21" t="str">
        <f>VLOOKUP(U2197,'Currency Sheet'!A:C,3,)</f>
        <v>DOLLAR</v>
      </c>
      <c r="AC2197" s="42" t="str">
        <f>VLOOKUP(P2197,'Customer List'!B:D,3,)</f>
        <v>OutStation</v>
      </c>
    </row>
    <row r="2198" spans="1:29" x14ac:dyDescent="0.25">
      <c r="A2198" s="21">
        <v>2194</v>
      </c>
      <c r="B2198" s="21" t="s">
        <v>2477</v>
      </c>
      <c r="C2198" s="30">
        <v>45884</v>
      </c>
      <c r="D2198" s="30">
        <v>45890</v>
      </c>
      <c r="E2198" s="47">
        <v>206.25</v>
      </c>
      <c r="F2198" s="47">
        <f>IF(AB2198="DOLLAR",E2198*88,E2198)</f>
        <v>18150</v>
      </c>
      <c r="G2198" s="48">
        <f>F2198*J2198</f>
        <v>18150</v>
      </c>
      <c r="H2198" s="21">
        <v>505039</v>
      </c>
      <c r="I2198" s="21" t="s">
        <v>139</v>
      </c>
      <c r="J2198" s="21">
        <v>1</v>
      </c>
      <c r="K2198" s="21">
        <v>1</v>
      </c>
      <c r="L2198" s="21">
        <f>J2198-K2198</f>
        <v>0</v>
      </c>
      <c r="M2198" s="21" t="s">
        <v>2732</v>
      </c>
      <c r="N2198" s="30">
        <v>45896</v>
      </c>
      <c r="O2198" s="48">
        <v>0</v>
      </c>
      <c r="P2198" s="21" t="s">
        <v>625</v>
      </c>
      <c r="Q2198" s="21" t="s">
        <v>2071</v>
      </c>
      <c r="R2198" s="21" t="s">
        <v>637</v>
      </c>
      <c r="S2198" s="3">
        <v>4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>IF(X2198="", "", X2198-N2198)</f>
        <v>0</v>
      </c>
      <c r="Z2198" s="21" t="str">
        <f>IF(N2198="", "", TEXT(N2198, "dddd"))</f>
        <v>Wednesday</v>
      </c>
      <c r="AA2198" s="21" t="str">
        <f>IF(X2198="", "", TEXT(X2198, "dddd"))</f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x14ac:dyDescent="0.25">
      <c r="A2199" s="21">
        <v>2195</v>
      </c>
      <c r="B2199" s="21" t="s">
        <v>2477</v>
      </c>
      <c r="C2199" s="30">
        <v>45884</v>
      </c>
      <c r="D2199" s="30">
        <v>45890</v>
      </c>
      <c r="E2199" s="47">
        <v>163.80000000000001</v>
      </c>
      <c r="F2199" s="47">
        <f>IF(AB2199="DOLLAR",E2199*88,E2199)</f>
        <v>14414.400000000001</v>
      </c>
      <c r="G2199" s="48">
        <f>F2199*J2199</f>
        <v>57657.600000000006</v>
      </c>
      <c r="H2199" s="21">
        <v>505814</v>
      </c>
      <c r="I2199" s="21" t="s">
        <v>1652</v>
      </c>
      <c r="J2199" s="21">
        <v>4</v>
      </c>
      <c r="K2199" s="21">
        <v>4</v>
      </c>
      <c r="L2199" s="21">
        <f>J2199-K2199</f>
        <v>0</v>
      </c>
      <c r="M2199" s="21" t="s">
        <v>2535</v>
      </c>
      <c r="N2199" s="30">
        <v>45892</v>
      </c>
      <c r="O2199" s="48">
        <v>93744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>IF(X2199="", "", X2199-N2199)</f>
        <v>2</v>
      </c>
      <c r="Z2199" s="21" t="str">
        <f>IF(N2199="", "", TEXT(N2199, "dddd"))</f>
        <v>Saturday</v>
      </c>
      <c r="AA2199" s="21" t="str">
        <f>IF(X2199="", "", TEXT(X2199, "dddd"))</f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2196</v>
      </c>
      <c r="B2200" s="21" t="s">
        <v>2477</v>
      </c>
      <c r="C2200" s="30">
        <v>45884</v>
      </c>
      <c r="D2200" s="30">
        <v>45890</v>
      </c>
      <c r="E2200" s="47">
        <v>174.2</v>
      </c>
      <c r="F2200" s="47">
        <f>IF(AB2200="DOLLAR",E2200*88,E2200)</f>
        <v>15329.599999999999</v>
      </c>
      <c r="G2200" s="48">
        <f>F2200*J2200</f>
        <v>61318.399999999994</v>
      </c>
      <c r="H2200" s="21">
        <v>506313</v>
      </c>
      <c r="I2200" s="21" t="s">
        <v>1842</v>
      </c>
      <c r="J2200" s="21">
        <v>4</v>
      </c>
      <c r="K2200" s="21">
        <v>4</v>
      </c>
      <c r="L2200" s="21">
        <f>J2200-K2200</f>
        <v>0</v>
      </c>
      <c r="M2200" s="21" t="s">
        <v>2535</v>
      </c>
      <c r="N2200" s="30">
        <v>45892</v>
      </c>
      <c r="O2200" s="48">
        <v>99696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>IF(X2200="", "", X2200-N2200)</f>
        <v>2</v>
      </c>
      <c r="Z2200" s="21" t="str">
        <f>IF(N2200="", "", TEXT(N2200, "dddd"))</f>
        <v>Saturday</v>
      </c>
      <c r="AA2200" s="21" t="str">
        <f>IF(X2200="", "", TEXT(X2200, "dddd"))</f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2197</v>
      </c>
      <c r="B2201" s="21" t="s">
        <v>2477</v>
      </c>
      <c r="C2201" s="30">
        <v>45884</v>
      </c>
      <c r="D2201" s="30">
        <v>45890</v>
      </c>
      <c r="E2201" s="47">
        <v>86.8</v>
      </c>
      <c r="F2201" s="47">
        <f>IF(AB2201="DOLLAR",E2201*88,E2201)</f>
        <v>7638.4</v>
      </c>
      <c r="G2201" s="48">
        <f>F2201*J2201</f>
        <v>7638.4</v>
      </c>
      <c r="H2201" s="21">
        <v>506907</v>
      </c>
      <c r="I2201" s="21" t="s">
        <v>3233</v>
      </c>
      <c r="J2201" s="21">
        <v>1</v>
      </c>
      <c r="K2201" s="21">
        <v>1</v>
      </c>
      <c r="L2201" s="21">
        <f>J2201-K2201</f>
        <v>0</v>
      </c>
      <c r="M2201" s="21" t="s">
        <v>2538</v>
      </c>
      <c r="N2201" s="30">
        <v>45892</v>
      </c>
      <c r="O2201" s="48">
        <v>14415</v>
      </c>
      <c r="P2201" s="21" t="s">
        <v>2484</v>
      </c>
      <c r="Q2201" s="21">
        <v>58154747490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BANGALORE</v>
      </c>
      <c r="W2201" s="38"/>
      <c r="X2201" s="30">
        <v>45894</v>
      </c>
      <c r="Y2201" s="21">
        <f>IF(X2201="", "", X2201-N2201)</f>
        <v>2</v>
      </c>
      <c r="Z2201" s="21" t="str">
        <f>IF(N2201="", "", TEXT(N2201, "dddd"))</f>
        <v>Saturday</v>
      </c>
      <c r="AA2201" s="21" t="str">
        <f>IF(X2201="", "", TEXT(X2201, "dddd"))</f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2198</v>
      </c>
      <c r="B2202" s="21" t="s">
        <v>2477</v>
      </c>
      <c r="C2202" s="30">
        <v>45884</v>
      </c>
      <c r="D2202" s="30">
        <v>45890</v>
      </c>
      <c r="E2202" s="47">
        <v>295.39999999999998</v>
      </c>
      <c r="F2202" s="47">
        <f>IF(AB2202="DOLLAR",E2202*88,E2202)</f>
        <v>25995.199999999997</v>
      </c>
      <c r="G2202" s="48">
        <f>F2202*J2202</f>
        <v>25995.199999999997</v>
      </c>
      <c r="H2202" s="21">
        <v>512314</v>
      </c>
      <c r="I2202" s="21" t="s">
        <v>3234</v>
      </c>
      <c r="J2202" s="21">
        <v>1</v>
      </c>
      <c r="K2202" s="21">
        <v>1</v>
      </c>
      <c r="L2202" s="21">
        <f>J2202-K2202</f>
        <v>0</v>
      </c>
      <c r="M2202" s="21" t="s">
        <v>3284</v>
      </c>
      <c r="N2202" s="30">
        <v>45901</v>
      </c>
      <c r="O2202" s="48">
        <v>62139.5</v>
      </c>
      <c r="P2202" s="21" t="s">
        <v>30</v>
      </c>
      <c r="Q2202" s="21" t="s">
        <v>636</v>
      </c>
      <c r="R2202" s="21" t="s">
        <v>637</v>
      </c>
      <c r="S2202" s="3">
        <v>4</v>
      </c>
      <c r="T2202" s="37"/>
      <c r="U2202" s="21" t="s">
        <v>18</v>
      </c>
      <c r="V2202" s="21" t="str">
        <f>VLOOKUP(P2202,'Customer List'!B:C,2,)</f>
        <v>Delhi</v>
      </c>
      <c r="W2202" s="38"/>
      <c r="X2202" s="30">
        <f>IF(OR(R2202 = "PRIYANKA MADAM", R2202 = "DEEPAK", R2202 = "PORTER"),N2202,"")</f>
        <v>45901</v>
      </c>
      <c r="Y2202" s="21">
        <f>IF(X2202="", "", X2202-N2202)</f>
        <v>0</v>
      </c>
      <c r="Z2202" s="21" t="str">
        <f>IF(N2202="", "", TEXT(N2202, "dddd"))</f>
        <v>Monday</v>
      </c>
      <c r="AA2202" s="21" t="str">
        <f>IF(X2202="", "", TEXT(X2202, "dddd"))</f>
        <v>Monday</v>
      </c>
      <c r="AB2202" s="21" t="str">
        <f>VLOOKUP(U2202,'Currency Sheet'!A:C,3,)</f>
        <v>DOLLAR</v>
      </c>
      <c r="AC2202" s="42" t="str">
        <f>VLOOKUP(P2202,'Customer List'!B:D,3,)</f>
        <v>Local</v>
      </c>
    </row>
    <row r="2203" spans="1:29" x14ac:dyDescent="0.25">
      <c r="A2203" s="21">
        <v>2199</v>
      </c>
      <c r="B2203" s="21" t="s">
        <v>2477</v>
      </c>
      <c r="C2203" s="30">
        <v>45884</v>
      </c>
      <c r="D2203" s="30">
        <v>45890</v>
      </c>
      <c r="E2203" s="47">
        <v>259</v>
      </c>
      <c r="F2203" s="47">
        <f>IF(AB2203="DOLLAR",E2203*88,E2203)</f>
        <v>22792</v>
      </c>
      <c r="G2203" s="48">
        <f>F2203*J2203</f>
        <v>68376</v>
      </c>
      <c r="H2203" s="21">
        <v>626812</v>
      </c>
      <c r="I2203" s="21" t="s">
        <v>1254</v>
      </c>
      <c r="J2203" s="21">
        <v>3</v>
      </c>
      <c r="K2203" s="21">
        <v>3</v>
      </c>
      <c r="L2203" s="21">
        <f>J2203-K2203</f>
        <v>0</v>
      </c>
      <c r="M2203" s="21" t="s">
        <v>2534</v>
      </c>
      <c r="N2203" s="30">
        <v>45892</v>
      </c>
      <c r="O2203" s="48">
        <v>120435</v>
      </c>
      <c r="P2203" s="21" t="s">
        <v>2485</v>
      </c>
      <c r="Q2203" s="21">
        <v>58154747405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Banglore</v>
      </c>
      <c r="W2203" s="38"/>
      <c r="X2203" s="30">
        <v>45893</v>
      </c>
      <c r="Y2203" s="21">
        <f>IF(X2203="", "", X2203-N2203)</f>
        <v>1</v>
      </c>
      <c r="Z2203" s="21" t="str">
        <f>IF(N2203="", "", TEXT(N2203, "dddd"))</f>
        <v>Saturday</v>
      </c>
      <c r="AA2203" s="21" t="str">
        <f>IF(X2203="", "", TEXT(X2203, "dddd"))</f>
        <v>Sunday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2200</v>
      </c>
      <c r="B2204" s="21" t="s">
        <v>2477</v>
      </c>
      <c r="C2204" s="30">
        <v>45884</v>
      </c>
      <c r="D2204" s="30">
        <v>45890</v>
      </c>
      <c r="E2204" s="47">
        <v>115.5</v>
      </c>
      <c r="F2204" s="47">
        <f>IF(AB2204="DOLLAR",E2204*88,E2204)</f>
        <v>10164</v>
      </c>
      <c r="G2204" s="48">
        <f>F2204*J2204</f>
        <v>10164</v>
      </c>
      <c r="H2204" s="21">
        <v>648003</v>
      </c>
      <c r="I2204" s="21" t="s">
        <v>1775</v>
      </c>
      <c r="J2204" s="21">
        <v>1</v>
      </c>
      <c r="K2204" s="21">
        <v>1</v>
      </c>
      <c r="L2204" s="21">
        <f>J2204-K2204</f>
        <v>0</v>
      </c>
      <c r="M2204" s="21" t="s">
        <v>2530</v>
      </c>
      <c r="N2204" s="30">
        <v>45892</v>
      </c>
      <c r="O2204" s="48">
        <v>17391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>IF(X2204="", "", X2204-N2204)</f>
        <v>2</v>
      </c>
      <c r="Z2204" s="21" t="str">
        <f>IF(N2204="", "", TEXT(N2204, "dddd"))</f>
        <v>Saturday</v>
      </c>
      <c r="AA2204" s="21" t="str">
        <f>IF(X2204="", "", TEXT(X2204, "dddd"))</f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2201</v>
      </c>
      <c r="B2205" s="21" t="s">
        <v>2477</v>
      </c>
      <c r="C2205" s="30">
        <v>45884</v>
      </c>
      <c r="D2205" s="30">
        <v>45890</v>
      </c>
      <c r="E2205" s="47">
        <v>98.7</v>
      </c>
      <c r="F2205" s="47">
        <f>IF(AB2205="DOLLAR",E2205*88,E2205)</f>
        <v>8685.6</v>
      </c>
      <c r="G2205" s="48">
        <f>F2205*J2205</f>
        <v>8685.6</v>
      </c>
      <c r="H2205" s="21">
        <v>651403</v>
      </c>
      <c r="I2205" s="21" t="s">
        <v>1776</v>
      </c>
      <c r="J2205" s="21">
        <v>1</v>
      </c>
      <c r="K2205" s="21">
        <v>1</v>
      </c>
      <c r="L2205" s="21">
        <f>J2205-K2205</f>
        <v>0</v>
      </c>
      <c r="M2205" s="21" t="s">
        <v>2530</v>
      </c>
      <c r="N2205" s="30">
        <v>45892</v>
      </c>
      <c r="O2205" s="48">
        <v>14861.4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>IF(X2205="", "", X2205-N2205)</f>
        <v>2</v>
      </c>
      <c r="Z2205" s="21" t="str">
        <f>IF(N2205="", "", TEXT(N2205, "dddd"))</f>
        <v>Saturday</v>
      </c>
      <c r="AA2205" s="21" t="str">
        <f>IF(X2205="", "", TEXT(X2205, "dddd"))</f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2202</v>
      </c>
      <c r="B2206" s="21" t="s">
        <v>2477</v>
      </c>
      <c r="C2206" s="30">
        <v>45884</v>
      </c>
      <c r="D2206" s="30">
        <v>45890</v>
      </c>
      <c r="E2206" s="47">
        <v>82.6</v>
      </c>
      <c r="F2206" s="47">
        <f>IF(AB2206="DOLLAR",E2206*88,E2206)</f>
        <v>7268.7999999999993</v>
      </c>
      <c r="G2206" s="48">
        <f>F2206*J2206</f>
        <v>7268.7999999999993</v>
      </c>
      <c r="H2206" s="21">
        <v>740992</v>
      </c>
      <c r="I2206" s="21" t="s">
        <v>3235</v>
      </c>
      <c r="J2206" s="21">
        <v>1</v>
      </c>
      <c r="K2206" s="21">
        <v>1</v>
      </c>
      <c r="L2206" s="21">
        <f>J2206-K2206</f>
        <v>0</v>
      </c>
      <c r="M2206" s="21" t="s">
        <v>2532</v>
      </c>
      <c r="N2206" s="30">
        <v>45892</v>
      </c>
      <c r="O2206" s="48">
        <v>10089</v>
      </c>
      <c r="P2206" s="21" t="s">
        <v>2486</v>
      </c>
      <c r="Q2206" s="21">
        <v>58154751395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Mumbai</v>
      </c>
      <c r="W2206" s="38"/>
      <c r="X2206" s="30">
        <v>45894</v>
      </c>
      <c r="Y2206" s="21">
        <f>IF(X2206="", "", X2206-N2206)</f>
        <v>2</v>
      </c>
      <c r="Z2206" s="21" t="str">
        <f>IF(N2206="", "", TEXT(N2206, "dddd"))</f>
        <v>Saturday</v>
      </c>
      <c r="AA2206" s="21" t="str">
        <f>IF(X2206="", "", TEXT(X2206, "dddd"))</f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2203</v>
      </c>
      <c r="B2207" s="21" t="s">
        <v>2477</v>
      </c>
      <c r="C2207" s="30">
        <v>45884</v>
      </c>
      <c r="D2207" s="30">
        <v>45890</v>
      </c>
      <c r="E2207" s="47">
        <v>1150.8</v>
      </c>
      <c r="F2207" s="47">
        <f>IF(AB2207="DOLLAR",E2207*88,E2207)</f>
        <v>101270.39999999999</v>
      </c>
      <c r="G2207" s="48">
        <f>F2207*J2207</f>
        <v>607622.39999999991</v>
      </c>
      <c r="H2207" s="21">
        <v>741028</v>
      </c>
      <c r="I2207" s="21" t="s">
        <v>3236</v>
      </c>
      <c r="J2207" s="21">
        <v>6</v>
      </c>
      <c r="K2207" s="21">
        <v>6</v>
      </c>
      <c r="L2207" s="21">
        <f>J2207-K2207</f>
        <v>0</v>
      </c>
      <c r="M2207" s="21" t="s">
        <v>2541</v>
      </c>
      <c r="N2207" s="30">
        <v>45892</v>
      </c>
      <c r="O2207" s="48">
        <v>890226</v>
      </c>
      <c r="P2207" s="21" t="s">
        <v>2487</v>
      </c>
      <c r="Q2207" s="21">
        <v>58154749881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Banglore</v>
      </c>
      <c r="W2207" s="38"/>
      <c r="X2207" s="30">
        <v>45894</v>
      </c>
      <c r="Y2207" s="21">
        <f>IF(X2207="", "", X2207-N2207)</f>
        <v>2</v>
      </c>
      <c r="Z2207" s="21" t="str">
        <f>IF(N2207="", "", TEXT(N2207, "dddd"))</f>
        <v>Saturday</v>
      </c>
      <c r="AA2207" s="21" t="str">
        <f>IF(X2207="", "", TEXT(X2207, "dddd"))</f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2204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>IF(AB2208="DOLLAR",E2208*88,E2208)</f>
        <v>14476</v>
      </c>
      <c r="G2208" s="48">
        <f>F2208*J2208</f>
        <v>14476</v>
      </c>
      <c r="H2208" s="21">
        <v>424602</v>
      </c>
      <c r="I2208" s="21" t="s">
        <v>1240</v>
      </c>
      <c r="J2208" s="21">
        <v>1</v>
      </c>
      <c r="K2208" s="21">
        <v>1</v>
      </c>
      <c r="L2208" s="21">
        <f>J2208-K2208</f>
        <v>0</v>
      </c>
      <c r="M2208" s="21" t="s">
        <v>5621</v>
      </c>
      <c r="N2208" s="30">
        <v>45962</v>
      </c>
      <c r="O2208" s="48">
        <v>25497.5</v>
      </c>
      <c r="P2208" s="21" t="s">
        <v>194</v>
      </c>
      <c r="Q2208" s="21">
        <v>58157689085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Kanpur</v>
      </c>
      <c r="W2208" s="38"/>
      <c r="X2208" s="30">
        <v>45965</v>
      </c>
      <c r="Y2208" s="21">
        <f>IF(X2208="", "", X2208-N2208)</f>
        <v>3</v>
      </c>
      <c r="Z2208" s="21" t="str">
        <f>IF(N2208="", "", TEXT(N2208, "dddd"))</f>
        <v>Saturday</v>
      </c>
      <c r="AA2208" s="21" t="str">
        <f>IF(X2208="", "", TEXT(X2208, "dddd"))</f>
        <v>Tuesday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2205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>IF(AB2209="DOLLAR",E2209*88,E2209)</f>
        <v>14476</v>
      </c>
      <c r="G2209" s="48">
        <f>F2209*J2209</f>
        <v>14476</v>
      </c>
      <c r="H2209" s="21">
        <v>424602</v>
      </c>
      <c r="I2209" s="21" t="s">
        <v>1240</v>
      </c>
      <c r="J2209" s="21">
        <v>1</v>
      </c>
      <c r="K2209" s="21"/>
      <c r="L2209" s="21">
        <f>J2209-K2209</f>
        <v>1</v>
      </c>
      <c r="M2209" s="21"/>
      <c r="N2209" s="30"/>
      <c r="O2209" s="48"/>
      <c r="P2209" s="21" t="s">
        <v>1145</v>
      </c>
      <c r="Q2209" s="21"/>
      <c r="R2209" s="21"/>
      <c r="S2209" s="3">
        <v>4</v>
      </c>
      <c r="T2209" s="37" t="s">
        <v>3338</v>
      </c>
      <c r="U2209" s="21" t="s">
        <v>18</v>
      </c>
      <c r="V2209" s="21" t="str">
        <f>VLOOKUP(P2209,'Customer List'!B:C,2,)</f>
        <v>STOCK</v>
      </c>
      <c r="W2209" s="38" t="s">
        <v>5320</v>
      </c>
      <c r="X2209" s="30" t="str">
        <f>IF(OR(R2209 = "PRIYANKA MADAM", R2209 = "DEEPAK", R2209 = "PORTER"),N2209,"")</f>
        <v/>
      </c>
      <c r="Y2209" s="21" t="str">
        <f>IF(X2209="", "", X2209-N2209)</f>
        <v/>
      </c>
      <c r="Z2209" s="21" t="str">
        <f>IF(N2209="", "", TEXT(N2209, "dddd"))</f>
        <v/>
      </c>
      <c r="AA2209" s="21" t="str">
        <f>IF(X2209="", "", TEXT(X2209, "dddd"))</f>
        <v/>
      </c>
      <c r="AB2209" s="21" t="str">
        <f>VLOOKUP(U2209,'Currency Sheet'!A:C,3,)</f>
        <v>DOLLAR</v>
      </c>
      <c r="AC2209" s="42" t="str">
        <f>VLOOKUP(P2209,'Customer List'!B:D,3,)</f>
        <v>STOCK</v>
      </c>
    </row>
    <row r="2210" spans="1:29" x14ac:dyDescent="0.25">
      <c r="A2210" s="21">
        <v>2206</v>
      </c>
      <c r="B2210" s="21" t="s">
        <v>2477</v>
      </c>
      <c r="C2210" s="30">
        <v>45884</v>
      </c>
      <c r="D2210" s="30">
        <v>45890</v>
      </c>
      <c r="E2210" s="47">
        <v>0</v>
      </c>
      <c r="F2210" s="47">
        <f>IF(AB2210="DOLLAR",E2210*88,E2210)</f>
        <v>0</v>
      </c>
      <c r="G2210" s="48">
        <f>F2210*J2210</f>
        <v>0</v>
      </c>
      <c r="H2210" s="52">
        <v>421601</v>
      </c>
      <c r="I2210" s="21" t="s">
        <v>3037</v>
      </c>
      <c r="J2210" s="21">
        <v>3</v>
      </c>
      <c r="K2210" s="21">
        <v>3</v>
      </c>
      <c r="L2210" s="21">
        <f>J2210-K2210</f>
        <v>0</v>
      </c>
      <c r="M2210" s="21" t="s">
        <v>5022</v>
      </c>
      <c r="N2210" s="30">
        <v>45941</v>
      </c>
      <c r="O2210" s="48">
        <v>43146</v>
      </c>
      <c r="P2210" s="21" t="s">
        <v>621</v>
      </c>
      <c r="Q2210" s="21">
        <v>58156809782</v>
      </c>
      <c r="R2210" s="21" t="s">
        <v>40</v>
      </c>
      <c r="S2210" s="3" t="s">
        <v>2051</v>
      </c>
      <c r="T2210" s="37" t="s">
        <v>4981</v>
      </c>
      <c r="U2210" s="21" t="s">
        <v>18</v>
      </c>
      <c r="V2210" s="21" t="str">
        <f>VLOOKUP(P2210,'Customer List'!B:C,2,)</f>
        <v>Hyderabad</v>
      </c>
      <c r="W2210" s="38"/>
      <c r="X2210" s="30">
        <v>45943</v>
      </c>
      <c r="Y2210" s="21">
        <f>IF(X2210="", "", X2210-N2210)</f>
        <v>2</v>
      </c>
      <c r="Z2210" s="21" t="str">
        <f>IF(N2210="", "", TEXT(N2210, "dddd"))</f>
        <v>Saturday</v>
      </c>
      <c r="AA2210" s="21" t="str">
        <f>IF(X2210="", "", TEXT(X2210, "dddd"))</f>
        <v>Monday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2207</v>
      </c>
      <c r="B2211" s="21">
        <v>177574</v>
      </c>
      <c r="C2211" s="30">
        <v>45887</v>
      </c>
      <c r="D2211" s="30">
        <v>45890</v>
      </c>
      <c r="E2211" s="47">
        <v>103.2</v>
      </c>
      <c r="F2211" s="47">
        <f>IF(AB2211="DOLLAR",E2211*88,E2211)</f>
        <v>9081.6</v>
      </c>
      <c r="G2211" s="48">
        <f>F2211*J2211</f>
        <v>9081.6</v>
      </c>
      <c r="H2211" s="21" t="s">
        <v>2464</v>
      </c>
      <c r="I2211" s="21" t="s">
        <v>4368</v>
      </c>
      <c r="J2211" s="21">
        <v>1</v>
      </c>
      <c r="K2211" s="21">
        <v>1</v>
      </c>
      <c r="L2211" s="21">
        <f>J2211-K2211</f>
        <v>0</v>
      </c>
      <c r="M2211" s="21" t="s">
        <v>2553</v>
      </c>
      <c r="N2211" s="30">
        <v>45892</v>
      </c>
      <c r="O2211" s="48">
        <v>14448</v>
      </c>
      <c r="P2211" s="21" t="s">
        <v>168</v>
      </c>
      <c r="Q2211" s="21">
        <v>58154749483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Bhopal</v>
      </c>
      <c r="W2211" s="38"/>
      <c r="X2211" s="30">
        <v>45895</v>
      </c>
      <c r="Y2211" s="21">
        <f>IF(X2211="", "", X2211-N2211)</f>
        <v>3</v>
      </c>
      <c r="Z2211" s="21" t="str">
        <f>IF(N2211="", "", TEXT(N2211, "dddd"))</f>
        <v>Saturday</v>
      </c>
      <c r="AA2211" s="21" t="str">
        <f>IF(X2211="", "", TEXT(X2211, "dddd"))</f>
        <v>Tuesday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2208</v>
      </c>
      <c r="B2212" s="21">
        <v>177574</v>
      </c>
      <c r="C2212" s="30">
        <v>45887</v>
      </c>
      <c r="D2212" s="30">
        <v>45890</v>
      </c>
      <c r="E2212" s="47">
        <v>58.8</v>
      </c>
      <c r="F2212" s="47">
        <f>IF(AB2212="DOLLAR",E2212*88,E2212)</f>
        <v>5174.3999999999996</v>
      </c>
      <c r="G2212" s="48">
        <f>F2212*J2212</f>
        <v>10348.799999999999</v>
      </c>
      <c r="H2212" s="21" t="s">
        <v>933</v>
      </c>
      <c r="I2212" s="21" t="s">
        <v>4121</v>
      </c>
      <c r="J2212" s="21">
        <v>2</v>
      </c>
      <c r="K2212" s="21">
        <v>2</v>
      </c>
      <c r="L2212" s="21">
        <f>J2212-K2212</f>
        <v>0</v>
      </c>
      <c r="M2212" s="21" t="s">
        <v>2533</v>
      </c>
      <c r="N2212" s="30">
        <v>45892</v>
      </c>
      <c r="O2212" s="48">
        <v>18522</v>
      </c>
      <c r="P2212" s="21" t="s">
        <v>2465</v>
      </c>
      <c r="Q2212" s="21">
        <v>58154749321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Banglore</v>
      </c>
      <c r="W2212" s="38"/>
      <c r="X2212" s="30">
        <v>45894</v>
      </c>
      <c r="Y2212" s="21">
        <f>IF(X2212="", "", X2212-N2212)</f>
        <v>2</v>
      </c>
      <c r="Z2212" s="21" t="str">
        <f>IF(N2212="", "", TEXT(N2212, "dddd"))</f>
        <v>Saturday</v>
      </c>
      <c r="AA2212" s="21" t="str">
        <f>IF(X2212="", "", TEXT(X2212, "dddd"))</f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t="30" x14ac:dyDescent="0.25">
      <c r="A2213" s="21">
        <v>2209</v>
      </c>
      <c r="B2213" s="21" t="s">
        <v>2488</v>
      </c>
      <c r="C2213" s="30">
        <v>45888</v>
      </c>
      <c r="D2213" s="30">
        <v>45891</v>
      </c>
      <c r="E2213" s="47">
        <v>44.8</v>
      </c>
      <c r="F2213" s="47">
        <f>IF(AB2213="DOLLAR",E2213*88,E2213)</f>
        <v>3942.3999999999996</v>
      </c>
      <c r="G2213" s="48">
        <f>F2213*J2213</f>
        <v>3942.3999999999996</v>
      </c>
      <c r="H2213" s="21">
        <v>31000</v>
      </c>
      <c r="I2213" s="37" t="s">
        <v>5244</v>
      </c>
      <c r="J2213" s="21">
        <v>1</v>
      </c>
      <c r="K2213" s="21">
        <v>1</v>
      </c>
      <c r="L2213" s="21">
        <f>J2213-K2213</f>
        <v>0</v>
      </c>
      <c r="M2213" s="21" t="s">
        <v>2570</v>
      </c>
      <c r="N2213" s="30">
        <v>45895</v>
      </c>
      <c r="O2213" s="48">
        <v>6944</v>
      </c>
      <c r="P2213" s="21" t="s">
        <v>2569</v>
      </c>
      <c r="Q2213" s="21" t="s">
        <v>636</v>
      </c>
      <c r="R2213" s="21" t="s">
        <v>637</v>
      </c>
      <c r="S2213" s="3" t="s">
        <v>299</v>
      </c>
      <c r="T2213" s="37"/>
      <c r="U2213" s="21" t="s">
        <v>507</v>
      </c>
      <c r="V2213" s="21" t="e">
        <f>VLOOKUP(P2213,'Customer List'!B:C,2,)</f>
        <v>#N/A</v>
      </c>
      <c r="W2213" s="38"/>
      <c r="X2213" s="30">
        <v>45895</v>
      </c>
      <c r="Y2213" s="21">
        <f>IF(X2213="", "", X2213-N2213)</f>
        <v>0</v>
      </c>
      <c r="Z2213" s="21" t="str">
        <f>IF(N2213="", "", TEXT(N2213, "dddd"))</f>
        <v>Tuesday</v>
      </c>
      <c r="AA2213" s="21" t="str">
        <f>IF(X2213="", "", TEXT(X2213, "dddd"))</f>
        <v>Tuesday</v>
      </c>
      <c r="AB2213" s="21" t="str">
        <f>VLOOKUP(U2213,'Currency Sheet'!A:C,3,)</f>
        <v>DOLLAR</v>
      </c>
      <c r="AC2213" s="42" t="e">
        <f>VLOOKUP(P2213,'Customer List'!B:D,3,)</f>
        <v>#N/A</v>
      </c>
    </row>
    <row r="2214" spans="1:29" x14ac:dyDescent="0.25">
      <c r="A2214" s="21">
        <v>2210</v>
      </c>
      <c r="B2214" s="21" t="s">
        <v>2488</v>
      </c>
      <c r="C2214" s="30">
        <v>45888</v>
      </c>
      <c r="D2214" s="30">
        <v>45891</v>
      </c>
      <c r="E2214" s="47">
        <v>27.2</v>
      </c>
      <c r="F2214" s="47">
        <f>IF(AB2214="DOLLAR",E2214*88,E2214)</f>
        <v>2393.6</v>
      </c>
      <c r="G2214" s="48">
        <f>F2214*J2214</f>
        <v>2393.6</v>
      </c>
      <c r="H2214" s="21" t="s">
        <v>2199</v>
      </c>
      <c r="I2214" s="21" t="s">
        <v>4129</v>
      </c>
      <c r="J2214" s="21">
        <v>1</v>
      </c>
      <c r="K2214" s="21">
        <v>1</v>
      </c>
      <c r="L2214" s="21">
        <f>J2214-K2214</f>
        <v>0</v>
      </c>
      <c r="M2214" s="21" t="s">
        <v>2536</v>
      </c>
      <c r="N2214" s="30">
        <v>45892</v>
      </c>
      <c r="O2214" s="48">
        <v>3952.5</v>
      </c>
      <c r="P2214" s="21" t="s">
        <v>2490</v>
      </c>
      <c r="Q2214" s="21">
        <v>58154750205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Chennai</v>
      </c>
      <c r="W2214" s="38"/>
      <c r="X2214" s="30">
        <v>45894</v>
      </c>
      <c r="Y2214" s="21">
        <f>IF(X2214="", "", X2214-N2214)</f>
        <v>2</v>
      </c>
      <c r="Z2214" s="21" t="str">
        <f>IF(N2214="", "", TEXT(N2214, "dddd"))</f>
        <v>Saturday</v>
      </c>
      <c r="AA2214" s="21" t="str">
        <f>IF(X2214="", "", TEXT(X2214, "dddd"))</f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2211</v>
      </c>
      <c r="B2215" s="21" t="s">
        <v>2488</v>
      </c>
      <c r="C2215" s="30">
        <v>45888</v>
      </c>
      <c r="D2215" s="30">
        <v>45891</v>
      </c>
      <c r="E2215" s="47">
        <v>164</v>
      </c>
      <c r="F2215" s="47">
        <f>IF(AB2215="DOLLAR",E2215*88,E2215)</f>
        <v>14432</v>
      </c>
      <c r="G2215" s="48">
        <f>F2215*J2215</f>
        <v>14432</v>
      </c>
      <c r="H2215" s="21" t="s">
        <v>2489</v>
      </c>
      <c r="I2215" s="21" t="s">
        <v>5243</v>
      </c>
      <c r="J2215" s="21">
        <v>1</v>
      </c>
      <c r="K2215" s="21">
        <v>1</v>
      </c>
      <c r="L2215" s="21">
        <f>J2215-K2215</f>
        <v>0</v>
      </c>
      <c r="M2215" s="21" t="s">
        <v>2531</v>
      </c>
      <c r="N2215" s="30">
        <v>45892</v>
      </c>
      <c r="O2215" s="48">
        <v>22878</v>
      </c>
      <c r="P2215" s="21" t="s">
        <v>1009</v>
      </c>
      <c r="Q2215" s="21">
        <v>58154748164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Kolkata</v>
      </c>
      <c r="W2215" s="38"/>
      <c r="X2215" s="30">
        <v>45894</v>
      </c>
      <c r="Y2215" s="21">
        <f>IF(X2215="", "", X2215-N2215)</f>
        <v>2</v>
      </c>
      <c r="Z2215" s="21" t="str">
        <f>IF(N2215="", "", TEXT(N2215, "dddd"))</f>
        <v>Saturday</v>
      </c>
      <c r="AA2215" s="21" t="str">
        <f>IF(X2215="", "", TEXT(X2215, "dddd"))</f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2212</v>
      </c>
      <c r="B2216" s="21" t="s">
        <v>2499</v>
      </c>
      <c r="C2216" s="30">
        <v>45884</v>
      </c>
      <c r="D2216" s="30">
        <v>45891</v>
      </c>
      <c r="E2216" s="47">
        <v>258.39999999999998</v>
      </c>
      <c r="F2216" s="47">
        <f>IF(AB2216="DOLLAR",E2216*88,E2216)</f>
        <v>22739.199999999997</v>
      </c>
      <c r="G2216" s="48">
        <f>F2216*J2216</f>
        <v>22739.199999999997</v>
      </c>
      <c r="H2216" s="21" t="s">
        <v>2500</v>
      </c>
      <c r="I2216" s="21" t="s">
        <v>4408</v>
      </c>
      <c r="J2216" s="21">
        <v>1</v>
      </c>
      <c r="K2216" s="21">
        <v>1</v>
      </c>
      <c r="L2216" s="21">
        <f>J2216-K2216</f>
        <v>0</v>
      </c>
      <c r="M2216" s="21" t="s">
        <v>2551</v>
      </c>
      <c r="N2216" s="30">
        <v>45892</v>
      </c>
      <c r="O2216" s="48">
        <v>35147.199999999997</v>
      </c>
      <c r="P2216" s="21" t="s">
        <v>269</v>
      </c>
      <c r="Q2216" s="21">
        <v>58154748341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Kalyani</v>
      </c>
      <c r="W2216" s="38"/>
      <c r="X2216" s="30">
        <v>45896</v>
      </c>
      <c r="Y2216" s="21">
        <f>IF(X2216="", "", X2216-N2216)</f>
        <v>4</v>
      </c>
      <c r="Z2216" s="21" t="str">
        <f>IF(N2216="", "", TEXT(N2216, "dddd"))</f>
        <v>Saturday</v>
      </c>
      <c r="AA2216" s="21" t="str">
        <f>IF(X2216="", "", TEXT(X2216, "dddd"))</f>
        <v>Wednesday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2213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>IF(AB2217="DOLLAR",E2217*88,E2217)</f>
        <v>32912</v>
      </c>
      <c r="G2217" s="48">
        <f>F2217*J2217</f>
        <v>32912</v>
      </c>
      <c r="H2217" s="21" t="s">
        <v>2501</v>
      </c>
      <c r="I2217" s="21" t="s">
        <v>4409</v>
      </c>
      <c r="J2217" s="21">
        <v>1</v>
      </c>
      <c r="K2217" s="21">
        <v>1</v>
      </c>
      <c r="L2217" s="21">
        <f>J2217-K2217</f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>IF(X2217="", "", X2217-N2217)</f>
        <v>2</v>
      </c>
      <c r="Z2217" s="21" t="str">
        <f>IF(N2217="", "", TEXT(N2217, "dddd"))</f>
        <v>Saturday</v>
      </c>
      <c r="AA2217" s="21" t="str">
        <f>IF(X2217="", "", TEXT(X2217, "dddd"))</f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2214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>IF(AB2218="DOLLAR",E2218*88,E2218)</f>
        <v>32912</v>
      </c>
      <c r="G2218" s="48">
        <f>F2218*J2218</f>
        <v>32912</v>
      </c>
      <c r="H2218" s="21" t="s">
        <v>2502</v>
      </c>
      <c r="I2218" s="21" t="s">
        <v>4410</v>
      </c>
      <c r="J2218" s="21">
        <v>1</v>
      </c>
      <c r="K2218" s="21">
        <v>1</v>
      </c>
      <c r="L2218" s="21">
        <f>J2218-K2218</f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>IF(X2218="", "", X2218-N2218)</f>
        <v>2</v>
      </c>
      <c r="Z2218" s="21" t="str">
        <f>IF(N2218="", "", TEXT(N2218, "dddd"))</f>
        <v>Saturday</v>
      </c>
      <c r="AA2218" s="21" t="str">
        <f>IF(X2218="", "", TEXT(X2218, "dddd"))</f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2215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>IF(AB2219="DOLLAR",E2219*88,E2219)</f>
        <v>32912</v>
      </c>
      <c r="G2219" s="48">
        <f>F2219*J2219</f>
        <v>32912</v>
      </c>
      <c r="H2219" s="21" t="s">
        <v>2503</v>
      </c>
      <c r="I2219" s="21" t="s">
        <v>4411</v>
      </c>
      <c r="J2219" s="21">
        <v>1</v>
      </c>
      <c r="K2219" s="21">
        <v>1</v>
      </c>
      <c r="L2219" s="21">
        <f>J2219-K2219</f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>IF(X2219="", "", X2219-N2219)</f>
        <v>1</v>
      </c>
      <c r="Z2219" s="21" t="str">
        <f>IF(N2219="", "", TEXT(N2219, "dddd"))</f>
        <v>Monday</v>
      </c>
      <c r="AA2219" s="21" t="str">
        <f>IF(X2219="", "", TEXT(X2219, "dddd"))</f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2216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>IF(AB2220="DOLLAR",E2220*88,E2220)</f>
        <v>32912</v>
      </c>
      <c r="G2220" s="48">
        <f>F2220*J2220</f>
        <v>32912</v>
      </c>
      <c r="H2220" s="21" t="s">
        <v>2504</v>
      </c>
      <c r="I2220" s="21" t="s">
        <v>4412</v>
      </c>
      <c r="J2220" s="21">
        <v>1</v>
      </c>
      <c r="K2220" s="21">
        <v>1</v>
      </c>
      <c r="L2220" s="21">
        <f>J2220-K2220</f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>IF(X2220="", "", X2220-N2220)</f>
        <v>1</v>
      </c>
      <c r="Z2220" s="21" t="str">
        <f>IF(N2220="", "", TEXT(N2220, "dddd"))</f>
        <v>Monday</v>
      </c>
      <c r="AA2220" s="21" t="str">
        <f>IF(X2220="", "", TEXT(X2220, "dddd"))</f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2217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>IF(AB2221="DOLLAR",E2221*88,E2221)</f>
        <v>32912</v>
      </c>
      <c r="G2221" s="48">
        <f>F2221*J2221</f>
        <v>32912</v>
      </c>
      <c r="H2221" s="21" t="s">
        <v>2505</v>
      </c>
      <c r="I2221" s="21" t="s">
        <v>4413</v>
      </c>
      <c r="J2221" s="21">
        <v>1</v>
      </c>
      <c r="K2221" s="21">
        <v>1</v>
      </c>
      <c r="L2221" s="21">
        <f>J2221-K2221</f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>IF(X2221="", "", X2221-N2221)</f>
        <v>1</v>
      </c>
      <c r="Z2221" s="21" t="str">
        <f>IF(N2221="", "", TEXT(N2221, "dddd"))</f>
        <v>Monday</v>
      </c>
      <c r="AA2221" s="21" t="str">
        <f>IF(X2221="", "", TEXT(X2221, "dddd"))</f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2218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>IF(AB2222="DOLLAR",E2222*88,E2222)</f>
        <v>19006.239999999998</v>
      </c>
      <c r="G2222" s="48">
        <f>F2222*J2222</f>
        <v>19006.239999999998</v>
      </c>
      <c r="H2222" s="21" t="s">
        <v>2506</v>
      </c>
      <c r="I2222" s="21" t="s">
        <v>4414</v>
      </c>
      <c r="J2222" s="21">
        <v>1</v>
      </c>
      <c r="K2222" s="21">
        <v>1</v>
      </c>
      <c r="L2222" s="21">
        <f>J2222-K2222</f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>IF(X2222="", "", X2222-N2222)</f>
        <v>2</v>
      </c>
      <c r="Z2222" s="21" t="str">
        <f>IF(N2222="", "", TEXT(N2222, "dddd"))</f>
        <v>Saturday</v>
      </c>
      <c r="AA2222" s="21" t="str">
        <f>IF(X2222="", "", TEXT(X2222, "dddd"))</f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2219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>IF(AB2223="DOLLAR",E2223*88,E2223)</f>
        <v>19006.239999999998</v>
      </c>
      <c r="G2223" s="48">
        <f>F2223*J2223</f>
        <v>19006.239999999998</v>
      </c>
      <c r="H2223" s="21" t="s">
        <v>2507</v>
      </c>
      <c r="I2223" s="21" t="s">
        <v>4415</v>
      </c>
      <c r="J2223" s="21">
        <v>1</v>
      </c>
      <c r="K2223" s="21">
        <v>1</v>
      </c>
      <c r="L2223" s="21">
        <f>J2223-K2223</f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>IF(X2223="", "", X2223-N2223)</f>
        <v>2</v>
      </c>
      <c r="Z2223" s="21" t="str">
        <f>IF(N2223="", "", TEXT(N2223, "dddd"))</f>
        <v>Saturday</v>
      </c>
      <c r="AA2223" s="21" t="str">
        <f>IF(X2223="", "", TEXT(X2223, "dddd"))</f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2220</v>
      </c>
      <c r="B2224" s="21" t="s">
        <v>2499</v>
      </c>
      <c r="C2224" s="30">
        <v>45884</v>
      </c>
      <c r="D2224" s="30">
        <v>45891</v>
      </c>
      <c r="E2224" s="47">
        <v>336.29</v>
      </c>
      <c r="F2224" s="47">
        <f>IF(AB2224="DOLLAR",E2224*88,E2224)</f>
        <v>29593.52</v>
      </c>
      <c r="G2224" s="48">
        <f>F2224*J2224</f>
        <v>29593.52</v>
      </c>
      <c r="H2224" s="21" t="s">
        <v>2508</v>
      </c>
      <c r="I2224" s="21" t="s">
        <v>4416</v>
      </c>
      <c r="J2224" s="21">
        <v>1</v>
      </c>
      <c r="K2224" s="21">
        <v>1</v>
      </c>
      <c r="L2224" s="21">
        <f>J2224-K2224</f>
        <v>0</v>
      </c>
      <c r="M2224" s="21" t="s">
        <v>2550</v>
      </c>
      <c r="N2224" s="30">
        <v>45892</v>
      </c>
      <c r="O2224" s="48">
        <v>50444.1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>IF(X2224="", "", X2224-N2224)</f>
        <v>2</v>
      </c>
      <c r="Z2224" s="21" t="str">
        <f>IF(N2224="", "", TEXT(N2224, "dddd"))</f>
        <v>Saturday</v>
      </c>
      <c r="AA2224" s="21" t="str">
        <f>IF(X2224="", "", TEXT(X2224, "dddd"))</f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2221</v>
      </c>
      <c r="B2225" s="21" t="s">
        <v>2499</v>
      </c>
      <c r="C2225" s="30">
        <v>45884</v>
      </c>
      <c r="D2225" s="30">
        <v>45891</v>
      </c>
      <c r="E2225" s="47">
        <v>327.01</v>
      </c>
      <c r="F2225" s="47">
        <f>IF(AB2225="DOLLAR",E2225*88,E2225)</f>
        <v>28776.879999999997</v>
      </c>
      <c r="G2225" s="48">
        <f>F2225*J2225</f>
        <v>28776.879999999997</v>
      </c>
      <c r="H2225" s="21" t="s">
        <v>2509</v>
      </c>
      <c r="I2225" s="21" t="s">
        <v>4417</v>
      </c>
      <c r="J2225" s="21">
        <v>1</v>
      </c>
      <c r="K2225" s="21">
        <v>1</v>
      </c>
      <c r="L2225" s="21">
        <f>J2225-K2225</f>
        <v>0</v>
      </c>
      <c r="M2225" s="21" t="s">
        <v>2550</v>
      </c>
      <c r="N2225" s="30">
        <v>45892</v>
      </c>
      <c r="O2225" s="48">
        <v>49051.8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>IF(X2225="", "", X2225-N2225)</f>
        <v>2</v>
      </c>
      <c r="Z2225" s="21" t="str">
        <f>IF(N2225="", "", TEXT(N2225, "dddd"))</f>
        <v>Saturday</v>
      </c>
      <c r="AA2225" s="21" t="str">
        <f>IF(X2225="", "", TEXT(X2225, "dddd"))</f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2222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>IF(AB2226="DOLLAR",E2226*88,E2226)</f>
        <v>32912</v>
      </c>
      <c r="G2226" s="48">
        <f>F2226*J2226</f>
        <v>32912</v>
      </c>
      <c r="H2226" s="21" t="s">
        <v>2510</v>
      </c>
      <c r="I2226" s="21" t="s">
        <v>4418</v>
      </c>
      <c r="J2226" s="21">
        <v>1</v>
      </c>
      <c r="K2226" s="21">
        <v>1</v>
      </c>
      <c r="L2226" s="21">
        <f>J2226-K2226</f>
        <v>0</v>
      </c>
      <c r="M2226" s="21" t="s">
        <v>2562</v>
      </c>
      <c r="N2226" s="30">
        <v>45892</v>
      </c>
      <c r="O2226" s="48">
        <v>56070</v>
      </c>
      <c r="P2226" s="21" t="s">
        <v>944</v>
      </c>
      <c r="Q2226" s="21">
        <v>58154757570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45895</v>
      </c>
      <c r="Y2226" s="21">
        <f>IF(X2226="", "", X2226-N2226)</f>
        <v>3</v>
      </c>
      <c r="Z2226" s="21" t="str">
        <f>IF(N2226="", "", TEXT(N2226, "dddd"))</f>
        <v>Saturday</v>
      </c>
      <c r="AA2226" s="21" t="str">
        <f>IF(X2226="", "", TEXT(X2226, "dddd"))</f>
        <v>Tuesday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2223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>IF(AB2227="DOLLAR",E2227*88,E2227)</f>
        <v>32912</v>
      </c>
      <c r="G2227" s="48">
        <f>F2227*J2227</f>
        <v>32912</v>
      </c>
      <c r="H2227" s="21" t="s">
        <v>2511</v>
      </c>
      <c r="I2227" s="21" t="s">
        <v>4419</v>
      </c>
      <c r="J2227" s="21">
        <v>1</v>
      </c>
      <c r="K2227" s="21">
        <v>1</v>
      </c>
      <c r="L2227" s="21">
        <f>J2227-K2227</f>
        <v>0</v>
      </c>
      <c r="M2227" s="21" t="s">
        <v>2555</v>
      </c>
      <c r="N2227" s="30">
        <v>45894</v>
      </c>
      <c r="O2227" s="48">
        <v>48060</v>
      </c>
      <c r="P2227" s="21" t="s">
        <v>633</v>
      </c>
      <c r="Q2227" s="21" t="s">
        <v>636</v>
      </c>
      <c r="R2227" s="21" t="s">
        <v>723</v>
      </c>
      <c r="S2227" s="3">
        <v>-20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>IF(X2227="", "", X2227-N2227)</f>
        <v>0</v>
      </c>
      <c r="Z2227" s="21" t="str">
        <f>IF(N2227="", "", TEXT(N2227, "dddd"))</f>
        <v>Monday</v>
      </c>
      <c r="AA2227" s="21" t="str">
        <f>IF(X2227="", "", TEXT(X2227, "dddd"))</f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2224</v>
      </c>
      <c r="B2228" s="21" t="s">
        <v>2499</v>
      </c>
      <c r="C2228" s="30">
        <v>45884</v>
      </c>
      <c r="D2228" s="30">
        <v>45891</v>
      </c>
      <c r="E2228" s="47">
        <v>361</v>
      </c>
      <c r="F2228" s="47">
        <f>IF(AB2228="DOLLAR",E2228*88,E2228)</f>
        <v>31768</v>
      </c>
      <c r="G2228" s="48">
        <f>F2228*J2228</f>
        <v>31768</v>
      </c>
      <c r="H2228" s="21" t="s">
        <v>2512</v>
      </c>
      <c r="I2228" s="21" t="s">
        <v>4420</v>
      </c>
      <c r="J2228" s="21">
        <v>1</v>
      </c>
      <c r="K2228" s="21">
        <v>1</v>
      </c>
      <c r="L2228" s="21">
        <f>J2228-K2228</f>
        <v>0</v>
      </c>
      <c r="M2228" s="21" t="s">
        <v>2554</v>
      </c>
      <c r="N2228" s="30">
        <v>45894</v>
      </c>
      <c r="O2228" s="48">
        <v>46350</v>
      </c>
      <c r="P2228" s="21" t="s">
        <v>633</v>
      </c>
      <c r="Q2228" s="21" t="s">
        <v>636</v>
      </c>
      <c r="R2228" s="21" t="s">
        <v>723</v>
      </c>
      <c r="S2228" s="3">
        <v>-80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>IF(X2228="", "", X2228-N2228)</f>
        <v>0</v>
      </c>
      <c r="Z2228" s="21" t="str">
        <f>IF(N2228="", "", TEXT(N2228, "dddd"))</f>
        <v>Monday</v>
      </c>
      <c r="AA2228" s="21" t="str">
        <f>IF(X2228="", "", TEXT(X2228, "dddd"))</f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2225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>IF(AB2229="DOLLAR",E2229*88,E2229)</f>
        <v>1760</v>
      </c>
      <c r="G2229" s="48">
        <f>F2229*J2229</f>
        <v>105600</v>
      </c>
      <c r="H2229" s="21">
        <v>25021.5</v>
      </c>
      <c r="I2229" s="21" t="s">
        <v>2565</v>
      </c>
      <c r="J2229" s="21">
        <v>60</v>
      </c>
      <c r="K2229" s="21">
        <v>60</v>
      </c>
      <c r="L2229" s="21">
        <f>J2229-K2229</f>
        <v>0</v>
      </c>
      <c r="M2229" s="21" t="s">
        <v>3305</v>
      </c>
      <c r="N2229" s="30">
        <v>45902</v>
      </c>
      <c r="O2229" s="48">
        <v>85000</v>
      </c>
      <c r="P2229" s="21" t="s">
        <v>1085</v>
      </c>
      <c r="Q2229" s="21" t="s">
        <v>2071</v>
      </c>
      <c r="R2229" s="21" t="s">
        <v>637</v>
      </c>
      <c r="S2229" s="3">
        <v>-20</v>
      </c>
      <c r="T2229" s="37" t="s">
        <v>3306</v>
      </c>
      <c r="U2229" s="21" t="s">
        <v>2776</v>
      </c>
      <c r="V2229" s="21" t="str">
        <f>VLOOKUP(P2229,'Customer List'!B:C,2,)</f>
        <v>Delhi</v>
      </c>
      <c r="W2229" s="38"/>
      <c r="X2229" s="30">
        <f>IF(OR(R2229 = "PRIYANKA MADAM", R2229 = "DEEPAK", R2229 = "PORTER"),N2229,"")</f>
        <v>45902</v>
      </c>
      <c r="Y2229" s="21">
        <f>IF(X2229="", "", X2229-N2229)</f>
        <v>0</v>
      </c>
      <c r="Z2229" s="21" t="str">
        <f>IF(N2229="", "", TEXT(N2229, "dddd"))</f>
        <v>Tuesday</v>
      </c>
      <c r="AA2229" s="21" t="str">
        <f>IF(X2229="", "", TEXT(X2229, "dddd"))</f>
        <v>Tuesday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2226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>IF(AB2230="DOLLAR",E2230*88,E2230)</f>
        <v>1760</v>
      </c>
      <c r="G2230" s="48">
        <f>F2230*J2230</f>
        <v>17600</v>
      </c>
      <c r="H2230" s="21">
        <v>25021.5</v>
      </c>
      <c r="I2230" s="21" t="s">
        <v>2565</v>
      </c>
      <c r="J2230" s="21">
        <v>10</v>
      </c>
      <c r="K2230" s="21"/>
      <c r="L2230" s="21">
        <f>J2230-K2230</f>
        <v>10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">
        <v>2025</v>
      </c>
      <c r="W2230" s="38" t="s">
        <v>1145</v>
      </c>
      <c r="X2230" s="30" t="str">
        <f>IF(OR(R2230 = "PRIYANKA MADAM", R2230 = "DEEPAK", R2230 = "PORTER"),N2230,"")</f>
        <v/>
      </c>
      <c r="Y2230" s="21" t="str">
        <f>IF(X2230="", "", X2230-N2230)</f>
        <v/>
      </c>
      <c r="Z2230" s="21" t="str">
        <f>IF(N2230="", "", TEXT(N2230, "dddd"))</f>
        <v/>
      </c>
      <c r="AA2230" s="21" t="str">
        <f>IF(X2230="", "", TEXT(X2230, "dddd"))</f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2227</v>
      </c>
      <c r="B2231" s="21" t="s">
        <v>2564</v>
      </c>
      <c r="C2231" s="30">
        <v>45880</v>
      </c>
      <c r="D2231" s="30">
        <v>45891</v>
      </c>
      <c r="E2231" s="47">
        <v>0.1</v>
      </c>
      <c r="F2231" s="47">
        <f>IF(AB2231="DOLLAR",E2231*88,E2231)</f>
        <v>8.8000000000000007</v>
      </c>
      <c r="G2231" s="48">
        <f>F2231*J2231</f>
        <v>61.600000000000009</v>
      </c>
      <c r="H2231" s="21">
        <v>25021.5</v>
      </c>
      <c r="I2231" s="21" t="s">
        <v>2565</v>
      </c>
      <c r="J2231" s="21">
        <v>7</v>
      </c>
      <c r="K2231" s="21"/>
      <c r="L2231" s="21">
        <f>J2231-K2231</f>
        <v>7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tr">
        <f>VLOOKUP(P2231,'Customer List'!B:C,2,)</f>
        <v>STOCK</v>
      </c>
      <c r="W2231" s="38" t="s">
        <v>1145</v>
      </c>
      <c r="X2231" s="30" t="str">
        <f>IF(OR(R2231 = "PRIYANKA MADAM", R2231 = "DEEPAK", R2231 = "PORTER"),N2231,"")</f>
        <v/>
      </c>
      <c r="Y2231" s="21" t="str">
        <f>IF(X2231="", "", X2231-N2231)</f>
        <v/>
      </c>
      <c r="Z2231" s="21" t="str">
        <f>IF(N2231="", "", TEXT(N2231, "dddd"))</f>
        <v/>
      </c>
      <c r="AA2231" s="21" t="str">
        <f>IF(X2231="", "", TEXT(X2231, "dddd"))</f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2228</v>
      </c>
      <c r="B2232" s="21" t="s">
        <v>2030</v>
      </c>
      <c r="C2232" s="30" t="s">
        <v>2515</v>
      </c>
      <c r="D2232" s="30">
        <v>45892</v>
      </c>
      <c r="E2232" s="47">
        <v>0</v>
      </c>
      <c r="F2232" s="47">
        <f>IF(AB2232="DOLLAR",E2232*88,E2232)</f>
        <v>0</v>
      </c>
      <c r="G2232" s="48">
        <f>F2232*J2232</f>
        <v>0</v>
      </c>
      <c r="H2232" s="21" t="s">
        <v>2516</v>
      </c>
      <c r="I2232" s="21"/>
      <c r="J2232" s="21">
        <v>3</v>
      </c>
      <c r="K2232" s="21"/>
      <c r="L2232" s="21">
        <f>J2232-K2232</f>
        <v>3</v>
      </c>
      <c r="M2232" s="21"/>
      <c r="N2232" s="30"/>
      <c r="O2232" s="48"/>
      <c r="P2232" s="21" t="s">
        <v>1145</v>
      </c>
      <c r="Q2232" s="21"/>
      <c r="R2232" s="21"/>
      <c r="S2232" s="3">
        <v>4</v>
      </c>
      <c r="T2232" s="37" t="s">
        <v>2518</v>
      </c>
      <c r="U2232" s="21" t="s">
        <v>2517</v>
      </c>
      <c r="V2232" s="21" t="str">
        <f>VLOOKUP(P2232,'Customer List'!B:C,2,)</f>
        <v>STOCK</v>
      </c>
      <c r="W2232" s="38" t="s">
        <v>1145</v>
      </c>
      <c r="X2232" s="30" t="str">
        <f>IF(OR(R2232 = "PRIYANKA MADAM", R2232 = "DEEPAK", R2232 = "PORTER"),N2232,"")</f>
        <v/>
      </c>
      <c r="Y2232" s="21" t="str">
        <f>IF(X2232="", "", X2232-N2232)</f>
        <v/>
      </c>
      <c r="Z2232" s="21" t="str">
        <f>IF(N2232="", "", TEXT(N2232, "dddd"))</f>
        <v/>
      </c>
      <c r="AA2232" s="21" t="str">
        <f>IF(X2232="", "", TEXT(X2232, "dddd"))</f>
        <v/>
      </c>
      <c r="AB2232" s="21" t="str">
        <f>VLOOKUP(U2232,'Currency Sheet'!A:C,3,)</f>
        <v>INR</v>
      </c>
      <c r="AC2232" s="42" t="str">
        <f>VLOOKUP(P2232,'Customer List'!B:D,3,)</f>
        <v>STOCK</v>
      </c>
    </row>
    <row r="2233" spans="1:29" x14ac:dyDescent="0.25">
      <c r="A2233" s="21">
        <v>2229</v>
      </c>
      <c r="B2233" s="21" t="s">
        <v>2725</v>
      </c>
      <c r="C2233" s="30">
        <v>45889</v>
      </c>
      <c r="D2233" s="30">
        <v>45892</v>
      </c>
      <c r="E2233" s="47">
        <v>1577.8</v>
      </c>
      <c r="F2233" s="47">
        <f>IF(AB2233="DOLLAR",E2233*88,E2233)</f>
        <v>1577.8</v>
      </c>
      <c r="G2233" s="48">
        <f>F2233*J2233</f>
        <v>1577.8</v>
      </c>
      <c r="H2233" s="21">
        <v>102797</v>
      </c>
      <c r="I2233" s="21"/>
      <c r="J2233" s="21">
        <v>1</v>
      </c>
      <c r="K2233" s="21">
        <v>1</v>
      </c>
      <c r="L2233" s="21">
        <f>J2233-K2233</f>
        <v>0</v>
      </c>
      <c r="M2233" s="21" t="s">
        <v>3286</v>
      </c>
      <c r="N2233" s="30">
        <v>45901</v>
      </c>
      <c r="O2233" s="48">
        <v>25529.35</v>
      </c>
      <c r="P2233" s="21" t="s">
        <v>30</v>
      </c>
      <c r="Q2233" s="21" t="s">
        <v>636</v>
      </c>
      <c r="R2233" s="21" t="s">
        <v>637</v>
      </c>
      <c r="S2233" s="3" t="s">
        <v>299</v>
      </c>
      <c r="T2233" s="37"/>
      <c r="U2233" s="21" t="s">
        <v>2777</v>
      </c>
      <c r="V2233" s="21" t="str">
        <f>VLOOKUP(P2233,'Customer List'!B:C,2,)</f>
        <v>Delhi</v>
      </c>
      <c r="W2233" s="38"/>
      <c r="X2233" s="30">
        <f>IF(OR(R2233 = "PRIYANKA MADAM", R2233 = "DEEPAK", R2233 = "PORTER"),N2233,"")</f>
        <v>45901</v>
      </c>
      <c r="Y2233" s="21">
        <f>IF(X2233="", "", X2233-N2233)</f>
        <v>0</v>
      </c>
      <c r="Z2233" s="21" t="str">
        <f>IF(N2233="", "", TEXT(N2233, "dddd"))</f>
        <v>Monday</v>
      </c>
      <c r="AA2233" s="21" t="str">
        <f>IF(X2233="", "", TEXT(X2233, "dddd"))</f>
        <v>Monday</v>
      </c>
      <c r="AB2233" s="21" t="str">
        <f>VLOOKUP(U2233,'Currency Sheet'!A:C,3,)</f>
        <v>INR</v>
      </c>
      <c r="AC2233" s="42" t="str">
        <f>VLOOKUP(P2233,'Customer List'!B:D,3,)</f>
        <v>Local</v>
      </c>
    </row>
    <row r="2234" spans="1:29" x14ac:dyDescent="0.25">
      <c r="A2234" s="21">
        <v>2230</v>
      </c>
      <c r="B2234" s="21" t="s">
        <v>2725</v>
      </c>
      <c r="C2234" s="30">
        <v>45889</v>
      </c>
      <c r="D2234" s="30">
        <v>45892</v>
      </c>
      <c r="E2234" s="47">
        <v>6268.5</v>
      </c>
      <c r="F2234" s="47">
        <f>IF(AB2234="DOLLAR",E2234*88,E2234)</f>
        <v>6268.5</v>
      </c>
      <c r="G2234" s="48">
        <f>F2234*J2234</f>
        <v>6268.5</v>
      </c>
      <c r="H2234" s="21">
        <v>152624</v>
      </c>
      <c r="I2234" s="21" t="s">
        <v>4717</v>
      </c>
      <c r="J2234" s="21">
        <v>1</v>
      </c>
      <c r="K2234" s="21"/>
      <c r="L2234" s="21">
        <f>J2234-K2234</f>
        <v>1</v>
      </c>
      <c r="M2234" s="21"/>
      <c r="N2234" s="30"/>
      <c r="O2234" s="48"/>
      <c r="P2234" s="21" t="s">
        <v>1145</v>
      </c>
      <c r="Q2234" s="21"/>
      <c r="R2234" s="21"/>
      <c r="S2234" s="3" t="s">
        <v>299</v>
      </c>
      <c r="T2234" s="37"/>
      <c r="U2234" s="21" t="s">
        <v>2777</v>
      </c>
      <c r="V2234" s="21" t="str">
        <f>VLOOKUP(P2234,'Customer List'!B:C,2,)</f>
        <v>STOCK</v>
      </c>
      <c r="W2234" s="38" t="s">
        <v>1145</v>
      </c>
      <c r="X2234" s="30" t="str">
        <f>IF(OR(R2234 = "PRIYANKA MADAM", R2234 = "DEEPAK", R2234 = "PORTER"),N2234,"")</f>
        <v/>
      </c>
      <c r="Y2234" s="21" t="str">
        <f>IF(X2234="", "", X2234-N2234)</f>
        <v/>
      </c>
      <c r="Z2234" s="21" t="str">
        <f>IF(N2234="", "", TEXT(N2234, "dddd"))</f>
        <v/>
      </c>
      <c r="AA2234" s="21" t="str">
        <f>IF(X2234="", "", TEXT(X2234, "dddd"))</f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x14ac:dyDescent="0.25">
      <c r="A2235" s="21">
        <v>2231</v>
      </c>
      <c r="B2235" s="21">
        <v>90231174</v>
      </c>
      <c r="C2235" s="30">
        <v>45891</v>
      </c>
      <c r="D2235" s="30">
        <v>45894</v>
      </c>
      <c r="E2235" s="47">
        <v>95.2</v>
      </c>
      <c r="F2235" s="47">
        <f>IF(AB2235="DOLLAR",E2235*88,E2235)</f>
        <v>8377.6</v>
      </c>
      <c r="G2235" s="48">
        <f>F2235*J2235</f>
        <v>8377.6</v>
      </c>
      <c r="H2235" s="21" t="s">
        <v>2519</v>
      </c>
      <c r="I2235" s="21"/>
      <c r="J2235" s="21">
        <v>1</v>
      </c>
      <c r="K2235" s="21">
        <v>1</v>
      </c>
      <c r="L2235" s="21">
        <f>J2235-K2235</f>
        <v>0</v>
      </c>
      <c r="M2235" s="21" t="s">
        <v>2567</v>
      </c>
      <c r="N2235" s="30">
        <v>45895</v>
      </c>
      <c r="O2235" s="48">
        <v>13328</v>
      </c>
      <c r="P2235" s="21" t="s">
        <v>1009</v>
      </c>
      <c r="Q2235" s="21">
        <v>58154871143</v>
      </c>
      <c r="R2235" s="21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Kolkata</v>
      </c>
      <c r="W2235" s="38"/>
      <c r="X2235" s="30">
        <v>45896</v>
      </c>
      <c r="Y2235" s="21">
        <f>IF(X2235="", "", X2235-N2235)</f>
        <v>1</v>
      </c>
      <c r="Z2235" s="21" t="str">
        <f>IF(N2235="", "", TEXT(N2235, "dddd"))</f>
        <v>Tuesday</v>
      </c>
      <c r="AA2235" s="21" t="str">
        <f>IF(X2235="", "", TEXT(X2235, "dddd"))</f>
        <v>Wednesday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2232</v>
      </c>
      <c r="B2236" s="21">
        <v>90231174</v>
      </c>
      <c r="C2236" s="30">
        <v>45891</v>
      </c>
      <c r="D2236" s="30">
        <v>45894</v>
      </c>
      <c r="E2236" s="47">
        <v>324.8</v>
      </c>
      <c r="F2236" s="47">
        <f>IF(AB2236="DOLLAR",E2236*88,E2236)</f>
        <v>28582.400000000001</v>
      </c>
      <c r="G2236" s="48">
        <f>F2236*J2236</f>
        <v>28582.400000000001</v>
      </c>
      <c r="H2236" s="21" t="s">
        <v>313</v>
      </c>
      <c r="I2236" s="21"/>
      <c r="J2236" s="21">
        <v>1</v>
      </c>
      <c r="K2236" s="21">
        <v>1</v>
      </c>
      <c r="L2236" s="21">
        <f>J2236-K2236</f>
        <v>0</v>
      </c>
      <c r="M2236" s="21" t="s">
        <v>2566</v>
      </c>
      <c r="N2236" s="30">
        <v>45895</v>
      </c>
      <c r="O2236" s="48">
        <v>42224</v>
      </c>
      <c r="P2236" s="21" t="s">
        <v>2486</v>
      </c>
      <c r="Q2236" s="21">
        <v>58154874831</v>
      </c>
      <c r="R2236" s="30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Mumbai</v>
      </c>
      <c r="W2236" s="38"/>
      <c r="X2236" s="30">
        <v>45897</v>
      </c>
      <c r="Y2236" s="21">
        <f>IF(X2236="", "", X2236-N2236)</f>
        <v>2</v>
      </c>
      <c r="Z2236" s="21" t="str">
        <f>IF(N2236="", "", TEXT(N2236, "dddd"))</f>
        <v>Tuesday</v>
      </c>
      <c r="AA2236" s="21" t="str">
        <f>IF(X2236="", "", TEXT(X2236, "dddd"))</f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2233</v>
      </c>
      <c r="B2237" s="21">
        <v>90231174</v>
      </c>
      <c r="C2237" s="30">
        <v>45891</v>
      </c>
      <c r="D2237" s="30">
        <v>45894</v>
      </c>
      <c r="E2237" s="47">
        <v>88.9</v>
      </c>
      <c r="F2237" s="47">
        <f>IF(AB2237="DOLLAR",E2237*88,E2237)</f>
        <v>7823.2000000000007</v>
      </c>
      <c r="G2237" s="48">
        <f>F2237*J2237</f>
        <v>7823.2000000000007</v>
      </c>
      <c r="H2237" s="21" t="s">
        <v>2520</v>
      </c>
      <c r="I2237" s="21"/>
      <c r="J2237" s="21">
        <v>1</v>
      </c>
      <c r="K2237" s="21">
        <v>1</v>
      </c>
      <c r="L2237" s="21">
        <f>J2237-K2237</f>
        <v>0</v>
      </c>
      <c r="M2237" s="21" t="s">
        <v>2568</v>
      </c>
      <c r="N2237" s="30">
        <v>45895</v>
      </c>
      <c r="O2237" s="48">
        <v>11912.6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>IF(X2237="", "", X2237-N2237)</f>
        <v>2</v>
      </c>
      <c r="Z2237" s="21" t="str">
        <f>IF(N2237="", "", TEXT(N2237, "dddd"))</f>
        <v>Tuesday</v>
      </c>
      <c r="AA2237" s="21" t="str">
        <f>IF(X2237="", "", TEXT(X2237, "dddd"))</f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2234</v>
      </c>
      <c r="B2238" s="21">
        <v>90231174</v>
      </c>
      <c r="C2238" s="30">
        <v>45891</v>
      </c>
      <c r="D2238" s="30">
        <v>45894</v>
      </c>
      <c r="E2238" s="47">
        <v>116.2</v>
      </c>
      <c r="F2238" s="47">
        <f>IF(AB2238="DOLLAR",E2238*88,E2238)</f>
        <v>10225.6</v>
      </c>
      <c r="G2238" s="48">
        <f>F2238*J2238</f>
        <v>10225.6</v>
      </c>
      <c r="H2238" s="21" t="s">
        <v>2521</v>
      </c>
      <c r="I2238" s="21"/>
      <c r="J2238" s="21">
        <v>1</v>
      </c>
      <c r="K2238" s="21">
        <v>1</v>
      </c>
      <c r="L2238" s="21">
        <f>J2238-K2238</f>
        <v>0</v>
      </c>
      <c r="M2238" s="21" t="s">
        <v>2568</v>
      </c>
      <c r="N2238" s="30">
        <v>45895</v>
      </c>
      <c r="O2238" s="48">
        <v>15570.8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>IF(X2238="", "", X2238-N2238)</f>
        <v>2</v>
      </c>
      <c r="Z2238" s="21" t="str">
        <f>IF(N2238="", "", TEXT(N2238, "dddd"))</f>
        <v>Tuesday</v>
      </c>
      <c r="AA2238" s="21" t="str">
        <f>IF(X2238="", "", TEXT(X2238, "dddd"))</f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2235</v>
      </c>
      <c r="B2239" s="21">
        <v>177846</v>
      </c>
      <c r="C2239" s="30">
        <v>45891</v>
      </c>
      <c r="D2239" s="30">
        <v>45894</v>
      </c>
      <c r="E2239" s="47">
        <v>378</v>
      </c>
      <c r="F2239" s="47">
        <f>IF(AB2239="DOLLAR",E2239*88,E2239)</f>
        <v>33264</v>
      </c>
      <c r="G2239" s="48">
        <f>F2239*J2239</f>
        <v>33264</v>
      </c>
      <c r="H2239" s="21" t="s">
        <v>2524</v>
      </c>
      <c r="I2239" s="21" t="s">
        <v>4369</v>
      </c>
      <c r="J2239" s="21">
        <v>1</v>
      </c>
      <c r="K2239" s="21">
        <v>1</v>
      </c>
      <c r="L2239" s="21">
        <f>J2239-K2239</f>
        <v>0</v>
      </c>
      <c r="M2239" s="21" t="s">
        <v>2572</v>
      </c>
      <c r="N2239" s="30">
        <v>45895</v>
      </c>
      <c r="O2239" s="48">
        <v>50715</v>
      </c>
      <c r="P2239" s="21" t="s">
        <v>944</v>
      </c>
      <c r="Q2239" s="21">
        <v>58154870631</v>
      </c>
      <c r="R2239" s="21" t="s">
        <v>40</v>
      </c>
      <c r="S2239" s="3">
        <v>4</v>
      </c>
      <c r="T2239" s="37"/>
      <c r="U2239" s="21" t="s">
        <v>423</v>
      </c>
      <c r="V2239" s="21" t="str">
        <f>VLOOKUP(P2239,'Customer List'!B:C,2,)</f>
        <v>Banglore</v>
      </c>
      <c r="W2239" s="38"/>
      <c r="X2239" s="30">
        <v>45898</v>
      </c>
      <c r="Y2239" s="21">
        <f>IF(X2239="", "", X2239-N2239)</f>
        <v>3</v>
      </c>
      <c r="Z2239" s="21" t="str">
        <f>IF(N2239="", "", TEXT(N2239, "dddd"))</f>
        <v>Tuesday</v>
      </c>
      <c r="AA2239" s="21" t="str">
        <f>IF(X2239="", "", TEXT(X2239, "dddd"))</f>
        <v>Friday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2236</v>
      </c>
      <c r="B2240" s="21">
        <v>921468</v>
      </c>
      <c r="C2240" s="30">
        <v>45891</v>
      </c>
      <c r="D2240" s="30">
        <v>45894</v>
      </c>
      <c r="E2240" s="47">
        <v>501.5</v>
      </c>
      <c r="F2240" s="47">
        <f>IF(AB2240="DOLLAR",E2240*88,E2240)</f>
        <v>44132</v>
      </c>
      <c r="G2240" s="48">
        <f>F2240*J2240</f>
        <v>44132</v>
      </c>
      <c r="H2240" s="21" t="s">
        <v>2523</v>
      </c>
      <c r="I2240" s="21" t="s">
        <v>5284</v>
      </c>
      <c r="J2240" s="21">
        <v>1</v>
      </c>
      <c r="K2240" s="21">
        <v>1</v>
      </c>
      <c r="L2240" s="21">
        <f>J2240-K2240</f>
        <v>0</v>
      </c>
      <c r="M2240" s="21" t="s">
        <v>3278</v>
      </c>
      <c r="N2240" s="30">
        <v>45899</v>
      </c>
      <c r="O2240" s="48">
        <v>59737.5</v>
      </c>
      <c r="P2240" s="21" t="s">
        <v>165</v>
      </c>
      <c r="Q2240" s="21">
        <v>58155038233</v>
      </c>
      <c r="R2240" s="21" t="s">
        <v>40</v>
      </c>
      <c r="S2240" s="3">
        <v>-20</v>
      </c>
      <c r="T2240" s="37"/>
      <c r="U2240" s="21" t="s">
        <v>610</v>
      </c>
      <c r="V2240" s="21" t="str">
        <f>VLOOKUP(P2240,'Customer List'!B:C,2,)</f>
        <v>Lucknow</v>
      </c>
      <c r="W2240" s="38"/>
      <c r="X2240" s="30">
        <v>45901</v>
      </c>
      <c r="Y2240" s="21">
        <f>IF(X2240="", "", X2240-N2240)</f>
        <v>2</v>
      </c>
      <c r="Z2240" s="21" t="str">
        <f>IF(N2240="", "", TEXT(N2240, "dddd"))</f>
        <v>Saturday</v>
      </c>
      <c r="AA2240" s="21" t="str">
        <f>IF(X2240="", "", TEXT(X2240, "dddd"))</f>
        <v>Monday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2237</v>
      </c>
      <c r="B2241" s="21" t="s">
        <v>2727</v>
      </c>
      <c r="C2241" s="30">
        <v>45891</v>
      </c>
      <c r="D2241" s="30">
        <v>45896</v>
      </c>
      <c r="E2241" s="47">
        <v>9030.4</v>
      </c>
      <c r="F2241" s="47">
        <f>IF(AB2241="DOLLAR",E2241*88,E2241)</f>
        <v>9030.4</v>
      </c>
      <c r="G2241" s="48">
        <f>F2241*J2241</f>
        <v>9030.4</v>
      </c>
      <c r="H2241" s="21" t="s">
        <v>2728</v>
      </c>
      <c r="I2241" s="21" t="s">
        <v>4718</v>
      </c>
      <c r="J2241" s="21">
        <v>1</v>
      </c>
      <c r="K2241" s="21"/>
      <c r="L2241" s="21">
        <f>J2241-K2241</f>
        <v>1</v>
      </c>
      <c r="M2241" s="21"/>
      <c r="N2241" s="30"/>
      <c r="O2241" s="48"/>
      <c r="P2241" s="21" t="s">
        <v>1145</v>
      </c>
      <c r="Q2241" s="21"/>
      <c r="R2241" s="21"/>
      <c r="S2241" s="3">
        <v>-20</v>
      </c>
      <c r="T2241" s="37"/>
      <c r="U2241" s="21" t="s">
        <v>2729</v>
      </c>
      <c r="V2241" s="21" t="str">
        <f>VLOOKUP(P2241,'Customer List'!B:C,2,)</f>
        <v>STOCK</v>
      </c>
      <c r="W2241" s="38" t="s">
        <v>1145</v>
      </c>
      <c r="X2241" s="30" t="str">
        <f>IF(OR(R2241 = "PRIYANKA MADAM", R2241 = "DEEPAK", R2241 = "PORTER"),N2241,"")</f>
        <v/>
      </c>
      <c r="Y2241" s="21" t="str">
        <f>IF(X2241="", "", X2241-N2241)</f>
        <v/>
      </c>
      <c r="Z2241" s="21" t="str">
        <f>IF(N2241="", "", TEXT(N2241, "dddd"))</f>
        <v/>
      </c>
      <c r="AA2241" s="21" t="str">
        <f>IF(X2241="", "", TEXT(X2241, "dddd"))</f>
        <v/>
      </c>
      <c r="AB2241" s="21" t="str">
        <f>VLOOKUP(U2241,'Currency Sheet'!A:C,3,)</f>
        <v>INR</v>
      </c>
      <c r="AC2241" s="42" t="str">
        <f>VLOOKUP(P2241,'Customer List'!B:D,3,)</f>
        <v>STOCK</v>
      </c>
    </row>
    <row r="2242" spans="1:29" x14ac:dyDescent="0.25">
      <c r="A2242" s="21">
        <v>2238</v>
      </c>
      <c r="B2242" s="21" t="s">
        <v>2639</v>
      </c>
      <c r="C2242" s="30">
        <v>45888</v>
      </c>
      <c r="D2242" s="30">
        <v>45896</v>
      </c>
      <c r="E2242" s="47">
        <v>156</v>
      </c>
      <c r="F2242" s="47">
        <f>IF(AB2242="DOLLAR",E2242*88,E2242)</f>
        <v>13728</v>
      </c>
      <c r="G2242" s="48">
        <f>F2242*J2242</f>
        <v>13728</v>
      </c>
      <c r="H2242" s="21" t="s">
        <v>2640</v>
      </c>
      <c r="I2242" s="21"/>
      <c r="J2242" s="21">
        <v>1</v>
      </c>
      <c r="K2242" s="21">
        <v>1</v>
      </c>
      <c r="L2242" s="21">
        <f>J2242-K2242</f>
        <v>0</v>
      </c>
      <c r="M2242" s="21" t="s">
        <v>2731</v>
      </c>
      <c r="N2242" s="30">
        <v>45896</v>
      </c>
      <c r="O2242" s="48">
        <v>17550</v>
      </c>
      <c r="P2242" s="21" t="s">
        <v>276</v>
      </c>
      <c r="Q2242" s="21">
        <v>58154916606</v>
      </c>
      <c r="R2242" s="21" t="s">
        <v>40</v>
      </c>
      <c r="S2242" s="3" t="s">
        <v>299</v>
      </c>
      <c r="T2242" s="37"/>
      <c r="U2242" s="21" t="s">
        <v>2774</v>
      </c>
      <c r="V2242" s="21" t="str">
        <f>VLOOKUP(P2242,'Customer List'!B:C,2,)</f>
        <v>Pune</v>
      </c>
      <c r="W2242" s="38"/>
      <c r="X2242" s="30">
        <v>45897</v>
      </c>
      <c r="Y2242" s="21">
        <f>IF(X2242="", "", X2242-N2242)</f>
        <v>1</v>
      </c>
      <c r="Z2242" s="21" t="str">
        <f>IF(N2242="", "", TEXT(N2242, "dddd"))</f>
        <v>Wednesday</v>
      </c>
      <c r="AA2242" s="21" t="str">
        <f>IF(X2242="", "", TEXT(X2242, "dddd"))</f>
        <v>Thursday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x14ac:dyDescent="0.25">
      <c r="A2243" s="21">
        <v>2239</v>
      </c>
      <c r="B2243" s="21" t="s">
        <v>2639</v>
      </c>
      <c r="C2243" s="30">
        <v>45888</v>
      </c>
      <c r="D2243" s="30">
        <v>45896</v>
      </c>
      <c r="E2243" s="47">
        <v>0</v>
      </c>
      <c r="F2243" s="47">
        <f>IF(AB2243="DOLLAR",E2243*88,E2243)</f>
        <v>0</v>
      </c>
      <c r="G2243" s="48">
        <f>F2243*J2243</f>
        <v>0</v>
      </c>
      <c r="H2243" s="21" t="s">
        <v>2641</v>
      </c>
      <c r="I2243" s="21" t="s">
        <v>4713</v>
      </c>
      <c r="J2243" s="21">
        <v>5</v>
      </c>
      <c r="K2243" s="21"/>
      <c r="L2243" s="21">
        <f>J2243-K2243</f>
        <v>5</v>
      </c>
      <c r="M2243" s="21"/>
      <c r="N2243" s="30"/>
      <c r="O2243" s="48"/>
      <c r="P2243" s="21" t="s">
        <v>3417</v>
      </c>
      <c r="Q2243" s="21"/>
      <c r="R2243" s="21"/>
      <c r="S2243" s="3">
        <v>4</v>
      </c>
      <c r="T2243" s="37" t="s">
        <v>605</v>
      </c>
      <c r="U2243" s="21" t="s">
        <v>2774</v>
      </c>
      <c r="V2243" s="21" t="str">
        <f>VLOOKUP(P2243,'Customer List'!B:C,2,)</f>
        <v>delhi</v>
      </c>
      <c r="W2243" s="38" t="s">
        <v>605</v>
      </c>
      <c r="X2243" s="30" t="str">
        <f>IF(OR(R2243 = "PRIYANKA MADAM", R2243 = "DEEPAK", R2243 = "PORTER"),N2243,"")</f>
        <v/>
      </c>
      <c r="Y2243" s="21" t="str">
        <f>IF(X2243="", "", X2243-N2243)</f>
        <v/>
      </c>
      <c r="Z2243" s="21" t="str">
        <f>IF(N2243="", "", TEXT(N2243, "dddd"))</f>
        <v/>
      </c>
      <c r="AA2243" s="21" t="str">
        <f>IF(X2243="", "", TEXT(X2243, "dddd"))</f>
        <v/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2240</v>
      </c>
      <c r="B2244" s="21" t="s">
        <v>2765</v>
      </c>
      <c r="C2244" s="30">
        <v>45891</v>
      </c>
      <c r="D2244" s="30">
        <v>45897</v>
      </c>
      <c r="E2244" s="47">
        <v>146.19999999999999</v>
      </c>
      <c r="F2244" s="47">
        <f>IF(AB2244="DOLLAR",E2244*88,E2244)</f>
        <v>12865.599999999999</v>
      </c>
      <c r="G2244" s="48">
        <f>F2244*J2244</f>
        <v>25731.199999999997</v>
      </c>
      <c r="H2244" s="21">
        <v>100422</v>
      </c>
      <c r="I2244" s="21" t="s">
        <v>1533</v>
      </c>
      <c r="J2244" s="21">
        <v>2</v>
      </c>
      <c r="K2244" s="21">
        <v>2</v>
      </c>
      <c r="L2244" s="21">
        <f>J2244-K2244</f>
        <v>0</v>
      </c>
      <c r="M2244" s="21" t="s">
        <v>3300</v>
      </c>
      <c r="N2244" s="30">
        <v>45902</v>
      </c>
      <c r="O2244" s="48">
        <v>30637.5</v>
      </c>
      <c r="P2244" s="21" t="s">
        <v>254</v>
      </c>
      <c r="Q2244" s="21" t="s">
        <v>2071</v>
      </c>
      <c r="R2244" s="21" t="s">
        <v>847</v>
      </c>
      <c r="S2244" s="3">
        <v>4</v>
      </c>
      <c r="T2244" s="37"/>
      <c r="U2244" s="21" t="s">
        <v>18</v>
      </c>
      <c r="V2244" s="21" t="str">
        <f>VLOOKUP(P2244,'Customer List'!B:C,2,)</f>
        <v>Delhi</v>
      </c>
      <c r="W2244" s="38"/>
      <c r="X2244" s="30">
        <f>IF(OR(R2244 = "PRIYANKA MADAM", R2244 = "DEEPAK", R2244 = "PORTER"),N2244,"")</f>
        <v>45902</v>
      </c>
      <c r="Y2244" s="21">
        <f>IF(X2244="", "", X2244-N2244)</f>
        <v>0</v>
      </c>
      <c r="Z2244" s="21" t="str">
        <f>IF(N2244="", "", TEXT(N2244, "dddd"))</f>
        <v>Tuesday</v>
      </c>
      <c r="AA2244" s="21" t="str">
        <f>IF(X2244="", "", TEXT(X2244, "dddd"))</f>
        <v>Tuesday</v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2241</v>
      </c>
      <c r="B2245" s="21" t="s">
        <v>2765</v>
      </c>
      <c r="C2245" s="30">
        <v>45891</v>
      </c>
      <c r="D2245" s="30">
        <v>45897</v>
      </c>
      <c r="E2245" s="47">
        <v>82.6</v>
      </c>
      <c r="F2245" s="47">
        <f>IF(AB2245="DOLLAR",E2245*88,E2245)</f>
        <v>7268.7999999999993</v>
      </c>
      <c r="G2245" s="48">
        <f>F2245*J2245</f>
        <v>14537.599999999999</v>
      </c>
      <c r="H2245" s="21">
        <v>100433</v>
      </c>
      <c r="I2245" s="21" t="s">
        <v>156</v>
      </c>
      <c r="J2245" s="21">
        <v>2</v>
      </c>
      <c r="K2245" s="21">
        <v>2</v>
      </c>
      <c r="L2245" s="21">
        <f>J2245-K2245</f>
        <v>0</v>
      </c>
      <c r="M2245" s="21" t="s">
        <v>3288</v>
      </c>
      <c r="N2245" s="30">
        <v>45901</v>
      </c>
      <c r="O2245" s="48">
        <v>0</v>
      </c>
      <c r="P2245" s="21" t="s">
        <v>2513</v>
      </c>
      <c r="Q2245" s="21" t="s">
        <v>3311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MOHALI (PUNJAB)</v>
      </c>
      <c r="W2245" s="38"/>
      <c r="X2245" s="30">
        <v>45905</v>
      </c>
      <c r="Y2245" s="21">
        <f>IF(X2245="", "", X2245-N2245)</f>
        <v>4</v>
      </c>
      <c r="Z2245" s="21" t="str">
        <f>IF(N2245="", "", TEXT(N2245, "dddd"))</f>
        <v>Monday</v>
      </c>
      <c r="AA2245" s="21" t="str">
        <f>IF(X2245="", "", TEXT(X2245, "dddd"))</f>
        <v>Friday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2242</v>
      </c>
      <c r="B2246" s="21" t="s">
        <v>2765</v>
      </c>
      <c r="C2246" s="30">
        <v>45891</v>
      </c>
      <c r="D2246" s="30">
        <v>45897</v>
      </c>
      <c r="E2246" s="47">
        <v>138.6</v>
      </c>
      <c r="F2246" s="47">
        <f>IF(AB2246="DOLLAR",E2246*88,E2246)</f>
        <v>12196.8</v>
      </c>
      <c r="G2246" s="48">
        <f>F2246*J2246</f>
        <v>12196.8</v>
      </c>
      <c r="H2246" s="21">
        <v>100526</v>
      </c>
      <c r="I2246" s="21" t="s">
        <v>3237</v>
      </c>
      <c r="J2246" s="21">
        <v>1</v>
      </c>
      <c r="K2246" s="21">
        <v>1</v>
      </c>
      <c r="L2246" s="21">
        <f>J2246-K2246</f>
        <v>0</v>
      </c>
      <c r="M2246" s="21" t="s">
        <v>3271</v>
      </c>
      <c r="N2246" s="30">
        <v>45899</v>
      </c>
      <c r="O2246" s="48">
        <v>22096.799999999999</v>
      </c>
      <c r="P2246" s="21" t="s">
        <v>211</v>
      </c>
      <c r="Q2246" s="21">
        <v>58155038421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Banglore</v>
      </c>
      <c r="W2246" s="38"/>
      <c r="X2246" s="30">
        <v>45901</v>
      </c>
      <c r="Y2246" s="21">
        <f>IF(X2246="", "", X2246-N2246)</f>
        <v>2</v>
      </c>
      <c r="Z2246" s="21" t="str">
        <f>IF(N2246="", "", TEXT(N2246, "dddd"))</f>
        <v>Saturday</v>
      </c>
      <c r="AA2246" s="21" t="str">
        <f>IF(X2246="", "", TEXT(X2246, "dddd"))</f>
        <v>Monday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2243</v>
      </c>
      <c r="B2247" s="21" t="s">
        <v>2765</v>
      </c>
      <c r="C2247" s="30">
        <v>45891</v>
      </c>
      <c r="D2247" s="30">
        <v>45897</v>
      </c>
      <c r="E2247" s="47">
        <v>67.319999999999993</v>
      </c>
      <c r="F2247" s="47">
        <f>IF(AB2247="DOLLAR",E2247*88,E2247)</f>
        <v>5924.16</v>
      </c>
      <c r="G2247" s="48">
        <f>F2247*J2247</f>
        <v>5924.16</v>
      </c>
      <c r="H2247" s="21">
        <v>100706</v>
      </c>
      <c r="I2247" s="21" t="s">
        <v>69</v>
      </c>
      <c r="J2247" s="21">
        <v>1</v>
      </c>
      <c r="K2247" s="21">
        <v>1</v>
      </c>
      <c r="L2247" s="21">
        <f>J2247-K2247</f>
        <v>0</v>
      </c>
      <c r="M2247" s="21" t="s">
        <v>3300</v>
      </c>
      <c r="N2247" s="30">
        <v>45902</v>
      </c>
      <c r="O2247" s="48">
        <v>7053.75</v>
      </c>
      <c r="P2247" s="21" t="s">
        <v>254</v>
      </c>
      <c r="Q2247" s="21" t="s">
        <v>2071</v>
      </c>
      <c r="R2247" s="21" t="s">
        <v>847</v>
      </c>
      <c r="S2247" s="3">
        <v>4</v>
      </c>
      <c r="T2247" s="37"/>
      <c r="U2247" s="21" t="s">
        <v>18</v>
      </c>
      <c r="V2247" s="21" t="str">
        <f>VLOOKUP(P2247,'Customer List'!B:C,2,)</f>
        <v>Delhi</v>
      </c>
      <c r="W2247" s="38"/>
      <c r="X2247" s="30">
        <f>IF(OR(R2247 = "PRIYANKA MADAM", R2247 = "DEEPAK", R2247 = "PORTER"),N2247,"")</f>
        <v>45902</v>
      </c>
      <c r="Y2247" s="21">
        <f>IF(X2247="", "", X2247-N2247)</f>
        <v>0</v>
      </c>
      <c r="Z2247" s="21" t="str">
        <f>IF(N2247="", "", TEXT(N2247, "dddd"))</f>
        <v>Tuesday</v>
      </c>
      <c r="AA2247" s="21" t="str">
        <f>IF(X2247="", "", TEXT(X2247, "dddd"))</f>
        <v>Tuesday</v>
      </c>
      <c r="AB2247" s="21" t="str">
        <f>VLOOKUP(U2247,'Currency Sheet'!A:C,3,)</f>
        <v>DOLLAR</v>
      </c>
      <c r="AC2247" s="42" t="str">
        <f>VLOOKUP(P2247,'Customer List'!B:D,3,)</f>
        <v>Local</v>
      </c>
    </row>
    <row r="2248" spans="1:29" x14ac:dyDescent="0.25">
      <c r="A2248" s="21">
        <v>2244</v>
      </c>
      <c r="B2248" s="21" t="s">
        <v>2765</v>
      </c>
      <c r="C2248" s="30">
        <v>45891</v>
      </c>
      <c r="D2248" s="30">
        <v>45897</v>
      </c>
      <c r="E2248" s="47">
        <v>60.9</v>
      </c>
      <c r="F2248" s="47">
        <f>IF(AB2248="DOLLAR",E2248*88,E2248)</f>
        <v>5359.2</v>
      </c>
      <c r="G2248" s="48">
        <f>F2248*J2248</f>
        <v>10718.4</v>
      </c>
      <c r="H2248" s="21">
        <v>100733</v>
      </c>
      <c r="I2248" s="21" t="s">
        <v>1847</v>
      </c>
      <c r="J2248" s="21">
        <v>2</v>
      </c>
      <c r="K2248" s="21">
        <v>2</v>
      </c>
      <c r="L2248" s="21">
        <f>J2248-K2248</f>
        <v>0</v>
      </c>
      <c r="M2248" s="21" t="s">
        <v>3288</v>
      </c>
      <c r="N2248" s="30">
        <v>45901</v>
      </c>
      <c r="O2248" s="48">
        <v>0</v>
      </c>
      <c r="P2248" s="21" t="s">
        <v>2513</v>
      </c>
      <c r="Q2248" s="21" t="s">
        <v>3311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MOHALI (PUNJAB)</v>
      </c>
      <c r="W2248" s="38"/>
      <c r="X2248" s="30">
        <v>45905</v>
      </c>
      <c r="Y2248" s="21">
        <f>IF(X2248="", "", X2248-N2248)</f>
        <v>4</v>
      </c>
      <c r="Z2248" s="21" t="str">
        <f>IF(N2248="", "", TEXT(N2248, "dddd"))</f>
        <v>Monday</v>
      </c>
      <c r="AA2248" s="21" t="str">
        <f>IF(X2248="", "", TEXT(X2248, "dddd"))</f>
        <v>Friday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x14ac:dyDescent="0.25">
      <c r="A2249" s="21">
        <v>2245</v>
      </c>
      <c r="B2249" s="21" t="s">
        <v>2765</v>
      </c>
      <c r="C2249" s="30">
        <v>45891</v>
      </c>
      <c r="D2249" s="30">
        <v>45897</v>
      </c>
      <c r="E2249" s="47">
        <v>146.88</v>
      </c>
      <c r="F2249" s="47">
        <f>IF(AB2249="DOLLAR",E2249*88,E2249)</f>
        <v>12925.439999999999</v>
      </c>
      <c r="G2249" s="48">
        <f>F2249*J2249</f>
        <v>25850.879999999997</v>
      </c>
      <c r="H2249" s="21">
        <v>101226</v>
      </c>
      <c r="I2249" s="21" t="s">
        <v>1278</v>
      </c>
      <c r="J2249" s="21">
        <v>2</v>
      </c>
      <c r="K2249" s="21">
        <v>2</v>
      </c>
      <c r="L2249" s="21">
        <f>J2249-K2249</f>
        <v>0</v>
      </c>
      <c r="M2249" s="21" t="s">
        <v>3300</v>
      </c>
      <c r="N2249" s="30">
        <v>45902</v>
      </c>
      <c r="O2249" s="48">
        <v>30780</v>
      </c>
      <c r="P2249" s="21" t="s">
        <v>254</v>
      </c>
      <c r="Q2249" s="21" t="s">
        <v>2071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>IF(X2249="", "", X2249-N2249)</f>
        <v>0</v>
      </c>
      <c r="Z2249" s="21" t="str">
        <f>IF(N2249="", "", TEXT(N2249, "dddd"))</f>
        <v>Tuesday</v>
      </c>
      <c r="AA2249" s="21" t="str">
        <f>IF(X2249="", "", TEXT(X2249, "dddd"))</f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x14ac:dyDescent="0.25">
      <c r="A2250" s="21">
        <v>2246</v>
      </c>
      <c r="B2250" s="21" t="s">
        <v>2765</v>
      </c>
      <c r="C2250" s="30">
        <v>45891</v>
      </c>
      <c r="D2250" s="30">
        <v>45897</v>
      </c>
      <c r="E2250" s="47">
        <v>63</v>
      </c>
      <c r="F2250" s="47">
        <f>IF(AB2250="DOLLAR",E2250*88,E2250)</f>
        <v>5544</v>
      </c>
      <c r="G2250" s="48">
        <f>F2250*J2250</f>
        <v>5544</v>
      </c>
      <c r="H2250" s="21">
        <v>101227</v>
      </c>
      <c r="I2250" s="21" t="s">
        <v>1790</v>
      </c>
      <c r="J2250" s="21">
        <v>1</v>
      </c>
      <c r="K2250" s="21">
        <v>1</v>
      </c>
      <c r="L2250" s="21">
        <f>J2250-K2250</f>
        <v>0</v>
      </c>
      <c r="M2250" s="21" t="s">
        <v>3273</v>
      </c>
      <c r="N2250" s="30">
        <v>45899</v>
      </c>
      <c r="O2250" s="48">
        <v>6840</v>
      </c>
      <c r="P2250" s="21" t="s">
        <v>839</v>
      </c>
      <c r="Q2250" s="21">
        <v>58155032191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>IF(X2250="", "", X2250-N2250)</f>
        <v>2</v>
      </c>
      <c r="Z2250" s="21" t="str">
        <f>IF(N2250="", "", TEXT(N2250, "dddd"))</f>
        <v>Saturday</v>
      </c>
      <c r="AA2250" s="21" t="str">
        <f>IF(X2250="", "", TEXT(X2250, "dddd"))</f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2247</v>
      </c>
      <c r="B2251" s="21" t="s">
        <v>2765</v>
      </c>
      <c r="C2251" s="30">
        <v>45891</v>
      </c>
      <c r="D2251" s="30">
        <v>45897</v>
      </c>
      <c r="E2251" s="47">
        <v>160.30000000000001</v>
      </c>
      <c r="F2251" s="47">
        <f>IF(AB2251="DOLLAR",E2251*88,E2251)</f>
        <v>14106.400000000001</v>
      </c>
      <c r="G2251" s="48">
        <f>F2251*J2251</f>
        <v>14106.400000000001</v>
      </c>
      <c r="H2251" s="21">
        <v>101320</v>
      </c>
      <c r="I2251" s="21" t="s">
        <v>2805</v>
      </c>
      <c r="J2251" s="21">
        <v>1</v>
      </c>
      <c r="K2251" s="21">
        <v>1</v>
      </c>
      <c r="L2251" s="21">
        <f>J2251-K2251</f>
        <v>0</v>
      </c>
      <c r="M2251" s="21" t="s">
        <v>3276</v>
      </c>
      <c r="N2251" s="30">
        <v>45899</v>
      </c>
      <c r="O2251" s="48">
        <v>21297</v>
      </c>
      <c r="P2251" s="21" t="s">
        <v>2045</v>
      </c>
      <c r="Q2251" s="21">
        <v>58155031992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>IF(X2251="", "", X2251-N2251)</f>
        <v>2</v>
      </c>
      <c r="Z2251" s="21" t="str">
        <f>IF(N2251="", "", TEXT(N2251, "dddd"))</f>
        <v>Saturday</v>
      </c>
      <c r="AA2251" s="21" t="str">
        <f>IF(X2251="", "", TEXT(X2251, "dddd"))</f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2248</v>
      </c>
      <c r="B2252" s="21" t="s">
        <v>2765</v>
      </c>
      <c r="C2252" s="30">
        <v>45891</v>
      </c>
      <c r="D2252" s="30">
        <v>45897</v>
      </c>
      <c r="E2252" s="47">
        <v>60.2</v>
      </c>
      <c r="F2252" s="47">
        <f>IF(AB2252="DOLLAR",E2252*88,E2252)</f>
        <v>5297.6</v>
      </c>
      <c r="G2252" s="48">
        <f>F2252*J2252</f>
        <v>5297.6</v>
      </c>
      <c r="H2252" s="21">
        <v>101903</v>
      </c>
      <c r="I2252" s="21" t="s">
        <v>3238</v>
      </c>
      <c r="J2252" s="21">
        <v>1</v>
      </c>
      <c r="K2252" s="21">
        <v>1</v>
      </c>
      <c r="L2252" s="21">
        <f>J2252-K2252</f>
        <v>0</v>
      </c>
      <c r="M2252" s="21" t="s">
        <v>3288</v>
      </c>
      <c r="N2252" s="30">
        <v>45901</v>
      </c>
      <c r="O2252" s="48">
        <v>0</v>
      </c>
      <c r="P2252" s="21" t="s">
        <v>2513</v>
      </c>
      <c r="Q2252" s="21" t="s">
        <v>3311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MOHALI (PUNJAB)</v>
      </c>
      <c r="W2252" s="38"/>
      <c r="X2252" s="30">
        <v>45905</v>
      </c>
      <c r="Y2252" s="21">
        <f>IF(X2252="", "", X2252-N2252)</f>
        <v>4</v>
      </c>
      <c r="Z2252" s="21" t="str">
        <f>IF(N2252="", "", TEXT(N2252, "dddd"))</f>
        <v>Monday</v>
      </c>
      <c r="AA2252" s="21" t="str">
        <f>IF(X2252="", "", TEXT(X2252, "dddd"))</f>
        <v>Friday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2249</v>
      </c>
      <c r="B2253" s="21" t="s">
        <v>2765</v>
      </c>
      <c r="C2253" s="30">
        <v>45891</v>
      </c>
      <c r="D2253" s="30">
        <v>45897</v>
      </c>
      <c r="E2253" s="47">
        <v>109.2</v>
      </c>
      <c r="F2253" s="47">
        <f>IF(AB2253="DOLLAR",E2253*88,E2253)</f>
        <v>9609.6</v>
      </c>
      <c r="G2253" s="48">
        <f>F2253*J2253</f>
        <v>9609.6</v>
      </c>
      <c r="H2253" s="21">
        <v>102012</v>
      </c>
      <c r="I2253" s="21" t="s">
        <v>1279</v>
      </c>
      <c r="J2253" s="21">
        <v>1</v>
      </c>
      <c r="K2253" s="21">
        <v>1</v>
      </c>
      <c r="L2253" s="21">
        <f>J2253-K2253</f>
        <v>0</v>
      </c>
      <c r="M2253" s="21" t="s">
        <v>3271</v>
      </c>
      <c r="N2253" s="30">
        <v>45899</v>
      </c>
      <c r="O2253" s="48">
        <v>17409.599999999999</v>
      </c>
      <c r="P2253" s="21" t="s">
        <v>211</v>
      </c>
      <c r="Q2253" s="21">
        <v>58155038421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Banglore</v>
      </c>
      <c r="W2253" s="38"/>
      <c r="X2253" s="30">
        <v>45901</v>
      </c>
      <c r="Y2253" s="21">
        <f>IF(X2253="", "", X2253-N2253)</f>
        <v>2</v>
      </c>
      <c r="Z2253" s="21" t="str">
        <f>IF(N2253="", "", TEXT(N2253, "dddd"))</f>
        <v>Saturday</v>
      </c>
      <c r="AA2253" s="21" t="str">
        <f>IF(X2253="", "", TEXT(X2253, "dddd"))</f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2250</v>
      </c>
      <c r="B2254" s="21" t="s">
        <v>2765</v>
      </c>
      <c r="C2254" s="30">
        <v>45891</v>
      </c>
      <c r="D2254" s="30">
        <v>45897</v>
      </c>
      <c r="E2254" s="47">
        <v>160.30000000000001</v>
      </c>
      <c r="F2254" s="47">
        <f>IF(AB2254="DOLLAR",E2254*88,E2254)</f>
        <v>14106.400000000001</v>
      </c>
      <c r="G2254" s="48">
        <f>F2254*J2254</f>
        <v>14106.400000000001</v>
      </c>
      <c r="H2254" s="21">
        <v>102714</v>
      </c>
      <c r="I2254" s="21" t="s">
        <v>3239</v>
      </c>
      <c r="J2254" s="21">
        <v>1</v>
      </c>
      <c r="K2254" s="21">
        <v>1</v>
      </c>
      <c r="L2254" s="21">
        <f>J2254-K2254</f>
        <v>0</v>
      </c>
      <c r="M2254" s="21" t="s">
        <v>3273</v>
      </c>
      <c r="N2254" s="30">
        <v>45899</v>
      </c>
      <c r="O2254" s="48">
        <v>17404</v>
      </c>
      <c r="P2254" s="21" t="s">
        <v>839</v>
      </c>
      <c r="Q2254" s="21">
        <v>58155032191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Hyderabad</v>
      </c>
      <c r="W2254" s="38"/>
      <c r="X2254" s="30">
        <v>45901</v>
      </c>
      <c r="Y2254" s="21">
        <f>IF(X2254="", "", X2254-N2254)</f>
        <v>2</v>
      </c>
      <c r="Z2254" s="21" t="str">
        <f>IF(N2254="", "", TEXT(N2254, "dddd"))</f>
        <v>Saturday</v>
      </c>
      <c r="AA2254" s="21" t="str">
        <f>IF(X2254="", "", TEXT(X2254, "dddd"))</f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2251</v>
      </c>
      <c r="B2255" s="21" t="s">
        <v>2765</v>
      </c>
      <c r="C2255" s="30">
        <v>45891</v>
      </c>
      <c r="D2255" s="30">
        <v>45897</v>
      </c>
      <c r="E2255" s="47">
        <v>29.4</v>
      </c>
      <c r="F2255" s="47">
        <f>IF(AB2255="DOLLAR",E2255*88,E2255)</f>
        <v>2587.1999999999998</v>
      </c>
      <c r="G2255" s="48">
        <f>F2255*J2255</f>
        <v>2587.1999999999998</v>
      </c>
      <c r="H2255" s="21">
        <v>103021</v>
      </c>
      <c r="I2255" s="21" t="s">
        <v>1280</v>
      </c>
      <c r="J2255" s="21">
        <v>1</v>
      </c>
      <c r="K2255" s="21">
        <v>1</v>
      </c>
      <c r="L2255" s="21">
        <f>J2255-K2255</f>
        <v>0</v>
      </c>
      <c r="M2255" s="21" t="s">
        <v>3271</v>
      </c>
      <c r="N2255" s="30">
        <v>45899</v>
      </c>
      <c r="O2255" s="48">
        <v>4687.2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>IF(X2255="", "", X2255-N2255)</f>
        <v>2</v>
      </c>
      <c r="Z2255" s="21" t="str">
        <f>IF(N2255="", "", TEXT(N2255, "dddd"))</f>
        <v>Saturday</v>
      </c>
      <c r="AA2255" s="21" t="str">
        <f>IF(X2255="", "", TEXT(X2255, "dddd"))</f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2252</v>
      </c>
      <c r="B2256" s="21" t="s">
        <v>2765</v>
      </c>
      <c r="C2256" s="30">
        <v>45891</v>
      </c>
      <c r="D2256" s="30">
        <v>45897</v>
      </c>
      <c r="E2256" s="47">
        <v>30.8</v>
      </c>
      <c r="F2256" s="47">
        <f>IF(AB2256="DOLLAR",E2256*88,E2256)</f>
        <v>2710.4</v>
      </c>
      <c r="G2256" s="48">
        <f>F2256*J2256</f>
        <v>2710.4</v>
      </c>
      <c r="H2256" s="21">
        <v>103105</v>
      </c>
      <c r="I2256" s="21" t="s">
        <v>1662</v>
      </c>
      <c r="J2256" s="21">
        <v>1</v>
      </c>
      <c r="K2256" s="21">
        <v>1</v>
      </c>
      <c r="L2256" s="21">
        <f>J2256-K2256</f>
        <v>0</v>
      </c>
      <c r="M2256" s="21" t="s">
        <v>3273</v>
      </c>
      <c r="N2256" s="30">
        <v>45899</v>
      </c>
      <c r="O2256" s="48">
        <v>3344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>IF(X2256="", "", X2256-N2256)</f>
        <v>2</v>
      </c>
      <c r="Z2256" s="21" t="str">
        <f>IF(N2256="", "", TEXT(N2256, "dddd"))</f>
        <v>Saturday</v>
      </c>
      <c r="AA2256" s="21" t="str">
        <f>IF(X2256="", "", TEXT(X2256, "dddd"))</f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2253</v>
      </c>
      <c r="B2257" s="21" t="s">
        <v>2765</v>
      </c>
      <c r="C2257" s="30">
        <v>45891</v>
      </c>
      <c r="D2257" s="30">
        <v>45897</v>
      </c>
      <c r="E2257" s="47">
        <v>71.400000000000006</v>
      </c>
      <c r="F2257" s="47">
        <f>IF(AB2257="DOLLAR",E2257*88,E2257)</f>
        <v>6283.2000000000007</v>
      </c>
      <c r="G2257" s="48">
        <f>F2257*J2257</f>
        <v>6283.2000000000007</v>
      </c>
      <c r="H2257" s="21">
        <v>103108</v>
      </c>
      <c r="I2257" s="21" t="s">
        <v>77</v>
      </c>
      <c r="J2257" s="21">
        <v>1</v>
      </c>
      <c r="K2257" s="21">
        <v>1</v>
      </c>
      <c r="L2257" s="21">
        <f>J2257-K2257</f>
        <v>0</v>
      </c>
      <c r="M2257" s="21" t="s">
        <v>3300</v>
      </c>
      <c r="N2257" s="30">
        <v>45902</v>
      </c>
      <c r="O2257" s="48">
        <v>7481.25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>IF(X2257="", "", X2257-N2257)</f>
        <v>0</v>
      </c>
      <c r="Z2257" s="21" t="str">
        <f>IF(N2257="", "", TEXT(N2257, "dddd"))</f>
        <v>Tuesday</v>
      </c>
      <c r="AA2257" s="21" t="str">
        <f>IF(X2257="", "", TEXT(X2257, "dddd"))</f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2254</v>
      </c>
      <c r="B2258" s="21" t="s">
        <v>2765</v>
      </c>
      <c r="C2258" s="30">
        <v>45891</v>
      </c>
      <c r="D2258" s="30">
        <v>45897</v>
      </c>
      <c r="E2258" s="47">
        <v>150.28</v>
      </c>
      <c r="F2258" s="47">
        <f>IF(AB2258="DOLLAR",E2258*88,E2258)</f>
        <v>13224.64</v>
      </c>
      <c r="G2258" s="48">
        <f>F2258*J2258</f>
        <v>26449.279999999999</v>
      </c>
      <c r="H2258" s="21">
        <v>103132</v>
      </c>
      <c r="I2258" s="21" t="s">
        <v>1281</v>
      </c>
      <c r="J2258" s="21">
        <v>2</v>
      </c>
      <c r="K2258" s="21">
        <v>2</v>
      </c>
      <c r="L2258" s="21">
        <f>J2258-K2258</f>
        <v>0</v>
      </c>
      <c r="M2258" s="21" t="s">
        <v>3300</v>
      </c>
      <c r="N2258" s="30">
        <v>45902</v>
      </c>
      <c r="O2258" s="48">
        <v>31492.5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>IF(X2258="", "", X2258-N2258)</f>
        <v>0</v>
      </c>
      <c r="Z2258" s="21" t="str">
        <f>IF(N2258="", "", TEXT(N2258, "dddd"))</f>
        <v>Tuesday</v>
      </c>
      <c r="AA2258" s="21" t="str">
        <f>IF(X2258="", "", TEXT(X2258, "dddd"))</f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2255</v>
      </c>
      <c r="B2259" s="21" t="s">
        <v>2765</v>
      </c>
      <c r="C2259" s="30">
        <v>45891</v>
      </c>
      <c r="D2259" s="30">
        <v>45897</v>
      </c>
      <c r="E2259" s="47">
        <v>77</v>
      </c>
      <c r="F2259" s="47">
        <f>IF(AB2259="DOLLAR",E2259*88,E2259)</f>
        <v>6776</v>
      </c>
      <c r="G2259" s="48">
        <f>F2259*J2259</f>
        <v>6776</v>
      </c>
      <c r="H2259" s="21">
        <v>104407</v>
      </c>
      <c r="I2259" s="21" t="s">
        <v>3240</v>
      </c>
      <c r="J2259" s="21">
        <v>1</v>
      </c>
      <c r="K2259" s="21">
        <v>1</v>
      </c>
      <c r="L2259" s="21">
        <f>J2259-K2259</f>
        <v>0</v>
      </c>
      <c r="M2259" s="21" t="s">
        <v>3271</v>
      </c>
      <c r="N2259" s="30">
        <v>45899</v>
      </c>
      <c r="O2259" s="48">
        <v>12276</v>
      </c>
      <c r="P2259" s="21" t="s">
        <v>211</v>
      </c>
      <c r="Q2259" s="21">
        <v>58155038421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Banglore</v>
      </c>
      <c r="W2259" s="38"/>
      <c r="X2259" s="30">
        <v>45901</v>
      </c>
      <c r="Y2259" s="21">
        <f>IF(X2259="", "", X2259-N2259)</f>
        <v>2</v>
      </c>
      <c r="Z2259" s="21" t="str">
        <f>IF(N2259="", "", TEXT(N2259, "dddd"))</f>
        <v>Saturday</v>
      </c>
      <c r="AA2259" s="21" t="str">
        <f>IF(X2259="", "", TEXT(X2259, "dddd"))</f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2256</v>
      </c>
      <c r="B2260" s="21" t="s">
        <v>2765</v>
      </c>
      <c r="C2260" s="30">
        <v>45891</v>
      </c>
      <c r="D2260" s="30">
        <v>45897</v>
      </c>
      <c r="E2260" s="47">
        <v>204.4</v>
      </c>
      <c r="F2260" s="47">
        <f>IF(AB2260="DOLLAR",E2260*88,E2260)</f>
        <v>17987.2</v>
      </c>
      <c r="G2260" s="48">
        <f>F2260*J2260</f>
        <v>17987.2</v>
      </c>
      <c r="H2260" s="21">
        <v>104734</v>
      </c>
      <c r="I2260" s="21" t="s">
        <v>3241</v>
      </c>
      <c r="J2260" s="21">
        <v>1</v>
      </c>
      <c r="K2260" s="21">
        <v>1</v>
      </c>
      <c r="L2260" s="21">
        <f>J2260-K2260</f>
        <v>0</v>
      </c>
      <c r="M2260" s="21" t="s">
        <v>3273</v>
      </c>
      <c r="N2260" s="30">
        <v>45899</v>
      </c>
      <c r="O2260" s="48">
        <v>22192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>IF(X2260="", "", X2260-N2260)</f>
        <v>2</v>
      </c>
      <c r="Z2260" s="21" t="str">
        <f>IF(N2260="", "", TEXT(N2260, "dddd"))</f>
        <v>Saturday</v>
      </c>
      <c r="AA2260" s="21" t="str">
        <f>IF(X2260="", "", TEXT(X2260, "dddd"))</f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2257</v>
      </c>
      <c r="B2261" s="21" t="s">
        <v>2765</v>
      </c>
      <c r="C2261" s="30">
        <v>45891</v>
      </c>
      <c r="D2261" s="30">
        <v>45897</v>
      </c>
      <c r="E2261" s="47">
        <v>222.75</v>
      </c>
      <c r="F2261" s="47">
        <f>IF(AB2261="DOLLAR",E2261*88,E2261)</f>
        <v>19602</v>
      </c>
      <c r="G2261" s="48">
        <f>F2261*J2261</f>
        <v>19602</v>
      </c>
      <c r="H2261" s="21">
        <v>105125</v>
      </c>
      <c r="I2261" s="21" t="s">
        <v>3242</v>
      </c>
      <c r="J2261" s="21">
        <v>1</v>
      </c>
      <c r="K2261" s="21">
        <v>1</v>
      </c>
      <c r="L2261" s="21">
        <f>J2261-K2261</f>
        <v>0</v>
      </c>
      <c r="M2261" s="21" t="s">
        <v>3273</v>
      </c>
      <c r="N2261" s="30">
        <v>45899</v>
      </c>
      <c r="O2261" s="48">
        <v>22572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>IF(X2261="", "", X2261-N2261)</f>
        <v>2</v>
      </c>
      <c r="Z2261" s="21" t="str">
        <f>IF(N2261="", "", TEXT(N2261, "dddd"))</f>
        <v>Saturday</v>
      </c>
      <c r="AA2261" s="21" t="str">
        <f>IF(X2261="", "", TEXT(X2261, "dddd"))</f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2258</v>
      </c>
      <c r="B2262" s="21" t="s">
        <v>2765</v>
      </c>
      <c r="C2262" s="30">
        <v>45891</v>
      </c>
      <c r="D2262" s="30">
        <v>45897</v>
      </c>
      <c r="E2262" s="47">
        <v>223.72</v>
      </c>
      <c r="F2262" s="47">
        <f>IF(AB2262="DOLLAR",E2262*88,E2262)</f>
        <v>19687.36</v>
      </c>
      <c r="G2262" s="48">
        <f>F2262*J2262</f>
        <v>19687.36</v>
      </c>
      <c r="H2262" s="21">
        <v>106306</v>
      </c>
      <c r="I2262" s="21" t="s">
        <v>1544</v>
      </c>
      <c r="J2262" s="21">
        <v>1</v>
      </c>
      <c r="K2262" s="21">
        <v>1</v>
      </c>
      <c r="L2262" s="21">
        <f>J2262-K2262</f>
        <v>0</v>
      </c>
      <c r="M2262" s="21" t="s">
        <v>3300</v>
      </c>
      <c r="N2262" s="30">
        <v>45902</v>
      </c>
      <c r="O2262" s="48">
        <v>23441.07</v>
      </c>
      <c r="P2262" s="21" t="s">
        <v>254</v>
      </c>
      <c r="Q2262" s="21" t="s">
        <v>2071</v>
      </c>
      <c r="R2262" s="21" t="s">
        <v>847</v>
      </c>
      <c r="S2262" s="3">
        <v>4</v>
      </c>
      <c r="T2262" s="37"/>
      <c r="U2262" s="21" t="s">
        <v>18</v>
      </c>
      <c r="V2262" s="21" t="str">
        <f>VLOOKUP(P2262,'Customer List'!B:C,2,)</f>
        <v>Delhi</v>
      </c>
      <c r="W2262" s="38"/>
      <c r="X2262" s="30">
        <f>IF(OR(R2262 = "PRIYANKA MADAM", R2262 = "DEEPAK", R2262 = "PORTER"),N2262,"")</f>
        <v>45902</v>
      </c>
      <c r="Y2262" s="21">
        <f>IF(X2262="", "", X2262-N2262)</f>
        <v>0</v>
      </c>
      <c r="Z2262" s="21" t="str">
        <f>IF(N2262="", "", TEXT(N2262, "dddd"))</f>
        <v>Tuesday</v>
      </c>
      <c r="AA2262" s="21" t="str">
        <f>IF(X2262="", "", TEXT(X2262, "dddd"))</f>
        <v>Tuesday</v>
      </c>
      <c r="AB2262" s="21" t="str">
        <f>VLOOKUP(U2262,'Currency Sheet'!A:C,3,)</f>
        <v>DOLLAR</v>
      </c>
      <c r="AC2262" s="42" t="str">
        <f>VLOOKUP(P2262,'Customer List'!B:D,3,)</f>
        <v>Local</v>
      </c>
    </row>
    <row r="2263" spans="1:29" x14ac:dyDescent="0.25">
      <c r="A2263" s="21">
        <v>2259</v>
      </c>
      <c r="B2263" s="21" t="s">
        <v>2765</v>
      </c>
      <c r="C2263" s="30">
        <v>45891</v>
      </c>
      <c r="D2263" s="30">
        <v>45897</v>
      </c>
      <c r="E2263" s="47">
        <v>65.8</v>
      </c>
      <c r="F2263" s="47">
        <f>IF(AB2263="DOLLAR",E2263*88,E2263)</f>
        <v>5790.4</v>
      </c>
      <c r="G2263" s="48">
        <f>F2263*J2263</f>
        <v>5790.4</v>
      </c>
      <c r="H2263" s="21">
        <v>107627</v>
      </c>
      <c r="I2263" s="21" t="s">
        <v>1545</v>
      </c>
      <c r="J2263" s="21">
        <v>1</v>
      </c>
      <c r="K2263" s="21">
        <v>1</v>
      </c>
      <c r="L2263" s="21">
        <f>J2263-K2263</f>
        <v>0</v>
      </c>
      <c r="M2263" s="21" t="s">
        <v>3273</v>
      </c>
      <c r="N2263" s="30">
        <v>45899</v>
      </c>
      <c r="O2263" s="48">
        <v>7144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>IF(X2263="", "", X2263-N2263)</f>
        <v>2</v>
      </c>
      <c r="Z2263" s="21" t="str">
        <f>IF(N2263="", "", TEXT(N2263, "dddd"))</f>
        <v>Saturday</v>
      </c>
      <c r="AA2263" s="21" t="str">
        <f>IF(X2263="", "", TEXT(X2263, "dddd"))</f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2260</v>
      </c>
      <c r="B2264" s="21" t="s">
        <v>2765</v>
      </c>
      <c r="C2264" s="30">
        <v>45891</v>
      </c>
      <c r="D2264" s="30">
        <v>45897</v>
      </c>
      <c r="E2264" s="47">
        <v>160.30000000000001</v>
      </c>
      <c r="F2264" s="47">
        <f>IF(AB2264="DOLLAR",E2264*88,E2264)</f>
        <v>14106.400000000001</v>
      </c>
      <c r="G2264" s="48">
        <f>F2264*J2264</f>
        <v>14106.400000000001</v>
      </c>
      <c r="H2264" s="21">
        <v>108417</v>
      </c>
      <c r="I2264" s="21" t="s">
        <v>3243</v>
      </c>
      <c r="J2264" s="21">
        <v>1</v>
      </c>
      <c r="K2264" s="21">
        <v>1</v>
      </c>
      <c r="L2264" s="21">
        <f>J2264-K2264</f>
        <v>0</v>
      </c>
      <c r="M2264" s="21" t="s">
        <v>3273</v>
      </c>
      <c r="N2264" s="30">
        <v>45899</v>
      </c>
      <c r="O2264" s="48">
        <v>17404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>IF(X2264="", "", X2264-N2264)</f>
        <v>2</v>
      </c>
      <c r="Z2264" s="21" t="str">
        <f>IF(N2264="", "", TEXT(N2264, "dddd"))</f>
        <v>Saturday</v>
      </c>
      <c r="AA2264" s="21" t="str">
        <f>IF(X2264="", "", TEXT(X2264, "dddd"))</f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2261</v>
      </c>
      <c r="B2265" s="21" t="s">
        <v>2765</v>
      </c>
      <c r="C2265" s="30">
        <v>45891</v>
      </c>
      <c r="D2265" s="30">
        <v>45897</v>
      </c>
      <c r="E2265" s="47">
        <v>219</v>
      </c>
      <c r="F2265" s="47">
        <f>IF(AB2265="DOLLAR",E2265*88,E2265)</f>
        <v>19272</v>
      </c>
      <c r="G2265" s="48">
        <f>F2265*J2265</f>
        <v>19272</v>
      </c>
      <c r="H2265" s="21">
        <v>117339</v>
      </c>
      <c r="I2265" s="21" t="s">
        <v>1547</v>
      </c>
      <c r="J2265" s="21">
        <v>1</v>
      </c>
      <c r="K2265" s="21">
        <v>1</v>
      </c>
      <c r="L2265" s="21">
        <f>J2265-K2265</f>
        <v>0</v>
      </c>
      <c r="M2265" s="21" t="s">
        <v>3273</v>
      </c>
      <c r="N2265" s="30">
        <v>45899</v>
      </c>
      <c r="O2265" s="48">
        <v>22192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>IF(X2265="", "", X2265-N2265)</f>
        <v>2</v>
      </c>
      <c r="Z2265" s="21" t="str">
        <f>IF(N2265="", "", TEXT(N2265, "dddd"))</f>
        <v>Saturday</v>
      </c>
      <c r="AA2265" s="21" t="str">
        <f>IF(X2265="", "", TEXT(X2265, "dddd"))</f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2262</v>
      </c>
      <c r="B2266" s="21" t="s">
        <v>2765</v>
      </c>
      <c r="C2266" s="30">
        <v>45891</v>
      </c>
      <c r="D2266" s="30">
        <v>45897</v>
      </c>
      <c r="E2266" s="47">
        <v>189.75</v>
      </c>
      <c r="F2266" s="47">
        <f>IF(AB2266="DOLLAR",E2266*88,E2266)</f>
        <v>16698</v>
      </c>
      <c r="G2266" s="48">
        <f>F2266*J2266</f>
        <v>16698</v>
      </c>
      <c r="H2266" s="21">
        <v>123137</v>
      </c>
      <c r="I2266" s="21" t="s">
        <v>1262</v>
      </c>
      <c r="J2266" s="21">
        <v>1</v>
      </c>
      <c r="K2266" s="21">
        <v>1</v>
      </c>
      <c r="L2266" s="21">
        <f>J2266-K2266</f>
        <v>0</v>
      </c>
      <c r="M2266" s="21" t="s">
        <v>3273</v>
      </c>
      <c r="N2266" s="30">
        <v>45899</v>
      </c>
      <c r="O2266" s="48">
        <v>19228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>IF(X2266="", "", X2266-N2266)</f>
        <v>2</v>
      </c>
      <c r="Z2266" s="21" t="str">
        <f>IF(N2266="", "", TEXT(N2266, "dddd"))</f>
        <v>Saturday</v>
      </c>
      <c r="AA2266" s="21" t="str">
        <f>IF(X2266="", "", TEXT(X2266, "dddd"))</f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2263</v>
      </c>
      <c r="B2267" s="21" t="s">
        <v>2765</v>
      </c>
      <c r="C2267" s="30">
        <v>45891</v>
      </c>
      <c r="D2267" s="30">
        <v>45897</v>
      </c>
      <c r="E2267" s="47">
        <v>259</v>
      </c>
      <c r="F2267" s="47">
        <f>IF(AB2267="DOLLAR",E2267*88,E2267)</f>
        <v>22792</v>
      </c>
      <c r="G2267" s="48">
        <f>F2267*J2267</f>
        <v>22792</v>
      </c>
      <c r="H2267" s="21">
        <v>126410</v>
      </c>
      <c r="I2267" s="21" t="s">
        <v>3244</v>
      </c>
      <c r="J2267" s="21">
        <v>1</v>
      </c>
      <c r="K2267" s="21">
        <v>1</v>
      </c>
      <c r="L2267" s="21">
        <f>J2267-K2267</f>
        <v>0</v>
      </c>
      <c r="M2267" s="21" t="s">
        <v>3271</v>
      </c>
      <c r="N2267" s="30">
        <v>45899</v>
      </c>
      <c r="O2267" s="48">
        <v>41292</v>
      </c>
      <c r="P2267" s="21" t="s">
        <v>211</v>
      </c>
      <c r="Q2267" s="21">
        <v>58155038421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Banglore</v>
      </c>
      <c r="W2267" s="38"/>
      <c r="X2267" s="30">
        <v>45901</v>
      </c>
      <c r="Y2267" s="21">
        <f>IF(X2267="", "", X2267-N2267)</f>
        <v>2</v>
      </c>
      <c r="Z2267" s="21" t="str">
        <f>IF(N2267="", "", TEXT(N2267, "dddd"))</f>
        <v>Saturday</v>
      </c>
      <c r="AA2267" s="21" t="str">
        <f>IF(X2267="", "", TEXT(X2267, "dddd"))</f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2264</v>
      </c>
      <c r="B2268" s="21" t="s">
        <v>2765</v>
      </c>
      <c r="C2268" s="30">
        <v>45891</v>
      </c>
      <c r="D2268" s="30">
        <v>45897</v>
      </c>
      <c r="E2268" s="47">
        <v>235.96</v>
      </c>
      <c r="F2268" s="47">
        <f>IF(AB2268="DOLLAR",E2268*88,E2268)</f>
        <v>20764.48</v>
      </c>
      <c r="G2268" s="48">
        <f>F2268*J2268</f>
        <v>20764.48</v>
      </c>
      <c r="H2268" s="21">
        <v>127616</v>
      </c>
      <c r="I2268" s="21" t="s">
        <v>3245</v>
      </c>
      <c r="J2268" s="21">
        <v>1</v>
      </c>
      <c r="K2268" s="21">
        <v>1</v>
      </c>
      <c r="L2268" s="21">
        <f>J2268-K2268</f>
        <v>0</v>
      </c>
      <c r="M2268" s="21" t="s">
        <v>3300</v>
      </c>
      <c r="N2268" s="30">
        <v>45902</v>
      </c>
      <c r="O2268" s="48">
        <v>24723.759999999998</v>
      </c>
      <c r="P2268" s="21" t="s">
        <v>254</v>
      </c>
      <c r="Q2268" s="21" t="s">
        <v>2071</v>
      </c>
      <c r="R2268" s="21" t="s">
        <v>847</v>
      </c>
      <c r="S2268" s="3">
        <v>4</v>
      </c>
      <c r="T2268" s="37"/>
      <c r="U2268" s="21" t="s">
        <v>18</v>
      </c>
      <c r="V2268" s="21" t="str">
        <f>VLOOKUP(P2268,'Customer List'!B:C,2,)</f>
        <v>Delhi</v>
      </c>
      <c r="W2268" s="38"/>
      <c r="X2268" s="30">
        <f>IF(OR(R2268 = "PRIYANKA MADAM", R2268 = "DEEPAK", R2268 = "PORTER"),N2268,"")</f>
        <v>45902</v>
      </c>
      <c r="Y2268" s="21">
        <f>IF(X2268="", "", X2268-N2268)</f>
        <v>0</v>
      </c>
      <c r="Z2268" s="21" t="str">
        <f>IF(N2268="", "", TEXT(N2268, "dddd"))</f>
        <v>Tuesday</v>
      </c>
      <c r="AA2268" s="21" t="str">
        <f>IF(X2268="", "", TEXT(X2268, "dddd"))</f>
        <v>Tuesday</v>
      </c>
      <c r="AB2268" s="21" t="str">
        <f>VLOOKUP(U2268,'Currency Sheet'!A:C,3,)</f>
        <v>DOLLAR</v>
      </c>
      <c r="AC2268" s="42" t="str">
        <f>VLOOKUP(P2268,'Customer List'!B:D,3,)</f>
        <v>Local</v>
      </c>
    </row>
    <row r="2269" spans="1:29" x14ac:dyDescent="0.25">
      <c r="A2269" s="21">
        <v>2265</v>
      </c>
      <c r="B2269" s="21" t="s">
        <v>2765</v>
      </c>
      <c r="C2269" s="30">
        <v>45891</v>
      </c>
      <c r="D2269" s="30">
        <v>45897</v>
      </c>
      <c r="E2269" s="47">
        <v>222.75</v>
      </c>
      <c r="F2269" s="47">
        <f>IF(AB2269="DOLLAR",E2269*88,E2269)</f>
        <v>19602</v>
      </c>
      <c r="G2269" s="48">
        <f>F2269*J2269</f>
        <v>19602</v>
      </c>
      <c r="H2269" s="21">
        <v>127633</v>
      </c>
      <c r="I2269" s="21" t="s">
        <v>3246</v>
      </c>
      <c r="J2269" s="21">
        <v>1</v>
      </c>
      <c r="K2269" s="21">
        <v>1</v>
      </c>
      <c r="L2269" s="21">
        <f>J2269-K2269</f>
        <v>0</v>
      </c>
      <c r="M2269" s="21" t="s">
        <v>3273</v>
      </c>
      <c r="N2269" s="30">
        <v>45899</v>
      </c>
      <c r="O2269" s="48">
        <v>22572</v>
      </c>
      <c r="P2269" s="21" t="s">
        <v>839</v>
      </c>
      <c r="Q2269" s="21">
        <v>58155032191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Hyderabad</v>
      </c>
      <c r="W2269" s="38"/>
      <c r="X2269" s="30">
        <v>45901</v>
      </c>
      <c r="Y2269" s="21">
        <f>IF(X2269="", "", X2269-N2269)</f>
        <v>2</v>
      </c>
      <c r="Z2269" s="21" t="str">
        <f>IF(N2269="", "", TEXT(N2269, "dddd"))</f>
        <v>Saturday</v>
      </c>
      <c r="AA2269" s="21" t="str">
        <f>IF(X2269="", "", TEXT(X2269, "dddd"))</f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x14ac:dyDescent="0.25">
      <c r="A2270" s="21">
        <v>2266</v>
      </c>
      <c r="B2270" s="21" t="s">
        <v>2765</v>
      </c>
      <c r="C2270" s="30">
        <v>45891</v>
      </c>
      <c r="D2270" s="30">
        <v>45897</v>
      </c>
      <c r="E2270" s="47">
        <v>197.88</v>
      </c>
      <c r="F2270" s="47">
        <f>IF(AB2270="DOLLAR",E2270*88,E2270)</f>
        <v>17413.439999999999</v>
      </c>
      <c r="G2270" s="48">
        <f>F2270*J2270</f>
        <v>17413.439999999999</v>
      </c>
      <c r="H2270" s="21">
        <v>134008</v>
      </c>
      <c r="I2270" s="21" t="s">
        <v>3247</v>
      </c>
      <c r="J2270" s="21">
        <v>1</v>
      </c>
      <c r="K2270" s="21">
        <v>1</v>
      </c>
      <c r="L2270" s="21">
        <f>J2270-K2270</f>
        <v>0</v>
      </c>
      <c r="M2270" s="21" t="s">
        <v>3300</v>
      </c>
      <c r="N2270" s="30">
        <v>45902</v>
      </c>
      <c r="O2270" s="48">
        <v>20733.75</v>
      </c>
      <c r="P2270" s="21" t="s">
        <v>254</v>
      </c>
      <c r="Q2270" s="21" t="s">
        <v>2071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>IF(X2270="", "", X2270-N2270)</f>
        <v>0</v>
      </c>
      <c r="Z2270" s="21" t="str">
        <f>IF(N2270="", "", TEXT(N2270, "dddd"))</f>
        <v>Tuesday</v>
      </c>
      <c r="AA2270" s="21" t="str">
        <f>IF(X2270="", "", TEXT(X2270, "dddd"))</f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x14ac:dyDescent="0.25">
      <c r="A2271" s="21">
        <v>2267</v>
      </c>
      <c r="B2271" s="21" t="s">
        <v>2765</v>
      </c>
      <c r="C2271" s="30">
        <v>45891</v>
      </c>
      <c r="D2271" s="30">
        <v>45897</v>
      </c>
      <c r="E2271" s="47">
        <v>65.8</v>
      </c>
      <c r="F2271" s="47">
        <f>IF(AB2271="DOLLAR",E2271*88,E2271)</f>
        <v>5790.4</v>
      </c>
      <c r="G2271" s="48">
        <f>F2271*J2271</f>
        <v>5790.4</v>
      </c>
      <c r="H2271" s="21">
        <v>135007</v>
      </c>
      <c r="I2271" s="21" t="s">
        <v>3248</v>
      </c>
      <c r="J2271" s="21">
        <v>1</v>
      </c>
      <c r="K2271" s="21">
        <v>1</v>
      </c>
      <c r="L2271" s="21">
        <f>J2271-K2271</f>
        <v>0</v>
      </c>
      <c r="M2271" s="21" t="s">
        <v>3271</v>
      </c>
      <c r="N2271" s="30">
        <v>45899</v>
      </c>
      <c r="O2271" s="48">
        <v>10490.4</v>
      </c>
      <c r="P2271" s="21" t="s">
        <v>211</v>
      </c>
      <c r="Q2271" s="21">
        <v>58155038421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Banglore</v>
      </c>
      <c r="W2271" s="38"/>
      <c r="X2271" s="30">
        <v>45901</v>
      </c>
      <c r="Y2271" s="21">
        <f>IF(X2271="", "", X2271-N2271)</f>
        <v>2</v>
      </c>
      <c r="Z2271" s="21" t="str">
        <f>IF(N2271="", "", TEXT(N2271, "dddd"))</f>
        <v>Saturday</v>
      </c>
      <c r="AA2271" s="21" t="str">
        <f>IF(X2271="", "", TEXT(X2271, "dddd"))</f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2268</v>
      </c>
      <c r="B2272" s="21" t="s">
        <v>2765</v>
      </c>
      <c r="C2272" s="30">
        <v>45891</v>
      </c>
      <c r="D2272" s="30">
        <v>45897</v>
      </c>
      <c r="E2272" s="47">
        <v>83.3</v>
      </c>
      <c r="F2272" s="47">
        <f>IF(AB2272="DOLLAR",E2272*88,E2272)</f>
        <v>7330.4</v>
      </c>
      <c r="G2272" s="48">
        <f>F2272*J2272</f>
        <v>7330.4</v>
      </c>
      <c r="H2272" s="21">
        <v>135205</v>
      </c>
      <c r="I2272" s="21" t="s">
        <v>3249</v>
      </c>
      <c r="J2272" s="21">
        <v>1</v>
      </c>
      <c r="K2272" s="21">
        <v>1</v>
      </c>
      <c r="L2272" s="21">
        <f>J2272-K2272</f>
        <v>0</v>
      </c>
      <c r="M2272" s="21" t="s">
        <v>3288</v>
      </c>
      <c r="N2272" s="30">
        <v>45901</v>
      </c>
      <c r="O2272" s="48">
        <v>0</v>
      </c>
      <c r="P2272" s="21" t="s">
        <v>2513</v>
      </c>
      <c r="Q2272" s="21" t="s">
        <v>3311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MOHALI (PUNJAB)</v>
      </c>
      <c r="W2272" s="38"/>
      <c r="X2272" s="30">
        <v>45905</v>
      </c>
      <c r="Y2272" s="21">
        <f>IF(X2272="", "", X2272-N2272)</f>
        <v>4</v>
      </c>
      <c r="Z2272" s="21" t="str">
        <f>IF(N2272="", "", TEXT(N2272, "dddd"))</f>
        <v>Monday</v>
      </c>
      <c r="AA2272" s="21" t="str">
        <f>IF(X2272="", "", TEXT(X2272, "dddd"))</f>
        <v>Friday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2269</v>
      </c>
      <c r="B2273" s="21" t="s">
        <v>2765</v>
      </c>
      <c r="C2273" s="30">
        <v>45891</v>
      </c>
      <c r="D2273" s="30">
        <v>45897</v>
      </c>
      <c r="E2273" s="47">
        <v>235.96</v>
      </c>
      <c r="F2273" s="47">
        <f>IF(AB2273="DOLLAR",E2273*88,E2273)</f>
        <v>20764.48</v>
      </c>
      <c r="G2273" s="48">
        <f>F2273*J2273</f>
        <v>20764.48</v>
      </c>
      <c r="H2273" s="21">
        <v>135224</v>
      </c>
      <c r="I2273" s="21" t="s">
        <v>3250</v>
      </c>
      <c r="J2273" s="21">
        <v>1</v>
      </c>
      <c r="K2273" s="21">
        <v>1</v>
      </c>
      <c r="L2273" s="21">
        <f>J2273-K2273</f>
        <v>0</v>
      </c>
      <c r="M2273" s="21" t="s">
        <v>3300</v>
      </c>
      <c r="N2273" s="30">
        <v>45902</v>
      </c>
      <c r="O2273" s="48">
        <v>24723.759999999998</v>
      </c>
      <c r="P2273" s="21" t="s">
        <v>254</v>
      </c>
      <c r="Q2273" s="21" t="s">
        <v>2071</v>
      </c>
      <c r="R2273" s="21" t="s">
        <v>847</v>
      </c>
      <c r="S2273" s="3">
        <v>4</v>
      </c>
      <c r="T2273" s="37"/>
      <c r="U2273" s="21" t="s">
        <v>18</v>
      </c>
      <c r="V2273" s="21" t="str">
        <f>VLOOKUP(P2273,'Customer List'!B:C,2,)</f>
        <v>Delhi</v>
      </c>
      <c r="W2273" s="38"/>
      <c r="X2273" s="30">
        <f>IF(OR(R2273 = "PRIYANKA MADAM", R2273 = "DEEPAK", R2273 = "PORTER"),N2273,"")</f>
        <v>45902</v>
      </c>
      <c r="Y2273" s="21">
        <f>IF(X2273="", "", X2273-N2273)</f>
        <v>0</v>
      </c>
      <c r="Z2273" s="21" t="str">
        <f>IF(N2273="", "", TEXT(N2273, "dddd"))</f>
        <v>Tuesday</v>
      </c>
      <c r="AA2273" s="21" t="str">
        <f>IF(X2273="", "", TEXT(X2273, "dddd"))</f>
        <v>Tuesday</v>
      </c>
      <c r="AB2273" s="21" t="str">
        <f>VLOOKUP(U2273,'Currency Sheet'!A:C,3,)</f>
        <v>DOLLAR</v>
      </c>
      <c r="AC2273" s="42" t="str">
        <f>VLOOKUP(P2273,'Customer List'!B:D,3,)</f>
        <v>Local</v>
      </c>
    </row>
    <row r="2274" spans="1:29" x14ac:dyDescent="0.25">
      <c r="A2274" s="21">
        <v>2270</v>
      </c>
      <c r="B2274" s="21" t="s">
        <v>2765</v>
      </c>
      <c r="C2274" s="30">
        <v>45891</v>
      </c>
      <c r="D2274" s="30">
        <v>45897</v>
      </c>
      <c r="E2274" s="47">
        <v>45.5</v>
      </c>
      <c r="F2274" s="47">
        <f>IF(AB2274="DOLLAR",E2274*88,E2274)</f>
        <v>4004</v>
      </c>
      <c r="G2274" s="48">
        <f>F2274*J2274</f>
        <v>4004</v>
      </c>
      <c r="H2274" s="21">
        <v>156603</v>
      </c>
      <c r="I2274" s="21" t="s">
        <v>2907</v>
      </c>
      <c r="J2274" s="21">
        <v>1</v>
      </c>
      <c r="K2274" s="21">
        <v>1</v>
      </c>
      <c r="L2274" s="21">
        <f>J2274-K2274</f>
        <v>0</v>
      </c>
      <c r="M2274" s="21" t="s">
        <v>3271</v>
      </c>
      <c r="N2274" s="30">
        <v>45899</v>
      </c>
      <c r="O2274" s="48">
        <v>7254</v>
      </c>
      <c r="P2274" s="21" t="s">
        <v>211</v>
      </c>
      <c r="Q2274" s="21">
        <v>58155038421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Banglore</v>
      </c>
      <c r="W2274" s="38"/>
      <c r="X2274" s="30">
        <v>45901</v>
      </c>
      <c r="Y2274" s="21">
        <f>IF(X2274="", "", X2274-N2274)</f>
        <v>2</v>
      </c>
      <c r="Z2274" s="21" t="str">
        <f>IF(N2274="", "", TEXT(N2274, "dddd"))</f>
        <v>Saturday</v>
      </c>
      <c r="AA2274" s="21" t="str">
        <f>IF(X2274="", "", TEXT(X2274, "dddd"))</f>
        <v>Monday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x14ac:dyDescent="0.25">
      <c r="A2275" s="21">
        <v>2271</v>
      </c>
      <c r="B2275" s="21" t="s">
        <v>2765</v>
      </c>
      <c r="C2275" s="30">
        <v>45891</v>
      </c>
      <c r="D2275" s="30">
        <v>45897</v>
      </c>
      <c r="E2275" s="47">
        <v>104.72</v>
      </c>
      <c r="F2275" s="47">
        <f>IF(AB2275="DOLLAR",E2275*88,E2275)</f>
        <v>9215.36</v>
      </c>
      <c r="G2275" s="48">
        <f>F2275*J2275</f>
        <v>18430.72</v>
      </c>
      <c r="H2275" s="21">
        <v>157306</v>
      </c>
      <c r="I2275" s="21" t="s">
        <v>82</v>
      </c>
      <c r="J2275" s="21">
        <v>2</v>
      </c>
      <c r="K2275" s="21">
        <v>2</v>
      </c>
      <c r="L2275" s="21">
        <f>J2275-K2275</f>
        <v>0</v>
      </c>
      <c r="M2275" s="21" t="s">
        <v>3300</v>
      </c>
      <c r="N2275" s="30">
        <v>45902</v>
      </c>
      <c r="O2275" s="48">
        <v>21945</v>
      </c>
      <c r="P2275" s="21" t="s">
        <v>254</v>
      </c>
      <c r="Q2275" s="21" t="s">
        <v>2071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>IF(OR(R2275 = "PRIYANKA MADAM", R2275 = "DEEPAK", R2275 = "PORTER"),N2275,"")</f>
        <v>45902</v>
      </c>
      <c r="Y2275" s="21">
        <f>IF(X2275="", "", X2275-N2275)</f>
        <v>0</v>
      </c>
      <c r="Z2275" s="21" t="str">
        <f>IF(N2275="", "", TEXT(N2275, "dddd"))</f>
        <v>Tuesday</v>
      </c>
      <c r="AA2275" s="21" t="str">
        <f>IF(X2275="", "", TEXT(X2275, "dddd"))</f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2272</v>
      </c>
      <c r="B2276" s="21" t="s">
        <v>2765</v>
      </c>
      <c r="C2276" s="30">
        <v>45891</v>
      </c>
      <c r="D2276" s="30">
        <v>45897</v>
      </c>
      <c r="E2276" s="47">
        <v>217</v>
      </c>
      <c r="F2276" s="47">
        <f>IF(AB2276="DOLLAR",E2276*88,E2276)</f>
        <v>19096</v>
      </c>
      <c r="G2276" s="48">
        <f>F2276*J2276</f>
        <v>19096</v>
      </c>
      <c r="H2276" s="21">
        <v>161220</v>
      </c>
      <c r="I2276" s="21" t="s">
        <v>3251</v>
      </c>
      <c r="J2276" s="21">
        <v>1</v>
      </c>
      <c r="K2276" s="21">
        <v>1</v>
      </c>
      <c r="L2276" s="21">
        <f>J2276-K2276</f>
        <v>0</v>
      </c>
      <c r="M2276" s="21" t="s">
        <v>2771</v>
      </c>
      <c r="N2276" s="30">
        <v>45898</v>
      </c>
      <c r="O2276" s="48">
        <v>43245</v>
      </c>
      <c r="P2276" s="21" t="s">
        <v>625</v>
      </c>
      <c r="Q2276" s="21" t="s">
        <v>2071</v>
      </c>
      <c r="R2276" s="21" t="s">
        <v>637</v>
      </c>
      <c r="S2276" s="3">
        <v>4</v>
      </c>
      <c r="T2276" s="37" t="s">
        <v>2772</v>
      </c>
      <c r="U2276" s="21" t="s">
        <v>18</v>
      </c>
      <c r="V2276" s="21" t="str">
        <f>VLOOKUP(P2276,'Customer List'!B:C,2,)</f>
        <v>Delhi</v>
      </c>
      <c r="W2276" s="38"/>
      <c r="X2276" s="30">
        <f>IF(OR(R2276 = "PRIYANKA MADAM", R2276 = "DEEPAK", R2276 = "PORTER"),N2276,"")</f>
        <v>45898</v>
      </c>
      <c r="Y2276" s="21">
        <f>IF(X2276="", "", X2276-N2276)</f>
        <v>0</v>
      </c>
      <c r="Z2276" s="21" t="str">
        <f>IF(N2276="", "", TEXT(N2276, "dddd"))</f>
        <v>Friday</v>
      </c>
      <c r="AA2276" s="21" t="str">
        <f>IF(X2276="", "", TEXT(X2276, "dddd"))</f>
        <v>Friday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2273</v>
      </c>
      <c r="B2277" s="21" t="s">
        <v>2765</v>
      </c>
      <c r="C2277" s="30">
        <v>45891</v>
      </c>
      <c r="D2277" s="30">
        <v>45897</v>
      </c>
      <c r="E2277" s="47">
        <v>189.04</v>
      </c>
      <c r="F2277" s="47">
        <f>IF(AB2277="DOLLAR",E2277*88,E2277)</f>
        <v>16635.52</v>
      </c>
      <c r="G2277" s="48">
        <f>F2277*J2277</f>
        <v>16635.52</v>
      </c>
      <c r="H2277" s="21">
        <v>300420</v>
      </c>
      <c r="I2277" s="21" t="s">
        <v>2927</v>
      </c>
      <c r="J2277" s="21">
        <v>1</v>
      </c>
      <c r="K2277" s="21">
        <v>1</v>
      </c>
      <c r="L2277" s="21">
        <f>J2277-K2277</f>
        <v>0</v>
      </c>
      <c r="M2277" s="21" t="s">
        <v>3300</v>
      </c>
      <c r="N2277" s="30">
        <v>45902</v>
      </c>
      <c r="O2277" s="48">
        <v>19807.5</v>
      </c>
      <c r="P2277" s="21" t="s">
        <v>254</v>
      </c>
      <c r="Q2277" s="21" t="s">
        <v>2071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>IF(OR(R2277 = "PRIYANKA MADAM", R2277 = "DEEPAK", R2277 = "PORTER"),N2277,"")</f>
        <v>45902</v>
      </c>
      <c r="Y2277" s="21">
        <f>IF(X2277="", "", X2277-N2277)</f>
        <v>0</v>
      </c>
      <c r="Z2277" s="21" t="str">
        <f>IF(N2277="", "", TEXT(N2277, "dddd"))</f>
        <v>Tuesday</v>
      </c>
      <c r="AA2277" s="21" t="str">
        <f>IF(X2277="", "", TEXT(X2277, "dddd"))</f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2274</v>
      </c>
      <c r="B2278" s="21" t="s">
        <v>2765</v>
      </c>
      <c r="C2278" s="30">
        <v>45891</v>
      </c>
      <c r="D2278" s="30">
        <v>45897</v>
      </c>
      <c r="E2278" s="47">
        <v>142.80000000000001</v>
      </c>
      <c r="F2278" s="47">
        <f>IF(AB2278="DOLLAR",E2278*88,E2278)</f>
        <v>12566.400000000001</v>
      </c>
      <c r="G2278" s="48">
        <f>F2278*J2278</f>
        <v>12566.400000000001</v>
      </c>
      <c r="H2278" s="21">
        <v>300440</v>
      </c>
      <c r="I2278" s="21" t="s">
        <v>216</v>
      </c>
      <c r="J2278" s="21">
        <v>1</v>
      </c>
      <c r="K2278" s="21">
        <v>1</v>
      </c>
      <c r="L2278" s="21">
        <f>J2278-K2278</f>
        <v>0</v>
      </c>
      <c r="M2278" s="21" t="s">
        <v>2769</v>
      </c>
      <c r="N2278" s="30">
        <v>45898</v>
      </c>
      <c r="O2278" s="48">
        <v>19380</v>
      </c>
      <c r="P2278" s="21" t="s">
        <v>213</v>
      </c>
      <c r="Q2278" s="21" t="s">
        <v>1127</v>
      </c>
      <c r="R2278" s="21" t="s">
        <v>1127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>IF(OR(R2278 = "PRIYANKA MADAM", R2278 = "DEEPAK", R2278 = "PORTER"),N2278,"")</f>
        <v>45898</v>
      </c>
      <c r="Y2278" s="21">
        <f>IF(X2278="", "", X2278-N2278)</f>
        <v>0</v>
      </c>
      <c r="Z2278" s="21" t="str">
        <f>IF(N2278="", "", TEXT(N2278, "dddd"))</f>
        <v>Friday</v>
      </c>
      <c r="AA2278" s="21" t="str">
        <f>IF(X2278="", "", TEXT(X2278, "dddd"))</f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2275</v>
      </c>
      <c r="B2279" s="21" t="s">
        <v>2765</v>
      </c>
      <c r="C2279" s="30">
        <v>45891</v>
      </c>
      <c r="D2279" s="30">
        <v>45897</v>
      </c>
      <c r="E2279" s="47">
        <v>198.56</v>
      </c>
      <c r="F2279" s="47">
        <f>IF(AB2279="DOLLAR",E2279*88,E2279)</f>
        <v>17473.28</v>
      </c>
      <c r="G2279" s="48">
        <f>F2279*J2279</f>
        <v>17473.28</v>
      </c>
      <c r="H2279" s="21">
        <v>300518</v>
      </c>
      <c r="I2279" s="21" t="s">
        <v>1825</v>
      </c>
      <c r="J2279" s="21">
        <v>1</v>
      </c>
      <c r="K2279" s="21">
        <v>1</v>
      </c>
      <c r="L2279" s="21">
        <f>J2279-K2279</f>
        <v>0</v>
      </c>
      <c r="M2279" s="21" t="s">
        <v>3300</v>
      </c>
      <c r="N2279" s="30">
        <v>45902</v>
      </c>
      <c r="O2279" s="48">
        <v>20805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>IF(OR(R2279 = "PRIYANKA MADAM", R2279 = "DEEPAK", R2279 = "PORTER"),N2279,"")</f>
        <v>45902</v>
      </c>
      <c r="Y2279" s="21">
        <f>IF(X2279="", "", X2279-N2279)</f>
        <v>0</v>
      </c>
      <c r="Z2279" s="21" t="str">
        <f>IF(N2279="", "", TEXT(N2279, "dddd"))</f>
        <v>Tuesday</v>
      </c>
      <c r="AA2279" s="21" t="str">
        <f>IF(X2279="", "", TEXT(X2279, "dddd"))</f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2276</v>
      </c>
      <c r="B2280" s="21" t="s">
        <v>2765</v>
      </c>
      <c r="C2280" s="30">
        <v>45891</v>
      </c>
      <c r="D2280" s="30">
        <v>45897</v>
      </c>
      <c r="E2280" s="47">
        <v>34</v>
      </c>
      <c r="F2280" s="47">
        <f>IF(AB2280="DOLLAR",E2280*88,E2280)</f>
        <v>2992</v>
      </c>
      <c r="G2280" s="48">
        <f>F2280*J2280</f>
        <v>2992</v>
      </c>
      <c r="H2280" s="21">
        <v>301006</v>
      </c>
      <c r="I2280" s="21" t="s">
        <v>3252</v>
      </c>
      <c r="J2280" s="21">
        <v>1</v>
      </c>
      <c r="K2280" s="21">
        <v>1</v>
      </c>
      <c r="L2280" s="21">
        <f>J2280-K2280</f>
        <v>0</v>
      </c>
      <c r="M2280" s="21" t="s">
        <v>3300</v>
      </c>
      <c r="N2280" s="30">
        <v>45902</v>
      </c>
      <c r="O2280" s="48">
        <v>3562.5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>IF(OR(R2280 = "PRIYANKA MADAM", R2280 = "DEEPAK", R2280 = "PORTER"),N2280,"")</f>
        <v>45902</v>
      </c>
      <c r="Y2280" s="21">
        <f>IF(X2280="", "", X2280-N2280)</f>
        <v>0</v>
      </c>
      <c r="Z2280" s="21" t="str">
        <f>IF(N2280="", "", TEXT(N2280, "dddd"))</f>
        <v>Tuesday</v>
      </c>
      <c r="AA2280" s="21" t="str">
        <f>IF(X2280="", "", TEXT(X2280, "dddd"))</f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2277</v>
      </c>
      <c r="B2281" s="21" t="s">
        <v>2765</v>
      </c>
      <c r="C2281" s="30">
        <v>45891</v>
      </c>
      <c r="D2281" s="30">
        <v>45897</v>
      </c>
      <c r="E2281" s="47">
        <v>77</v>
      </c>
      <c r="F2281" s="47">
        <f>IF(AB2281="DOLLAR",E2281*88,E2281)</f>
        <v>6776</v>
      </c>
      <c r="G2281" s="48">
        <f>F2281*J2281</f>
        <v>6776</v>
      </c>
      <c r="H2281" s="21">
        <v>301306</v>
      </c>
      <c r="I2281" s="21" t="s">
        <v>3253</v>
      </c>
      <c r="J2281" s="21">
        <v>1</v>
      </c>
      <c r="K2281" s="21">
        <v>1</v>
      </c>
      <c r="L2281" s="21">
        <f>J2281-K2281</f>
        <v>0</v>
      </c>
      <c r="M2281" s="21" t="s">
        <v>3275</v>
      </c>
      <c r="N2281" s="30">
        <v>45899</v>
      </c>
      <c r="O2281" s="48">
        <v>10230</v>
      </c>
      <c r="P2281" s="21" t="s">
        <v>2045</v>
      </c>
      <c r="Q2281" s="21">
        <v>58155031992</v>
      </c>
      <c r="R2281" s="21" t="s">
        <v>40</v>
      </c>
      <c r="S2281" s="3">
        <v>4</v>
      </c>
      <c r="T2281" s="37"/>
      <c r="U2281" s="21" t="s">
        <v>18</v>
      </c>
      <c r="V2281" s="21" t="str">
        <f>VLOOKUP(P2281,'Customer List'!B:C,2,)</f>
        <v>Hyderabad</v>
      </c>
      <c r="W2281" s="38"/>
      <c r="X2281" s="30">
        <v>45901</v>
      </c>
      <c r="Y2281" s="21">
        <f>IF(X2281="", "", X2281-N2281)</f>
        <v>2</v>
      </c>
      <c r="Z2281" s="21" t="str">
        <f>IF(N2281="", "", TEXT(N2281, "dddd"))</f>
        <v>Saturday</v>
      </c>
      <c r="AA2281" s="21" t="str">
        <f>IF(X2281="", "", TEXT(X2281, "dddd"))</f>
        <v>Monday</v>
      </c>
      <c r="AB2281" s="21" t="str">
        <f>VLOOKUP(U2281,'Currency Sheet'!A:C,3,)</f>
        <v>DOLLAR</v>
      </c>
      <c r="AC2281" s="42" t="str">
        <f>VLOOKUP(P2281,'Customer List'!B:D,3,)</f>
        <v>OutStation</v>
      </c>
    </row>
    <row r="2282" spans="1:29" x14ac:dyDescent="0.25">
      <c r="A2282" s="21">
        <v>2278</v>
      </c>
      <c r="B2282" s="21" t="s">
        <v>2765</v>
      </c>
      <c r="C2282" s="30">
        <v>45891</v>
      </c>
      <c r="D2282" s="30">
        <v>45897</v>
      </c>
      <c r="E2282" s="47">
        <v>177.75</v>
      </c>
      <c r="F2282" s="47">
        <f>IF(AB2282="DOLLAR",E2282*88,E2282)</f>
        <v>15642</v>
      </c>
      <c r="G2282" s="48">
        <f>F2282*J2282</f>
        <v>31284</v>
      </c>
      <c r="H2282" s="21">
        <v>301833</v>
      </c>
      <c r="I2282" s="21" t="s">
        <v>3065</v>
      </c>
      <c r="J2282" s="21">
        <v>2</v>
      </c>
      <c r="K2282" s="21">
        <v>2</v>
      </c>
      <c r="L2282" s="21">
        <f>J2282-K2282</f>
        <v>0</v>
      </c>
      <c r="M2282" s="21" t="s">
        <v>3301</v>
      </c>
      <c r="N2282" s="30">
        <v>45902</v>
      </c>
      <c r="O2282" s="48">
        <v>53633.1</v>
      </c>
      <c r="P2282" s="21" t="s">
        <v>652</v>
      </c>
      <c r="Q2282" s="21" t="s">
        <v>2071</v>
      </c>
      <c r="R2282" s="21" t="s">
        <v>637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>IF(X2282="", "", X2282-N2282)</f>
        <v>0</v>
      </c>
      <c r="Z2282" s="21" t="str">
        <f>IF(N2282="", "", TEXT(N2282, "dddd"))</f>
        <v>Tuesday</v>
      </c>
      <c r="AA2282" s="21" t="str">
        <f>IF(X2282="", "", TEXT(X2282, "dddd"))</f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2279</v>
      </c>
      <c r="B2283" s="21" t="s">
        <v>2765</v>
      </c>
      <c r="C2283" s="30">
        <v>45891</v>
      </c>
      <c r="D2283" s="30">
        <v>45897</v>
      </c>
      <c r="E2283" s="47">
        <v>326.25</v>
      </c>
      <c r="F2283" s="47">
        <f>IF(AB2283="DOLLAR",E2283*88,E2283)</f>
        <v>28710</v>
      </c>
      <c r="G2283" s="48">
        <f>F2283*J2283</f>
        <v>28710</v>
      </c>
      <c r="H2283" s="21">
        <v>303428</v>
      </c>
      <c r="I2283" s="21" t="s">
        <v>3254</v>
      </c>
      <c r="J2283" s="21">
        <v>1</v>
      </c>
      <c r="K2283" s="21">
        <v>1</v>
      </c>
      <c r="L2283" s="21">
        <f>J2283-K2283</f>
        <v>0</v>
      </c>
      <c r="M2283" s="21" t="s">
        <v>3300</v>
      </c>
      <c r="N2283" s="30">
        <v>45902</v>
      </c>
      <c r="O2283" s="48">
        <v>30993.75</v>
      </c>
      <c r="P2283" s="21" t="s">
        <v>254</v>
      </c>
      <c r="Q2283" s="21" t="s">
        <v>2071</v>
      </c>
      <c r="R2283" s="21" t="s">
        <v>847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>IF(X2283="", "", X2283-N2283)</f>
        <v>0</v>
      </c>
      <c r="Z2283" s="21" t="str">
        <f>IF(N2283="", "", TEXT(N2283, "dddd"))</f>
        <v>Tuesday</v>
      </c>
      <c r="AA2283" s="21" t="str">
        <f>IF(X2283="", "", TEXT(X2283, "dddd"))</f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2280</v>
      </c>
      <c r="B2284" s="21" t="s">
        <v>2765</v>
      </c>
      <c r="C2284" s="30">
        <v>45891</v>
      </c>
      <c r="D2284" s="30">
        <v>45897</v>
      </c>
      <c r="E2284" s="47">
        <v>153</v>
      </c>
      <c r="F2284" s="47">
        <f>IF(AB2284="DOLLAR",E2284*88,E2284)</f>
        <v>13464</v>
      </c>
      <c r="G2284" s="48">
        <f>F2284*J2284</f>
        <v>26928</v>
      </c>
      <c r="H2284" s="21">
        <v>303529</v>
      </c>
      <c r="I2284" s="21" t="s">
        <v>3079</v>
      </c>
      <c r="J2284" s="21">
        <v>2</v>
      </c>
      <c r="K2284" s="21">
        <v>2</v>
      </c>
      <c r="L2284" s="21">
        <f>J2284-K2284</f>
        <v>0</v>
      </c>
      <c r="M2284" s="21" t="s">
        <v>3301</v>
      </c>
      <c r="N2284" s="30">
        <v>45902</v>
      </c>
      <c r="O2284" s="48">
        <v>46165.2</v>
      </c>
      <c r="P2284" s="21" t="s">
        <v>652</v>
      </c>
      <c r="Q2284" s="21" t="s">
        <v>2071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>IF(X2284="", "", X2284-N2284)</f>
        <v>0</v>
      </c>
      <c r="Z2284" s="21" t="str">
        <f>IF(N2284="", "", TEXT(N2284, "dddd"))</f>
        <v>Tuesday</v>
      </c>
      <c r="AA2284" s="21" t="str">
        <f>IF(X2284="", "", TEXT(X2284, "dddd"))</f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2281</v>
      </c>
      <c r="B2285" s="21" t="s">
        <v>2765</v>
      </c>
      <c r="C2285" s="30">
        <v>45891</v>
      </c>
      <c r="D2285" s="30">
        <v>45897</v>
      </c>
      <c r="E2285" s="47">
        <v>85.4</v>
      </c>
      <c r="F2285" s="47">
        <f>IF(AB2285="DOLLAR",E2285*88,E2285)</f>
        <v>7515.2000000000007</v>
      </c>
      <c r="G2285" s="48">
        <f>F2285*J2285</f>
        <v>7515.2000000000007</v>
      </c>
      <c r="H2285" s="21">
        <v>312805</v>
      </c>
      <c r="I2285" s="21" t="s">
        <v>3255</v>
      </c>
      <c r="J2285" s="21">
        <v>1</v>
      </c>
      <c r="K2285" s="21">
        <v>1</v>
      </c>
      <c r="L2285" s="21">
        <f>J2285-K2285</f>
        <v>0</v>
      </c>
      <c r="M2285" s="21" t="s">
        <v>3515</v>
      </c>
      <c r="N2285" s="30">
        <v>45913</v>
      </c>
      <c r="O2285" s="48">
        <v>12444</v>
      </c>
      <c r="P2285" s="21" t="s">
        <v>629</v>
      </c>
      <c r="Q2285" s="21">
        <v>58155619712</v>
      </c>
      <c r="R2285" s="21" t="s">
        <v>40</v>
      </c>
      <c r="S2285" s="3">
        <v>4</v>
      </c>
      <c r="T2285" s="37"/>
      <c r="U2285" s="21" t="s">
        <v>18</v>
      </c>
      <c r="V2285" s="21" t="str">
        <f>VLOOKUP(P2285,'Customer List'!B:C,2,)</f>
        <v>Gujrat</v>
      </c>
      <c r="W2285" s="38"/>
      <c r="X2285" s="30">
        <v>45915</v>
      </c>
      <c r="Y2285" s="21">
        <f>IF(X2285="", "", X2285-N2285)</f>
        <v>2</v>
      </c>
      <c r="Z2285" s="21" t="str">
        <f>IF(N2285="", "", TEXT(N2285, "dddd"))</f>
        <v>Saturday</v>
      </c>
      <c r="AA2285" s="21" t="str">
        <f>IF(X2285="", "", TEXT(X2285, "dddd"))</f>
        <v>Monday</v>
      </c>
      <c r="AB2285" s="21" t="str">
        <f>VLOOKUP(U2285,'Currency Sheet'!A:C,3,)</f>
        <v>DOLLAR</v>
      </c>
      <c r="AC2285" s="42" t="str">
        <f>VLOOKUP(P2285,'Customer List'!B:D,3,)</f>
        <v>OutStation</v>
      </c>
    </row>
    <row r="2286" spans="1:29" x14ac:dyDescent="0.25">
      <c r="A2286" s="21">
        <v>2282</v>
      </c>
      <c r="B2286" s="21" t="s">
        <v>2765</v>
      </c>
      <c r="C2286" s="30">
        <v>45891</v>
      </c>
      <c r="D2286" s="30">
        <v>45897</v>
      </c>
      <c r="E2286" s="47">
        <v>174.76</v>
      </c>
      <c r="F2286" s="47">
        <f>IF(AB2286="DOLLAR",E2286*88,E2286)</f>
        <v>15378.88</v>
      </c>
      <c r="G2286" s="48">
        <f>F2286*J2286</f>
        <v>15378.88</v>
      </c>
      <c r="H2286" s="21">
        <v>321106</v>
      </c>
      <c r="I2286" s="21" t="s">
        <v>2842</v>
      </c>
      <c r="J2286" s="21">
        <v>1</v>
      </c>
      <c r="K2286" s="21">
        <v>1</v>
      </c>
      <c r="L2286" s="21">
        <f>J2286-K2286</f>
        <v>0</v>
      </c>
      <c r="M2286" s="21" t="s">
        <v>3300</v>
      </c>
      <c r="N2286" s="30">
        <v>45902</v>
      </c>
      <c r="O2286" s="48">
        <v>18311.25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>IF(X2286="", "", X2286-N2286)</f>
        <v>0</v>
      </c>
      <c r="Z2286" s="21" t="str">
        <f>IF(N2286="", "", TEXT(N2286, "dddd"))</f>
        <v>Tuesday</v>
      </c>
      <c r="AA2286" s="21" t="str">
        <f>IF(X2286="", "", TEXT(X2286, "dddd"))</f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2283</v>
      </c>
      <c r="B2287" s="21" t="s">
        <v>2765</v>
      </c>
      <c r="C2287" s="30">
        <v>45891</v>
      </c>
      <c r="D2287" s="30">
        <v>45897</v>
      </c>
      <c r="E2287" s="47">
        <v>259.76</v>
      </c>
      <c r="F2287" s="47">
        <f>IF(AB2287="DOLLAR",E2287*88,E2287)</f>
        <v>22858.879999999997</v>
      </c>
      <c r="G2287" s="48">
        <f>F2287*J2287</f>
        <v>22858.879999999997</v>
      </c>
      <c r="H2287" s="21">
        <v>327020</v>
      </c>
      <c r="I2287" s="21" t="s">
        <v>3256</v>
      </c>
      <c r="J2287" s="21">
        <v>1</v>
      </c>
      <c r="K2287" s="21">
        <v>1</v>
      </c>
      <c r="L2287" s="21">
        <f>J2287-K2287</f>
        <v>0</v>
      </c>
      <c r="M2287" s="21" t="s">
        <v>3300</v>
      </c>
      <c r="N2287" s="30">
        <v>45902</v>
      </c>
      <c r="O2287" s="48">
        <v>27217.5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>IF(X2287="", "", X2287-N2287)</f>
        <v>0</v>
      </c>
      <c r="Z2287" s="21" t="str">
        <f>IF(N2287="", "", TEXT(N2287, "dddd"))</f>
        <v>Tuesday</v>
      </c>
      <c r="AA2287" s="21" t="str">
        <f>IF(X2287="", "", TEXT(X2287, "dddd"))</f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2284</v>
      </c>
      <c r="B2288" s="21" t="s">
        <v>2765</v>
      </c>
      <c r="C2288" s="30">
        <v>45891</v>
      </c>
      <c r="D2288" s="30">
        <v>45897</v>
      </c>
      <c r="E2288" s="47">
        <v>277.5</v>
      </c>
      <c r="F2288" s="47">
        <f>IF(AB2288="DOLLAR",E2288*88,E2288)</f>
        <v>24420</v>
      </c>
      <c r="G2288" s="48">
        <f>F2288*J2288</f>
        <v>24420</v>
      </c>
      <c r="H2288" s="21">
        <v>329714</v>
      </c>
      <c r="I2288" s="21" t="s">
        <v>3257</v>
      </c>
      <c r="J2288" s="21">
        <v>1</v>
      </c>
      <c r="K2288" s="21">
        <v>1</v>
      </c>
      <c r="L2288" s="21">
        <f>J2288-K2288</f>
        <v>0</v>
      </c>
      <c r="M2288" s="21" t="s">
        <v>3300</v>
      </c>
      <c r="N2288" s="30">
        <v>45902</v>
      </c>
      <c r="O2288" s="48">
        <v>26362.5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>IF(X2288="", "", X2288-N2288)</f>
        <v>0</v>
      </c>
      <c r="Z2288" s="21" t="str">
        <f>IF(N2288="", "", TEXT(N2288, "dddd"))</f>
        <v>Tuesday</v>
      </c>
      <c r="AA2288" s="21" t="str">
        <f>IF(X2288="", "", TEXT(X2288, "dddd"))</f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2285</v>
      </c>
      <c r="B2289" s="21" t="s">
        <v>2765</v>
      </c>
      <c r="C2289" s="30">
        <v>45891</v>
      </c>
      <c r="D2289" s="30">
        <v>45897</v>
      </c>
      <c r="E2289" s="47">
        <v>291.89999999999998</v>
      </c>
      <c r="F2289" s="47">
        <f>IF(AB2289="DOLLAR",E2289*88,E2289)</f>
        <v>25687.199999999997</v>
      </c>
      <c r="G2289" s="48">
        <f>F2289*J2289</f>
        <v>25687.199999999997</v>
      </c>
      <c r="H2289" s="21">
        <v>331328</v>
      </c>
      <c r="I2289" s="21" t="s">
        <v>3258</v>
      </c>
      <c r="J2289" s="21">
        <v>1</v>
      </c>
      <c r="K2289" s="21">
        <v>1</v>
      </c>
      <c r="L2289" s="21">
        <f>J2289-K2289</f>
        <v>0</v>
      </c>
      <c r="M2289" s="21" t="s">
        <v>3272</v>
      </c>
      <c r="N2289" s="30">
        <v>45899</v>
      </c>
      <c r="O2289" s="48">
        <v>45244.5</v>
      </c>
      <c r="P2289" s="21" t="s">
        <v>891</v>
      </c>
      <c r="Q2289" s="21">
        <v>58155037286</v>
      </c>
      <c r="R2289" s="21" t="s">
        <v>40</v>
      </c>
      <c r="S2289" s="3">
        <v>4</v>
      </c>
      <c r="T2289" s="37"/>
      <c r="U2289" s="21" t="s">
        <v>18</v>
      </c>
      <c r="V2289" s="21" t="str">
        <f>VLOOKUP(P2289,'Customer List'!B:C,2,)</f>
        <v>Banglore</v>
      </c>
      <c r="W2289" s="38"/>
      <c r="X2289" s="30">
        <v>45901</v>
      </c>
      <c r="Y2289" s="21">
        <f>IF(X2289="", "", X2289-N2289)</f>
        <v>2</v>
      </c>
      <c r="Z2289" s="21" t="str">
        <f>IF(N2289="", "", TEXT(N2289, "dddd"))</f>
        <v>Saturday</v>
      </c>
      <c r="AA2289" s="21" t="str">
        <f>IF(X2289="", "", TEXT(X2289, "dddd"))</f>
        <v>Monday</v>
      </c>
      <c r="AB2289" s="21" t="str">
        <f>VLOOKUP(U2289,'Currency Sheet'!A:C,3,)</f>
        <v>DOLLAR</v>
      </c>
      <c r="AC2289" s="42" t="str">
        <f>VLOOKUP(P2289,'Customer List'!B:D,3,)</f>
        <v>OutStation</v>
      </c>
    </row>
    <row r="2290" spans="1:29" x14ac:dyDescent="0.25">
      <c r="A2290" s="21">
        <v>2286</v>
      </c>
      <c r="B2290" s="21" t="s">
        <v>2765</v>
      </c>
      <c r="C2290" s="30">
        <v>45891</v>
      </c>
      <c r="D2290" s="30">
        <v>45897</v>
      </c>
      <c r="E2290" s="47">
        <v>217.6</v>
      </c>
      <c r="F2290" s="47">
        <f>IF(AB2290="DOLLAR",E2290*88,E2290)</f>
        <v>19148.8</v>
      </c>
      <c r="G2290" s="48">
        <f>F2290*J2290</f>
        <v>19148.8</v>
      </c>
      <c r="H2290" s="21">
        <v>333810</v>
      </c>
      <c r="I2290" s="21" t="s">
        <v>3140</v>
      </c>
      <c r="J2290" s="21">
        <v>1</v>
      </c>
      <c r="K2290" s="21">
        <v>1</v>
      </c>
      <c r="L2290" s="21">
        <f>J2290-K2290</f>
        <v>0</v>
      </c>
      <c r="M2290" s="21" t="s">
        <v>3300</v>
      </c>
      <c r="N2290" s="30">
        <v>45902</v>
      </c>
      <c r="O2290" s="48">
        <v>22800</v>
      </c>
      <c r="P2290" s="21" t="s">
        <v>254</v>
      </c>
      <c r="Q2290" s="21" t="s">
        <v>2071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>IF(X2290="", "", X2290-N2290)</f>
        <v>0</v>
      </c>
      <c r="Z2290" s="21" t="str">
        <f>IF(N2290="", "", TEXT(N2290, "dddd"))</f>
        <v>Tuesday</v>
      </c>
      <c r="AA2290" s="21" t="str">
        <f>IF(X2290="", "", TEXT(X2290, "dddd"))</f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2287</v>
      </c>
      <c r="B2291" s="21" t="s">
        <v>2765</v>
      </c>
      <c r="C2291" s="30">
        <v>45891</v>
      </c>
      <c r="D2291" s="30">
        <v>45897</v>
      </c>
      <c r="E2291" s="47">
        <v>142.5</v>
      </c>
      <c r="F2291" s="47">
        <f>IF(AB2291="DOLLAR",E2291*88,E2291)</f>
        <v>12540</v>
      </c>
      <c r="G2291" s="48">
        <f>F2291*J2291</f>
        <v>25080</v>
      </c>
      <c r="H2291" s="21">
        <v>344007</v>
      </c>
      <c r="I2291" s="21" t="s">
        <v>3082</v>
      </c>
      <c r="J2291" s="21">
        <v>2</v>
      </c>
      <c r="K2291" s="21">
        <v>2</v>
      </c>
      <c r="L2291" s="21">
        <f>J2291-K2291</f>
        <v>0</v>
      </c>
      <c r="M2291" s="21" t="s">
        <v>3301</v>
      </c>
      <c r="N2291" s="30">
        <v>45902</v>
      </c>
      <c r="O2291" s="48">
        <v>42997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>IF(X2291="", "", X2291-N2291)</f>
        <v>0</v>
      </c>
      <c r="Z2291" s="21" t="str">
        <f>IF(N2291="", "", TEXT(N2291, "dddd"))</f>
        <v>Tuesday</v>
      </c>
      <c r="AA2291" s="21" t="str">
        <f>IF(X2291="", "", TEXT(X2291, "dddd"))</f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2288</v>
      </c>
      <c r="B2292" s="21" t="s">
        <v>2765</v>
      </c>
      <c r="C2292" s="30">
        <v>45891</v>
      </c>
      <c r="D2292" s="30">
        <v>45897</v>
      </c>
      <c r="E2292" s="47">
        <v>144.75</v>
      </c>
      <c r="F2292" s="47">
        <f>IF(AB2292="DOLLAR",E2292*88,E2292)</f>
        <v>12738</v>
      </c>
      <c r="G2292" s="48">
        <f>F2292*J2292</f>
        <v>25476</v>
      </c>
      <c r="H2292" s="21">
        <v>362533</v>
      </c>
      <c r="I2292" s="21" t="s">
        <v>2840</v>
      </c>
      <c r="J2292" s="21">
        <v>2</v>
      </c>
      <c r="K2292" s="21">
        <v>2</v>
      </c>
      <c r="L2292" s="21">
        <f>J2292-K2292</f>
        <v>0</v>
      </c>
      <c r="M2292" s="21" t="s">
        <v>3301</v>
      </c>
      <c r="N2292" s="30">
        <v>45902</v>
      </c>
      <c r="O2292" s="48">
        <v>43675.9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>IF(X2292="", "", X2292-N2292)</f>
        <v>0</v>
      </c>
      <c r="Z2292" s="21" t="str">
        <f>IF(N2292="", "", TEXT(N2292, "dddd"))</f>
        <v>Tuesday</v>
      </c>
      <c r="AA2292" s="21" t="str">
        <f>IF(X2292="", "", TEXT(X2292, "dddd"))</f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2289</v>
      </c>
      <c r="B2293" s="21" t="s">
        <v>2765</v>
      </c>
      <c r="C2293" s="30">
        <v>45891</v>
      </c>
      <c r="D2293" s="30">
        <v>45897</v>
      </c>
      <c r="E2293" s="47">
        <v>62.3</v>
      </c>
      <c r="F2293" s="47">
        <f>IF(AB2293="DOLLAR",E2293*88,E2293)</f>
        <v>5482.4</v>
      </c>
      <c r="G2293" s="48">
        <f>F2293*J2293</f>
        <v>5482.4</v>
      </c>
      <c r="H2293" s="21">
        <v>362601</v>
      </c>
      <c r="I2293" s="21" t="s">
        <v>3259</v>
      </c>
      <c r="J2293" s="21">
        <v>1</v>
      </c>
      <c r="K2293" s="21">
        <v>1</v>
      </c>
      <c r="L2293" s="21">
        <f>J2293-K2293</f>
        <v>0</v>
      </c>
      <c r="M2293" s="21" t="s">
        <v>3271</v>
      </c>
      <c r="N2293" s="30">
        <v>45899</v>
      </c>
      <c r="O2293" s="48">
        <v>9932.4</v>
      </c>
      <c r="P2293" s="21" t="s">
        <v>211</v>
      </c>
      <c r="Q2293" s="21">
        <v>58155038421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Banglore</v>
      </c>
      <c r="W2293" s="38"/>
      <c r="X2293" s="30">
        <v>45901</v>
      </c>
      <c r="Y2293" s="21">
        <f>IF(X2293="", "", X2293-N2293)</f>
        <v>2</v>
      </c>
      <c r="Z2293" s="21" t="str">
        <f>IF(N2293="", "", TEXT(N2293, "dddd"))</f>
        <v>Saturday</v>
      </c>
      <c r="AA2293" s="21" t="str">
        <f>IF(X2293="", "", TEXT(X2293, "dddd"))</f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2290</v>
      </c>
      <c r="B2294" s="21" t="s">
        <v>2765</v>
      </c>
      <c r="C2294" s="30">
        <v>45891</v>
      </c>
      <c r="D2294" s="30">
        <v>45897</v>
      </c>
      <c r="E2294" s="47">
        <v>144.19999999999999</v>
      </c>
      <c r="F2294" s="47">
        <f>IF(AB2294="DOLLAR",E2294*88,E2294)</f>
        <v>12689.599999999999</v>
      </c>
      <c r="G2294" s="48">
        <f>F2294*J2294</f>
        <v>12689.599999999999</v>
      </c>
      <c r="H2294" s="21">
        <v>367116</v>
      </c>
      <c r="I2294" s="21" t="s">
        <v>3210</v>
      </c>
      <c r="J2294" s="21">
        <v>1</v>
      </c>
      <c r="K2294" s="21">
        <v>1</v>
      </c>
      <c r="L2294" s="21">
        <f>J2294-K2294</f>
        <v>0</v>
      </c>
      <c r="M2294" s="21" t="s">
        <v>3277</v>
      </c>
      <c r="N2294" s="30">
        <v>45899</v>
      </c>
      <c r="O2294" s="48">
        <v>19158</v>
      </c>
      <c r="P2294" s="21" t="s">
        <v>2045</v>
      </c>
      <c r="Q2294" s="21">
        <v>58155031992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Hyderabad</v>
      </c>
      <c r="W2294" s="38"/>
      <c r="X2294" s="30">
        <v>45901</v>
      </c>
      <c r="Y2294" s="21">
        <f>IF(X2294="", "", X2294-N2294)</f>
        <v>2</v>
      </c>
      <c r="Z2294" s="21" t="str">
        <f>IF(N2294="", "", TEXT(N2294, "dddd"))</f>
        <v>Saturday</v>
      </c>
      <c r="AA2294" s="21" t="str">
        <f>IF(X2294="", "", TEXT(X2294, "dddd"))</f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2291</v>
      </c>
      <c r="B2295" s="21" t="s">
        <v>2765</v>
      </c>
      <c r="C2295" s="30">
        <v>45891</v>
      </c>
      <c r="D2295" s="30">
        <v>45897</v>
      </c>
      <c r="E2295" s="47">
        <v>195.84</v>
      </c>
      <c r="F2295" s="47">
        <f>IF(AB2295="DOLLAR",E2295*88,E2295)</f>
        <v>17233.920000000002</v>
      </c>
      <c r="G2295" s="48">
        <f>F2295*J2295</f>
        <v>17233.920000000002</v>
      </c>
      <c r="H2295" s="21">
        <v>368514</v>
      </c>
      <c r="I2295" s="21" t="s">
        <v>1691</v>
      </c>
      <c r="J2295" s="21">
        <v>1</v>
      </c>
      <c r="K2295" s="21">
        <v>1</v>
      </c>
      <c r="L2295" s="21">
        <f>J2295-K2295</f>
        <v>0</v>
      </c>
      <c r="M2295" s="21" t="s">
        <v>3300</v>
      </c>
      <c r="N2295" s="30">
        <v>45902</v>
      </c>
      <c r="O2295" s="48">
        <v>20520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>IF(X2295="", "", X2295-N2295)</f>
        <v>0</v>
      </c>
      <c r="Z2295" s="21" t="str">
        <f>IF(N2295="", "", TEXT(N2295, "dddd"))</f>
        <v>Tuesday</v>
      </c>
      <c r="AA2295" s="21" t="str">
        <f>IF(X2295="", "", TEXT(X2295, "dddd"))</f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2292</v>
      </c>
      <c r="B2296" s="21" t="s">
        <v>2765</v>
      </c>
      <c r="C2296" s="30">
        <v>45891</v>
      </c>
      <c r="D2296" s="30">
        <v>45897</v>
      </c>
      <c r="E2296" s="47">
        <v>180.2</v>
      </c>
      <c r="F2296" s="47">
        <f>IF(AB2296="DOLLAR",E2296*88,E2296)</f>
        <v>15857.599999999999</v>
      </c>
      <c r="G2296" s="48">
        <f>F2296*J2296</f>
        <v>15857.599999999999</v>
      </c>
      <c r="H2296" s="21">
        <v>374204</v>
      </c>
      <c r="I2296" s="21" t="s">
        <v>3260</v>
      </c>
      <c r="J2296" s="21">
        <v>1</v>
      </c>
      <c r="K2296" s="21">
        <v>1</v>
      </c>
      <c r="L2296" s="21">
        <f>J2296-K2296</f>
        <v>0</v>
      </c>
      <c r="M2296" s="21" t="s">
        <v>3300</v>
      </c>
      <c r="N2296" s="30">
        <v>45902</v>
      </c>
      <c r="O2296" s="48">
        <v>18881.25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>IF(X2296="", "", X2296-N2296)</f>
        <v>0</v>
      </c>
      <c r="Z2296" s="21" t="str">
        <f>IF(N2296="", "", TEXT(N2296, "dddd"))</f>
        <v>Tuesday</v>
      </c>
      <c r="AA2296" s="21" t="str">
        <f>IF(X2296="", "", TEXT(X2296, "dddd"))</f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2293</v>
      </c>
      <c r="B2297" s="21" t="s">
        <v>2765</v>
      </c>
      <c r="C2297" s="30">
        <v>45891</v>
      </c>
      <c r="D2297" s="30">
        <v>45897</v>
      </c>
      <c r="E2297" s="47">
        <v>102.2</v>
      </c>
      <c r="F2297" s="47">
        <f>IF(AB2297="DOLLAR",E2297*88,E2297)</f>
        <v>8993.6</v>
      </c>
      <c r="G2297" s="48">
        <f>F2297*J2297</f>
        <v>8993.6</v>
      </c>
      <c r="H2297" s="21">
        <v>392305</v>
      </c>
      <c r="I2297" s="21" t="s">
        <v>3261</v>
      </c>
      <c r="J2297" s="21">
        <v>1</v>
      </c>
      <c r="K2297" s="21">
        <v>1</v>
      </c>
      <c r="L2297" s="21">
        <f>J2297-K2297</f>
        <v>0</v>
      </c>
      <c r="M2297" s="21" t="s">
        <v>3515</v>
      </c>
      <c r="N2297" s="30">
        <v>45913</v>
      </c>
      <c r="O2297" s="48">
        <v>14892</v>
      </c>
      <c r="P2297" s="21" t="s">
        <v>629</v>
      </c>
      <c r="Q2297" s="21">
        <v>58155619712</v>
      </c>
      <c r="R2297" s="21" t="s">
        <v>40</v>
      </c>
      <c r="S2297" s="3">
        <v>4</v>
      </c>
      <c r="T2297" s="37"/>
      <c r="U2297" s="21" t="s">
        <v>18</v>
      </c>
      <c r="V2297" s="21" t="str">
        <f>VLOOKUP(P2297,'Customer List'!B:C,2,)</f>
        <v>Gujrat</v>
      </c>
      <c r="W2297" s="38"/>
      <c r="X2297" s="30">
        <v>45915</v>
      </c>
      <c r="Y2297" s="21">
        <f>IF(X2297="", "", X2297-N2297)</f>
        <v>2</v>
      </c>
      <c r="Z2297" s="21" t="str">
        <f>IF(N2297="", "", TEXT(N2297, "dddd"))</f>
        <v>Saturday</v>
      </c>
      <c r="AA2297" s="21" t="str">
        <f>IF(X2297="", "", TEXT(X2297, "dddd"))</f>
        <v>Monday</v>
      </c>
      <c r="AB2297" s="21" t="str">
        <f>VLOOKUP(U2297,'Currency Sheet'!A:C,3,)</f>
        <v>DOLLAR</v>
      </c>
      <c r="AC2297" s="42" t="str">
        <f>VLOOKUP(P2297,'Customer List'!B:D,3,)</f>
        <v>OutStation</v>
      </c>
    </row>
    <row r="2298" spans="1:29" x14ac:dyDescent="0.25">
      <c r="A2298" s="21">
        <v>2294</v>
      </c>
      <c r="B2298" s="21" t="s">
        <v>2765</v>
      </c>
      <c r="C2298" s="30">
        <v>45891</v>
      </c>
      <c r="D2298" s="30">
        <v>45897</v>
      </c>
      <c r="E2298" s="47">
        <v>227.8</v>
      </c>
      <c r="F2298" s="47">
        <f>IF(AB2298="DOLLAR",E2298*88,E2298)</f>
        <v>20046.400000000001</v>
      </c>
      <c r="G2298" s="48">
        <f>F2298*J2298</f>
        <v>40092.800000000003</v>
      </c>
      <c r="H2298" s="21">
        <v>396406</v>
      </c>
      <c r="I2298" s="21" t="s">
        <v>3262</v>
      </c>
      <c r="J2298" s="21">
        <v>2</v>
      </c>
      <c r="K2298" s="21">
        <v>2</v>
      </c>
      <c r="L2298" s="21">
        <f>J2298-K2298</f>
        <v>0</v>
      </c>
      <c r="M2298" s="21" t="s">
        <v>3300</v>
      </c>
      <c r="N2298" s="30">
        <v>45902</v>
      </c>
      <c r="O2298" s="48">
        <v>47737.5</v>
      </c>
      <c r="P2298" s="21" t="s">
        <v>254</v>
      </c>
      <c r="Q2298" s="21" t="s">
        <v>2071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>IF(X2298="", "", X2298-N2298)</f>
        <v>0</v>
      </c>
      <c r="Z2298" s="21" t="str">
        <f>IF(N2298="", "", TEXT(N2298, "dddd"))</f>
        <v>Tuesday</v>
      </c>
      <c r="AA2298" s="21" t="str">
        <f>IF(X2298="", "", TEXT(X2298, "dddd"))</f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x14ac:dyDescent="0.25">
      <c r="A2299" s="21">
        <v>2295</v>
      </c>
      <c r="B2299" s="21" t="s">
        <v>2765</v>
      </c>
      <c r="C2299" s="30">
        <v>45891</v>
      </c>
      <c r="D2299" s="30">
        <v>45897</v>
      </c>
      <c r="E2299" s="47">
        <v>64.400000000000006</v>
      </c>
      <c r="F2299" s="47">
        <f>IF(AB2299="DOLLAR",E2299*88,E2299)</f>
        <v>5667.2000000000007</v>
      </c>
      <c r="G2299" s="48">
        <f>F2299*J2299</f>
        <v>5667.2000000000007</v>
      </c>
      <c r="H2299" s="21">
        <v>400212</v>
      </c>
      <c r="I2299" s="21" t="s">
        <v>3089</v>
      </c>
      <c r="J2299" s="21">
        <v>1</v>
      </c>
      <c r="K2299" s="21">
        <v>1</v>
      </c>
      <c r="L2299" s="21">
        <f>J2299-K2299</f>
        <v>0</v>
      </c>
      <c r="M2299" s="21" t="s">
        <v>3515</v>
      </c>
      <c r="N2299" s="30">
        <v>45913</v>
      </c>
      <c r="O2299" s="48">
        <v>9384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>IF(X2299="", "", X2299-N2299)</f>
        <v>2</v>
      </c>
      <c r="Z2299" s="21" t="str">
        <f>IF(N2299="", "", TEXT(N2299, "dddd"))</f>
        <v>Saturday</v>
      </c>
      <c r="AA2299" s="21" t="str">
        <f>IF(X2299="", "", TEXT(X2299, "dddd"))</f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x14ac:dyDescent="0.25">
      <c r="A2300" s="21">
        <v>2296</v>
      </c>
      <c r="B2300" s="21" t="s">
        <v>2765</v>
      </c>
      <c r="C2300" s="30">
        <v>45891</v>
      </c>
      <c r="D2300" s="30">
        <v>45897</v>
      </c>
      <c r="E2300" s="47">
        <v>29.4</v>
      </c>
      <c r="F2300" s="47">
        <f>IF(AB2300="DOLLAR",E2300*88,E2300)</f>
        <v>2587.1999999999998</v>
      </c>
      <c r="G2300" s="48">
        <f>F2300*J2300</f>
        <v>2587.1999999999998</v>
      </c>
      <c r="H2300" s="21">
        <v>405201</v>
      </c>
      <c r="I2300" s="21" t="s">
        <v>229</v>
      </c>
      <c r="J2300" s="21">
        <v>1</v>
      </c>
      <c r="K2300" s="21">
        <v>1</v>
      </c>
      <c r="L2300" s="21">
        <f>J2300-K2300</f>
        <v>0</v>
      </c>
      <c r="M2300" s="21" t="s">
        <v>2770</v>
      </c>
      <c r="N2300" s="30">
        <v>45898</v>
      </c>
      <c r="O2300" s="48">
        <v>3990</v>
      </c>
      <c r="P2300" s="21" t="s">
        <v>213</v>
      </c>
      <c r="Q2300" s="21" t="s">
        <v>1127</v>
      </c>
      <c r="R2300" s="21" t="s">
        <v>1127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45898</v>
      </c>
      <c r="Y2300" s="21">
        <f>IF(X2300="", "", X2300-N2300)</f>
        <v>0</v>
      </c>
      <c r="Z2300" s="21" t="str">
        <f>IF(N2300="", "", TEXT(N2300, "dddd"))</f>
        <v>Friday</v>
      </c>
      <c r="AA2300" s="21" t="str">
        <f>IF(X2300="", "", TEXT(X2300, "dddd"))</f>
        <v>Friday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x14ac:dyDescent="0.25">
      <c r="A2301" s="21">
        <v>2297</v>
      </c>
      <c r="B2301" s="21" t="s">
        <v>2765</v>
      </c>
      <c r="C2301" s="30">
        <v>45891</v>
      </c>
      <c r="D2301" s="30">
        <v>45897</v>
      </c>
      <c r="E2301" s="47">
        <v>69.599999999999994</v>
      </c>
      <c r="F2301" s="47">
        <f>IF(AB2301="DOLLAR",E2301*88,E2301)</f>
        <v>6124.7999999999993</v>
      </c>
      <c r="G2301" s="48">
        <f>F2301*J2301</f>
        <v>6124.7999999999993</v>
      </c>
      <c r="H2301" s="21">
        <v>406001</v>
      </c>
      <c r="I2301" s="21" t="s">
        <v>1832</v>
      </c>
      <c r="J2301" s="21">
        <v>1</v>
      </c>
      <c r="K2301" s="21">
        <v>1</v>
      </c>
      <c r="L2301" s="21">
        <f>J2301-K2301</f>
        <v>0</v>
      </c>
      <c r="M2301" s="21" t="s">
        <v>3274</v>
      </c>
      <c r="N2301" s="30">
        <v>45899</v>
      </c>
      <c r="O2301" s="48">
        <v>10788</v>
      </c>
      <c r="P2301" s="21" t="s">
        <v>630</v>
      </c>
      <c r="Q2301" s="21">
        <v>58155037496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Telangana</v>
      </c>
      <c r="W2301" s="38"/>
      <c r="X2301" s="30">
        <v>45901</v>
      </c>
      <c r="Y2301" s="21">
        <f>IF(X2301="", "", X2301-N2301)</f>
        <v>2</v>
      </c>
      <c r="Z2301" s="21" t="str">
        <f>IF(N2301="", "", TEXT(N2301, "dddd"))</f>
        <v>Saturday</v>
      </c>
      <c r="AA2301" s="21" t="str">
        <f>IF(X2301="", "", TEXT(X2301, "dddd"))</f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2298</v>
      </c>
      <c r="B2302" s="21" t="s">
        <v>2765</v>
      </c>
      <c r="C2302" s="30">
        <v>45891</v>
      </c>
      <c r="D2302" s="30">
        <v>45897</v>
      </c>
      <c r="E2302" s="47">
        <v>21</v>
      </c>
      <c r="F2302" s="47">
        <f>IF(AB2302="DOLLAR",E2302*88,E2302)</f>
        <v>1848</v>
      </c>
      <c r="G2302" s="48">
        <f>F2302*J2302</f>
        <v>1848</v>
      </c>
      <c r="H2302" s="21">
        <v>420403</v>
      </c>
      <c r="I2302" s="21" t="s">
        <v>14</v>
      </c>
      <c r="J2302" s="21">
        <v>1</v>
      </c>
      <c r="K2302" s="21">
        <v>1</v>
      </c>
      <c r="L2302" s="21">
        <f>J2302-K2302</f>
        <v>0</v>
      </c>
      <c r="M2302" s="21" t="s">
        <v>3277</v>
      </c>
      <c r="N2302" s="30">
        <v>45899</v>
      </c>
      <c r="O2302" s="48">
        <v>2790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>IF(X2302="", "", X2302-N2302)</f>
        <v>2</v>
      </c>
      <c r="Z2302" s="21" t="str">
        <f>IF(N2302="", "", TEXT(N2302, "dddd"))</f>
        <v>Saturday</v>
      </c>
      <c r="AA2302" s="21" t="str">
        <f>IF(X2302="", "", TEXT(X2302, "dddd"))</f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2299</v>
      </c>
      <c r="B2303" s="21" t="s">
        <v>2765</v>
      </c>
      <c r="C2303" s="30">
        <v>45891</v>
      </c>
      <c r="D2303" s="30">
        <v>45897</v>
      </c>
      <c r="E2303" s="47">
        <v>160.30000000000001</v>
      </c>
      <c r="F2303" s="47">
        <f>IF(AB2303="DOLLAR",E2303*88,E2303)</f>
        <v>14106.400000000001</v>
      </c>
      <c r="G2303" s="48">
        <f>F2303*J2303</f>
        <v>14106.400000000001</v>
      </c>
      <c r="H2303" s="21">
        <v>422302</v>
      </c>
      <c r="I2303" s="21" t="s">
        <v>2795</v>
      </c>
      <c r="J2303" s="21">
        <v>1</v>
      </c>
      <c r="K2303" s="21">
        <v>1</v>
      </c>
      <c r="L2303" s="21">
        <f>J2303-K2303</f>
        <v>0</v>
      </c>
      <c r="M2303" s="21" t="s">
        <v>3277</v>
      </c>
      <c r="N2303" s="30">
        <v>45899</v>
      </c>
      <c r="O2303" s="48">
        <v>21297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>IF(X2303="", "", X2303-N2303)</f>
        <v>2</v>
      </c>
      <c r="Z2303" s="21" t="str">
        <f>IF(N2303="", "", TEXT(N2303, "dddd"))</f>
        <v>Saturday</v>
      </c>
      <c r="AA2303" s="21" t="str">
        <f>IF(X2303="", "", TEXT(X2303, "dddd"))</f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2300</v>
      </c>
      <c r="B2304" s="21" t="s">
        <v>2765</v>
      </c>
      <c r="C2304" s="30">
        <v>45891</v>
      </c>
      <c r="D2304" s="30">
        <v>45897</v>
      </c>
      <c r="E2304" s="47">
        <v>227.8</v>
      </c>
      <c r="F2304" s="47">
        <f>IF(AB2304="DOLLAR",E2304*88,E2304)</f>
        <v>20046.400000000001</v>
      </c>
      <c r="G2304" s="48">
        <f>F2304*J2304</f>
        <v>40092.800000000003</v>
      </c>
      <c r="H2304" s="21">
        <v>423102</v>
      </c>
      <c r="I2304" s="21" t="s">
        <v>1265</v>
      </c>
      <c r="J2304" s="21">
        <v>2</v>
      </c>
      <c r="K2304" s="21">
        <v>2</v>
      </c>
      <c r="L2304" s="21">
        <f>J2304-K2304</f>
        <v>0</v>
      </c>
      <c r="M2304" s="21" t="s">
        <v>3300</v>
      </c>
      <c r="N2304" s="30">
        <v>45902</v>
      </c>
      <c r="O2304" s="48">
        <v>47737.5</v>
      </c>
      <c r="P2304" s="21" t="s">
        <v>254</v>
      </c>
      <c r="Q2304" s="21" t="s">
        <v>2071</v>
      </c>
      <c r="R2304" s="21" t="s">
        <v>847</v>
      </c>
      <c r="S2304" s="3">
        <v>-20</v>
      </c>
      <c r="T2304" s="37"/>
      <c r="U2304" s="21" t="s">
        <v>18</v>
      </c>
      <c r="V2304" s="21" t="str">
        <f>VLOOKUP(P2304,'Customer List'!B:C,2,)</f>
        <v>Delhi</v>
      </c>
      <c r="W2304" s="38"/>
      <c r="X2304" s="30">
        <f>IF(OR(R2304 = "PRIYANKA MADAM", R2304 = "DEEPAK", R2304 = "PORTER"),N2304,"")</f>
        <v>45902</v>
      </c>
      <c r="Y2304" s="21">
        <f>IF(X2304="", "", X2304-N2304)</f>
        <v>0</v>
      </c>
      <c r="Z2304" s="21" t="str">
        <f>IF(N2304="", "", TEXT(N2304, "dddd"))</f>
        <v>Tuesday</v>
      </c>
      <c r="AA2304" s="21" t="str">
        <f>IF(X2304="", "", TEXT(X2304, "dddd"))</f>
        <v>Tuesday</v>
      </c>
      <c r="AB2304" s="21" t="str">
        <f>VLOOKUP(U2304,'Currency Sheet'!A:C,3,)</f>
        <v>DOLLAR</v>
      </c>
      <c r="AC2304" s="42" t="str">
        <f>VLOOKUP(P2304,'Customer List'!B:D,3,)</f>
        <v>Local</v>
      </c>
    </row>
    <row r="2305" spans="1:29" x14ac:dyDescent="0.25">
      <c r="A2305" s="21">
        <v>2301</v>
      </c>
      <c r="B2305" s="21" t="s">
        <v>2765</v>
      </c>
      <c r="C2305" s="30">
        <v>45891</v>
      </c>
      <c r="D2305" s="30">
        <v>45897</v>
      </c>
      <c r="E2305" s="47">
        <v>234.5</v>
      </c>
      <c r="F2305" s="47">
        <f>IF(AB2305="DOLLAR",E2305*88,E2305)</f>
        <v>20636</v>
      </c>
      <c r="G2305" s="48">
        <f>F2305*J2305</f>
        <v>20636</v>
      </c>
      <c r="H2305" s="21">
        <v>423110</v>
      </c>
      <c r="I2305" s="21" t="s">
        <v>2886</v>
      </c>
      <c r="J2305" s="21">
        <v>1</v>
      </c>
      <c r="K2305" s="21">
        <v>1</v>
      </c>
      <c r="L2305" s="21">
        <f>J2305-K2305</f>
        <v>0</v>
      </c>
      <c r="M2305" s="21" t="s">
        <v>3280</v>
      </c>
      <c r="N2305" s="30">
        <v>45899</v>
      </c>
      <c r="O2305" s="48">
        <v>0</v>
      </c>
      <c r="P2305" s="21" t="s">
        <v>839</v>
      </c>
      <c r="Q2305" s="21">
        <v>58155032191</v>
      </c>
      <c r="R2305" s="21" t="s">
        <v>40</v>
      </c>
      <c r="S2305" s="3">
        <v>-20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>IF(X2305="", "", X2305-N2305)</f>
        <v>2</v>
      </c>
      <c r="Z2305" s="21" t="str">
        <f>IF(N2305="", "", TEXT(N2305, "dddd"))</f>
        <v>Saturday</v>
      </c>
      <c r="AA2305" s="21" t="str">
        <f>IF(X2305="", "", TEXT(X2305, "dddd"))</f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2302</v>
      </c>
      <c r="B2306" s="21" t="s">
        <v>2765</v>
      </c>
      <c r="C2306" s="30">
        <v>45891</v>
      </c>
      <c r="D2306" s="30">
        <v>45897</v>
      </c>
      <c r="E2306" s="47">
        <v>193.5</v>
      </c>
      <c r="F2306" s="47">
        <f>IF(AB2306="DOLLAR",E2306*88,E2306)</f>
        <v>17028</v>
      </c>
      <c r="G2306" s="48">
        <f>F2306*J2306</f>
        <v>17028</v>
      </c>
      <c r="H2306" s="21">
        <v>424902</v>
      </c>
      <c r="I2306" s="21" t="s">
        <v>3184</v>
      </c>
      <c r="J2306" s="21">
        <v>1</v>
      </c>
      <c r="K2306" s="21">
        <v>1</v>
      </c>
      <c r="L2306" s="21">
        <f>J2306-K2306</f>
        <v>0</v>
      </c>
      <c r="M2306" s="21" t="s">
        <v>3277</v>
      </c>
      <c r="N2306" s="30">
        <v>45899</v>
      </c>
      <c r="O2306" s="48">
        <v>23994</v>
      </c>
      <c r="P2306" s="21" t="s">
        <v>2045</v>
      </c>
      <c r="Q2306" s="21">
        <v>58155031992</v>
      </c>
      <c r="R2306" s="21" t="s">
        <v>40</v>
      </c>
      <c r="S2306" s="3">
        <v>4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>IF(X2306="", "", X2306-N2306)</f>
        <v>2</v>
      </c>
      <c r="Z2306" s="21" t="str">
        <f>IF(N2306="", "", TEXT(N2306, "dddd"))</f>
        <v>Saturday</v>
      </c>
      <c r="AA2306" s="21" t="str">
        <f>IF(X2306="", "", TEXT(X2306, "dddd"))</f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2303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>IF(AB2307="DOLLAR",E2307*88,E2307)</f>
        <v>16612.991999999998</v>
      </c>
      <c r="G2307" s="48">
        <f>F2307*J2307</f>
        <v>66451.967999999993</v>
      </c>
      <c r="H2307" s="21">
        <v>426803</v>
      </c>
      <c r="I2307" s="21" t="s">
        <v>1610</v>
      </c>
      <c r="J2307" s="21">
        <v>4</v>
      </c>
      <c r="K2307" s="21">
        <v>4</v>
      </c>
      <c r="L2307" s="21">
        <f>J2307-K2307</f>
        <v>0</v>
      </c>
      <c r="M2307" s="21" t="s">
        <v>3300</v>
      </c>
      <c r="N2307" s="30">
        <v>45902</v>
      </c>
      <c r="O2307" s="48">
        <v>78660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>IF(X2307="", "", X2307-N2307)</f>
        <v>0</v>
      </c>
      <c r="Z2307" s="21" t="str">
        <f>IF(N2307="", "", TEXT(N2307, "dddd"))</f>
        <v>Tuesday</v>
      </c>
      <c r="AA2307" s="21" t="str">
        <f>IF(X2307="", "", TEXT(X2307, "dddd"))</f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2304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>IF(AB2308="DOLLAR",E2308*88,E2308)</f>
        <v>16612.991999999998</v>
      </c>
      <c r="G2308" s="48">
        <f>F2308*J2308</f>
        <v>16612.991999999998</v>
      </c>
      <c r="H2308" s="21">
        <v>426803</v>
      </c>
      <c r="I2308" s="21" t="s">
        <v>1610</v>
      </c>
      <c r="J2308" s="21">
        <v>1</v>
      </c>
      <c r="K2308" s="21">
        <v>1</v>
      </c>
      <c r="L2308" s="21">
        <f>J2308-K2308</f>
        <v>0</v>
      </c>
      <c r="M2308" s="21" t="s">
        <v>3299</v>
      </c>
      <c r="N2308" s="30">
        <v>45902</v>
      </c>
      <c r="O2308" s="48">
        <v>23598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>IF(X2308="", "", X2308-N2308)</f>
        <v>0</v>
      </c>
      <c r="Z2308" s="21" t="str">
        <f>IF(N2308="", "", TEXT(N2308, "dddd"))</f>
        <v>Tuesday</v>
      </c>
      <c r="AA2308" s="21" t="str">
        <f>IF(X2308="", "", TEXT(X2308, "dddd"))</f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2305</v>
      </c>
      <c r="B2309" s="21" t="s">
        <v>2765</v>
      </c>
      <c r="C2309" s="30">
        <v>45891</v>
      </c>
      <c r="D2309" s="30">
        <v>45897</v>
      </c>
      <c r="E2309" s="47">
        <v>84.75</v>
      </c>
      <c r="F2309" s="47">
        <f>IF(AB2309="DOLLAR",E2309*88,E2309)</f>
        <v>7458</v>
      </c>
      <c r="G2309" s="48">
        <f>F2309*J2309</f>
        <v>14916</v>
      </c>
      <c r="H2309" s="21">
        <v>480005</v>
      </c>
      <c r="I2309" s="21" t="s">
        <v>3263</v>
      </c>
      <c r="J2309" s="21">
        <v>2</v>
      </c>
      <c r="K2309" s="21">
        <v>2</v>
      </c>
      <c r="L2309" s="21">
        <f>J2309-K2309</f>
        <v>0</v>
      </c>
      <c r="M2309" s="21" t="s">
        <v>3288</v>
      </c>
      <c r="N2309" s="30">
        <v>45901</v>
      </c>
      <c r="O2309" s="48">
        <v>0</v>
      </c>
      <c r="P2309" s="21" t="s">
        <v>2513</v>
      </c>
      <c r="Q2309" s="21" t="s">
        <v>3311</v>
      </c>
      <c r="R2309" s="21" t="s">
        <v>40</v>
      </c>
      <c r="S2309" s="3">
        <v>4</v>
      </c>
      <c r="T2309" s="37"/>
      <c r="U2309" s="21" t="s">
        <v>18</v>
      </c>
      <c r="V2309" s="21" t="str">
        <f>VLOOKUP(P2309,'Customer List'!B:C,2,)</f>
        <v>MOHALI (PUNJAB)</v>
      </c>
      <c r="W2309" s="38"/>
      <c r="X2309" s="30">
        <v>45905</v>
      </c>
      <c r="Y2309" s="21">
        <f>IF(X2309="", "", X2309-N2309)</f>
        <v>4</v>
      </c>
      <c r="Z2309" s="21" t="str">
        <f>IF(N2309="", "", TEXT(N2309, "dddd"))</f>
        <v>Monday</v>
      </c>
      <c r="AA2309" s="21" t="str">
        <f>IF(X2309="", "", TEXT(X2309, "dddd"))</f>
        <v>Friday</v>
      </c>
      <c r="AB2309" s="21" t="str">
        <f>VLOOKUP(U2309,'Currency Sheet'!A:C,3,)</f>
        <v>DOLLAR</v>
      </c>
      <c r="AC2309" s="42" t="str">
        <f>VLOOKUP(P2309,'Customer List'!B:D,3,)</f>
        <v>OutStation</v>
      </c>
    </row>
    <row r="2310" spans="1:29" x14ac:dyDescent="0.25">
      <c r="A2310" s="21">
        <v>2306</v>
      </c>
      <c r="B2310" s="21" t="s">
        <v>2765</v>
      </c>
      <c r="C2310" s="30">
        <v>45891</v>
      </c>
      <c r="D2310" s="30">
        <v>45897</v>
      </c>
      <c r="E2310" s="47">
        <v>643.5</v>
      </c>
      <c r="F2310" s="47">
        <f>IF(AB2310="DOLLAR",E2310*88,E2310)</f>
        <v>56628</v>
      </c>
      <c r="G2310" s="48">
        <f>F2310*J2310</f>
        <v>56628</v>
      </c>
      <c r="H2310" s="21">
        <v>480048</v>
      </c>
      <c r="I2310" s="21" t="s">
        <v>3264</v>
      </c>
      <c r="J2310" s="21">
        <v>1</v>
      </c>
      <c r="K2310" s="21">
        <v>1</v>
      </c>
      <c r="L2310" s="21">
        <f>J2310-K2310</f>
        <v>0</v>
      </c>
      <c r="M2310" s="21" t="s">
        <v>3300</v>
      </c>
      <c r="N2310" s="30">
        <v>45902</v>
      </c>
      <c r="O2310" s="48">
        <v>61132.5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>IF(OR(R2310 = "PRIYANKA MADAM", R2310 = "DEEPAK", R2310 = "PORTER"),N2310,"")</f>
        <v>45902</v>
      </c>
      <c r="Y2310" s="21">
        <f>IF(X2310="", "", X2310-N2310)</f>
        <v>0</v>
      </c>
      <c r="Z2310" s="21" t="str">
        <f>IF(N2310="", "", TEXT(N2310, "dddd"))</f>
        <v>Tuesday</v>
      </c>
      <c r="AA2310" s="21" t="str">
        <f>IF(X2310="", "", TEXT(X2310, "dddd"))</f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2307</v>
      </c>
      <c r="B2311" s="21" t="s">
        <v>2765</v>
      </c>
      <c r="C2311" s="30">
        <v>45891</v>
      </c>
      <c r="D2311" s="30">
        <v>45897</v>
      </c>
      <c r="E2311" s="47">
        <v>193.12</v>
      </c>
      <c r="F2311" s="47">
        <f>IF(AB2311="DOLLAR",E2311*88,E2311)</f>
        <v>16994.560000000001</v>
      </c>
      <c r="G2311" s="48">
        <f>F2311*J2311</f>
        <v>16994.560000000001</v>
      </c>
      <c r="H2311" s="21">
        <v>502512</v>
      </c>
      <c r="I2311" s="21" t="s">
        <v>3265</v>
      </c>
      <c r="J2311" s="21">
        <v>1</v>
      </c>
      <c r="K2311" s="21">
        <v>1</v>
      </c>
      <c r="L2311" s="21">
        <f>J2311-K2311</f>
        <v>0</v>
      </c>
      <c r="M2311" s="21" t="s">
        <v>3300</v>
      </c>
      <c r="N2311" s="30">
        <v>45902</v>
      </c>
      <c r="O2311" s="48">
        <v>20235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>IF(OR(R2311 = "PRIYANKA MADAM", R2311 = "DEEPAK", R2311 = "PORTER"),N2311,"")</f>
        <v>45902</v>
      </c>
      <c r="Y2311" s="21">
        <f>IF(X2311="", "", X2311-N2311)</f>
        <v>0</v>
      </c>
      <c r="Z2311" s="21" t="str">
        <f>IF(N2311="", "", TEXT(N2311, "dddd"))</f>
        <v>Tuesday</v>
      </c>
      <c r="AA2311" s="21" t="str">
        <f>IF(X2311="", "", TEXT(X2311, "dddd"))</f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2308</v>
      </c>
      <c r="B2312" s="21" t="s">
        <v>2765</v>
      </c>
      <c r="C2312" s="30">
        <v>45891</v>
      </c>
      <c r="D2312" s="30">
        <v>45897</v>
      </c>
      <c r="E2312" s="47">
        <v>259.76</v>
      </c>
      <c r="F2312" s="47">
        <f>IF(AB2312="DOLLAR",E2312*88,E2312)</f>
        <v>22858.879999999997</v>
      </c>
      <c r="G2312" s="48">
        <f>F2312*J2312</f>
        <v>22858.879999999997</v>
      </c>
      <c r="H2312" s="21">
        <v>502926</v>
      </c>
      <c r="I2312" s="21" t="s">
        <v>1770</v>
      </c>
      <c r="J2312" s="21">
        <v>1</v>
      </c>
      <c r="K2312" s="21">
        <v>1</v>
      </c>
      <c r="L2312" s="21">
        <f>J2312-K2312</f>
        <v>0</v>
      </c>
      <c r="M2312" s="21" t="s">
        <v>3300</v>
      </c>
      <c r="N2312" s="30">
        <v>45902</v>
      </c>
      <c r="O2312" s="48">
        <v>27217.5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>IF(OR(R2312 = "PRIYANKA MADAM", R2312 = "DEEPAK", R2312 = "PORTER"),N2312,"")</f>
        <v>45902</v>
      </c>
      <c r="Y2312" s="21">
        <f>IF(X2312="", "", X2312-N2312)</f>
        <v>0</v>
      </c>
      <c r="Z2312" s="21" t="str">
        <f>IF(N2312="", "", TEXT(N2312, "dddd"))</f>
        <v>Tuesday</v>
      </c>
      <c r="AA2312" s="21" t="str">
        <f>IF(X2312="", "", TEXT(X2312, "dddd"))</f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2309</v>
      </c>
      <c r="B2313" s="21" t="s">
        <v>2765</v>
      </c>
      <c r="C2313" s="30">
        <v>45891</v>
      </c>
      <c r="D2313" s="30">
        <v>45897</v>
      </c>
      <c r="E2313" s="47">
        <v>165.92</v>
      </c>
      <c r="F2313" s="47">
        <f>IF(AB2313="DOLLAR",E2313*88,E2313)</f>
        <v>14600.96</v>
      </c>
      <c r="G2313" s="48">
        <f>F2313*J2313</f>
        <v>29201.919999999998</v>
      </c>
      <c r="H2313" s="21">
        <v>505824</v>
      </c>
      <c r="I2313" s="21" t="s">
        <v>1614</v>
      </c>
      <c r="J2313" s="21">
        <v>2</v>
      </c>
      <c r="K2313" s="21">
        <v>2</v>
      </c>
      <c r="L2313" s="21">
        <f>J2313-K2313</f>
        <v>0</v>
      </c>
      <c r="M2313" s="21" t="s">
        <v>3300</v>
      </c>
      <c r="N2313" s="30">
        <v>45902</v>
      </c>
      <c r="O2313" s="48">
        <v>34770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>IF(OR(R2313 = "PRIYANKA MADAM", R2313 = "DEEPAK", R2313 = "PORTER"),N2313,"")</f>
        <v>45902</v>
      </c>
      <c r="Y2313" s="21">
        <f>IF(X2313="", "", X2313-N2313)</f>
        <v>0</v>
      </c>
      <c r="Z2313" s="21" t="str">
        <f>IF(N2313="", "", TEXT(N2313, "dddd"))</f>
        <v>Tuesday</v>
      </c>
      <c r="AA2313" s="21" t="str">
        <f>IF(X2313="", "", TEXT(X2313, "dddd"))</f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2310</v>
      </c>
      <c r="B2314" s="21" t="s">
        <v>2765</v>
      </c>
      <c r="C2314" s="30">
        <v>45891</v>
      </c>
      <c r="D2314" s="30">
        <v>45897</v>
      </c>
      <c r="E2314" s="47">
        <v>214.5</v>
      </c>
      <c r="F2314" s="47">
        <f>IF(AB2314="DOLLAR",E2314*88,E2314)</f>
        <v>18876</v>
      </c>
      <c r="G2314" s="48">
        <f>F2314*J2314</f>
        <v>37752</v>
      </c>
      <c r="H2314" s="21">
        <v>506341</v>
      </c>
      <c r="I2314" s="21" t="s">
        <v>1520</v>
      </c>
      <c r="J2314" s="21">
        <v>2</v>
      </c>
      <c r="K2314" s="21">
        <v>2</v>
      </c>
      <c r="L2314" s="21">
        <f>J2314-K2314</f>
        <v>0</v>
      </c>
      <c r="M2314" s="21" t="s">
        <v>3300</v>
      </c>
      <c r="N2314" s="30">
        <v>45902</v>
      </c>
      <c r="O2314" s="48">
        <v>40755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>IF(OR(R2314 = "PRIYANKA MADAM", R2314 = "DEEPAK", R2314 = "PORTER"),N2314,"")</f>
        <v>45902</v>
      </c>
      <c r="Y2314" s="21">
        <f>IF(X2314="", "", X2314-N2314)</f>
        <v>0</v>
      </c>
      <c r="Z2314" s="21" t="str">
        <f>IF(N2314="", "", TEXT(N2314, "dddd"))</f>
        <v>Tuesday</v>
      </c>
      <c r="AA2314" s="21" t="str">
        <f>IF(X2314="", "", TEXT(X2314, "dddd"))</f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2311</v>
      </c>
      <c r="B2315" s="21" t="s">
        <v>2765</v>
      </c>
      <c r="C2315" s="30">
        <v>45891</v>
      </c>
      <c r="D2315" s="30">
        <v>45897</v>
      </c>
      <c r="E2315" s="47">
        <v>140.08000000000001</v>
      </c>
      <c r="F2315" s="47">
        <f>IF(AB2315="DOLLAR",E2315*88,E2315)</f>
        <v>12327.04</v>
      </c>
      <c r="G2315" s="48">
        <f>F2315*J2315</f>
        <v>12327.04</v>
      </c>
      <c r="H2315" s="21">
        <v>574804</v>
      </c>
      <c r="I2315" s="21" t="s">
        <v>2987</v>
      </c>
      <c r="J2315" s="21">
        <v>1</v>
      </c>
      <c r="K2315" s="21">
        <v>1</v>
      </c>
      <c r="L2315" s="21">
        <f>J2315-K2315</f>
        <v>0</v>
      </c>
      <c r="M2315" s="21" t="s">
        <v>3300</v>
      </c>
      <c r="N2315" s="30">
        <v>45902</v>
      </c>
      <c r="O2315" s="48">
        <v>14677.5</v>
      </c>
      <c r="P2315" s="21" t="s">
        <v>254</v>
      </c>
      <c r="Q2315" s="21" t="s">
        <v>2071</v>
      </c>
      <c r="R2315" s="21" t="s">
        <v>847</v>
      </c>
      <c r="S2315" s="3">
        <v>-20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>IF(OR(R2315 = "PRIYANKA MADAM", R2315 = "DEEPAK", R2315 = "PORTER"),N2315,"")</f>
        <v>45902</v>
      </c>
      <c r="Y2315" s="21">
        <f>IF(X2315="", "", X2315-N2315)</f>
        <v>0</v>
      </c>
      <c r="Z2315" s="21" t="str">
        <f>IF(N2315="", "", TEXT(N2315, "dddd"))</f>
        <v>Tuesday</v>
      </c>
      <c r="AA2315" s="21" t="str">
        <f>IF(X2315="", "", TEXT(X2315, "dddd"))</f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2312</v>
      </c>
      <c r="B2316" s="21" t="s">
        <v>2765</v>
      </c>
      <c r="C2316" s="30">
        <v>45891</v>
      </c>
      <c r="D2316" s="30">
        <v>45897</v>
      </c>
      <c r="E2316" s="47">
        <v>200.9</v>
      </c>
      <c r="F2316" s="47">
        <f>IF(AB2316="DOLLAR",E2316*88,E2316)</f>
        <v>17679.2</v>
      </c>
      <c r="G2316" s="48">
        <f>F2316*J2316</f>
        <v>17679.2</v>
      </c>
      <c r="H2316" s="21">
        <v>693504</v>
      </c>
      <c r="I2316" s="21" t="s">
        <v>3040</v>
      </c>
      <c r="J2316" s="21">
        <v>1</v>
      </c>
      <c r="K2316" s="21">
        <v>1</v>
      </c>
      <c r="L2316" s="21">
        <f>J2316-K2316</f>
        <v>0</v>
      </c>
      <c r="M2316" s="21" t="s">
        <v>3348</v>
      </c>
      <c r="N2316" s="30">
        <v>45905</v>
      </c>
      <c r="O2316" s="48">
        <v>33363.75</v>
      </c>
      <c r="P2316" s="21" t="s">
        <v>901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>IF(OR(R2316 = "PRIYANKA MADAM", R2316 = "DEEPAK", R2316 = "PORTER"),N2316,"")</f>
        <v>45905</v>
      </c>
      <c r="Y2316" s="21">
        <f>IF(X2316="", "", X2316-N2316)</f>
        <v>0</v>
      </c>
      <c r="Z2316" s="21" t="str">
        <f>IF(N2316="", "", TEXT(N2316, "dddd"))</f>
        <v>Friday</v>
      </c>
      <c r="AA2316" s="21" t="str">
        <f>IF(X2316="", "", TEXT(X2316, "dddd"))</f>
        <v>Friday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2313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>IF(AB2317="DOLLAR",E2317*88,E2317)</f>
        <v>24045.120000000003</v>
      </c>
      <c r="G2317" s="48">
        <f>F2317*J2317</f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>J2317-K2317</f>
        <v>0</v>
      </c>
      <c r="M2317" s="21" t="s">
        <v>3299</v>
      </c>
      <c r="N2317" s="30">
        <v>45902</v>
      </c>
      <c r="O2317" s="48">
        <v>33858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>IF(OR(R2317 = "PRIYANKA MADAM", R2317 = "DEEPAK", R2317 = "PORTER"),N2317,"")</f>
        <v>45902</v>
      </c>
      <c r="Y2317" s="21">
        <f>IF(X2317="", "", X2317-N2317)</f>
        <v>0</v>
      </c>
      <c r="Z2317" s="21" t="str">
        <f>IF(N2317="", "", TEXT(N2317, "dddd"))</f>
        <v>Tuesday</v>
      </c>
      <c r="AA2317" s="21" t="str">
        <f>IF(X2317="", "", TEXT(X2317, "dddd"))</f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2314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>IF(AB2318="DOLLAR",E2318*88,E2318)</f>
        <v>24045.120000000003</v>
      </c>
      <c r="G2318" s="48">
        <f>F2318*J2318</f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>J2318-K2318</f>
        <v>0</v>
      </c>
      <c r="M2318" s="21" t="s">
        <v>3300</v>
      </c>
      <c r="N2318" s="30">
        <v>45902</v>
      </c>
      <c r="O2318" s="48">
        <v>28215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>IF(OR(R2318 = "PRIYANKA MADAM", R2318 = "DEEPAK", R2318 = "PORTER"),N2318,"")</f>
        <v>45902</v>
      </c>
      <c r="Y2318" s="21">
        <f>IF(X2318="", "", X2318-N2318)</f>
        <v>0</v>
      </c>
      <c r="Z2318" s="21" t="str">
        <f>IF(N2318="", "", TEXT(N2318, "dddd"))</f>
        <v>Tuesday</v>
      </c>
      <c r="AA2318" s="21" t="str">
        <f>IF(X2318="", "", TEXT(X2318, "dddd"))</f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2315</v>
      </c>
      <c r="B2319" s="21" t="s">
        <v>2765</v>
      </c>
      <c r="C2319" s="30">
        <v>45891</v>
      </c>
      <c r="D2319" s="30">
        <v>45897</v>
      </c>
      <c r="E2319" s="47">
        <v>76.16</v>
      </c>
      <c r="F2319" s="47">
        <f>IF(AB2319="DOLLAR",E2319*88,E2319)</f>
        <v>6702.08</v>
      </c>
      <c r="G2319" s="48">
        <f>F2319*J2319</f>
        <v>6702.08</v>
      </c>
      <c r="H2319" s="21">
        <v>791904</v>
      </c>
      <c r="I2319" s="21" t="s">
        <v>3267</v>
      </c>
      <c r="J2319" s="21">
        <v>1</v>
      </c>
      <c r="K2319" s="21">
        <v>1</v>
      </c>
      <c r="L2319" s="21">
        <f>J2319-K2319</f>
        <v>0</v>
      </c>
      <c r="M2319" s="21" t="s">
        <v>3300</v>
      </c>
      <c r="N2319" s="30">
        <v>45902</v>
      </c>
      <c r="O2319" s="48">
        <v>7980</v>
      </c>
      <c r="P2319" s="21" t="s">
        <v>254</v>
      </c>
      <c r="Q2319" s="21" t="s">
        <v>2071</v>
      </c>
      <c r="R2319" s="21" t="s">
        <v>847</v>
      </c>
      <c r="S2319" s="3">
        <v>-20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>IF(OR(R2319 = "PRIYANKA MADAM", R2319 = "DEEPAK", R2319 = "PORTER"),N2319,"")</f>
        <v>45902</v>
      </c>
      <c r="Y2319" s="21">
        <f>IF(X2319="", "", X2319-N2319)</f>
        <v>0</v>
      </c>
      <c r="Z2319" s="21" t="str">
        <f>IF(N2319="", "", TEXT(N2319, "dddd"))</f>
        <v>Tuesday</v>
      </c>
      <c r="AA2319" s="21" t="str">
        <f>IF(X2319="", "", TEXT(X2319, "dddd"))</f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2316</v>
      </c>
      <c r="B2320" s="21">
        <v>44720</v>
      </c>
      <c r="C2320" s="30">
        <v>45895</v>
      </c>
      <c r="D2320" s="30">
        <v>45898</v>
      </c>
      <c r="E2320" s="47">
        <v>160</v>
      </c>
      <c r="F2320" s="47">
        <f>IF(AB2320="DOLLAR",E2320*88,E2320)</f>
        <v>14080</v>
      </c>
      <c r="G2320" s="48">
        <f>F2320*J2320</f>
        <v>56320</v>
      </c>
      <c r="H2320" s="21" t="s">
        <v>2780</v>
      </c>
      <c r="I2320" s="21" t="s">
        <v>4134</v>
      </c>
      <c r="J2320" s="21">
        <v>4</v>
      </c>
      <c r="K2320" s="21">
        <v>4</v>
      </c>
      <c r="L2320" s="21">
        <f>J2320-K2320</f>
        <v>0</v>
      </c>
      <c r="M2320" s="21" t="s">
        <v>3302</v>
      </c>
      <c r="N2320" s="30">
        <v>45902</v>
      </c>
      <c r="O2320" s="48">
        <v>84000</v>
      </c>
      <c r="P2320" s="21" t="s">
        <v>16</v>
      </c>
      <c r="Q2320" s="21" t="s">
        <v>2071</v>
      </c>
      <c r="R2320" s="21" t="s">
        <v>637</v>
      </c>
      <c r="S2320" s="3">
        <v>-20</v>
      </c>
      <c r="T2320" s="37"/>
      <c r="U2320" s="21" t="s">
        <v>2026</v>
      </c>
      <c r="V2320" s="21" t="str">
        <f>VLOOKUP(P2320,'Customer List'!B:C,2,)</f>
        <v>Delhi</v>
      </c>
      <c r="W2320" s="38"/>
      <c r="X2320" s="30">
        <f>IF(OR(R2320 = "PRIYANKA MADAM", R2320 = "DEEPAK", R2320 = "PORTER"),N2320,"")</f>
        <v>45902</v>
      </c>
      <c r="Y2320" s="21">
        <f>IF(X2320="", "", X2320-N2320)</f>
        <v>0</v>
      </c>
      <c r="Z2320" s="21" t="str">
        <f>IF(N2320="", "", TEXT(N2320, "dddd"))</f>
        <v>Tuesday</v>
      </c>
      <c r="AA2320" s="21" t="str">
        <f>IF(X2320="", "", TEXT(X2320, "dddd"))</f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2317</v>
      </c>
      <c r="B2321" s="21">
        <v>44720</v>
      </c>
      <c r="C2321" s="30">
        <v>45895</v>
      </c>
      <c r="D2321" s="30">
        <v>45898</v>
      </c>
      <c r="E2321" s="47">
        <v>255.5</v>
      </c>
      <c r="F2321" s="47">
        <f>IF(AB2321="DOLLAR",E2321*88,E2321)</f>
        <v>22484</v>
      </c>
      <c r="G2321" s="48">
        <f>F2321*J2321</f>
        <v>22484</v>
      </c>
      <c r="H2321" s="21" t="s">
        <v>662</v>
      </c>
      <c r="I2321" s="21" t="s">
        <v>5264</v>
      </c>
      <c r="J2321" s="21">
        <v>1</v>
      </c>
      <c r="K2321" s="21">
        <v>1</v>
      </c>
      <c r="L2321" s="21">
        <f>J2321-K2321</f>
        <v>0</v>
      </c>
      <c r="M2321" s="21" t="s">
        <v>3513</v>
      </c>
      <c r="N2321" s="30">
        <v>45913</v>
      </c>
      <c r="O2321" s="48">
        <v>34580</v>
      </c>
      <c r="P2321" s="21" t="s">
        <v>629</v>
      </c>
      <c r="Q2321" s="21">
        <v>58155619712</v>
      </c>
      <c r="R2321" s="21" t="s">
        <v>40</v>
      </c>
      <c r="S2321" s="3" t="s">
        <v>2781</v>
      </c>
      <c r="T2321" s="37"/>
      <c r="U2321" s="21" t="s">
        <v>2026</v>
      </c>
      <c r="V2321" s="21" t="str">
        <f>VLOOKUP(P2321,'Customer List'!B:C,2,)</f>
        <v>Gujrat</v>
      </c>
      <c r="W2321" s="38"/>
      <c r="X2321" s="30">
        <v>45915</v>
      </c>
      <c r="Y2321" s="21">
        <f>IF(X2321="", "", X2321-N2321)</f>
        <v>2</v>
      </c>
      <c r="Z2321" s="21" t="str">
        <f>IF(N2321="", "", TEXT(N2321, "dddd"))</f>
        <v>Saturday</v>
      </c>
      <c r="AA2321" s="21" t="str">
        <f>IF(X2321="", "", TEXT(X2321, "dddd"))</f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2318</v>
      </c>
      <c r="B2322" s="21">
        <v>178148</v>
      </c>
      <c r="C2322" s="30">
        <v>45898</v>
      </c>
      <c r="D2322" s="30">
        <v>45901</v>
      </c>
      <c r="E2322" s="47">
        <v>90.6</v>
      </c>
      <c r="F2322" s="47">
        <f>IF(AB2322="DOLLAR",E2322*88,E2322)</f>
        <v>7972.7999999999993</v>
      </c>
      <c r="G2322" s="48">
        <f>F2322*J2322</f>
        <v>7972.7999999999993</v>
      </c>
      <c r="H2322" s="21" t="s">
        <v>3282</v>
      </c>
      <c r="I2322" s="21" t="s">
        <v>4370</v>
      </c>
      <c r="J2322" s="21">
        <v>1</v>
      </c>
      <c r="K2322" s="21">
        <v>1</v>
      </c>
      <c r="L2322" s="21">
        <f>J2322-K2322</f>
        <v>0</v>
      </c>
      <c r="M2322" s="21" t="s">
        <v>3303</v>
      </c>
      <c r="N2322" s="30">
        <v>45902</v>
      </c>
      <c r="O2322" s="48">
        <v>12642</v>
      </c>
      <c r="P2322" s="21" t="s">
        <v>2069</v>
      </c>
      <c r="Q2322" s="21">
        <v>58155186375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Kolkata</v>
      </c>
      <c r="W2322" s="38"/>
      <c r="X2322" s="30">
        <v>45908</v>
      </c>
      <c r="Y2322" s="21">
        <f>IF(X2322="", "", X2322-N2322)</f>
        <v>6</v>
      </c>
      <c r="Z2322" s="21" t="str">
        <f>IF(N2322="", "", TEXT(N2322, "dddd"))</f>
        <v>Tuesday</v>
      </c>
      <c r="AA2322" s="21" t="str">
        <f>IF(X2322="", "", TEXT(X2322, "dddd"))</f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2319</v>
      </c>
      <c r="B2323" s="21">
        <v>178148</v>
      </c>
      <c r="C2323" s="30">
        <v>45898</v>
      </c>
      <c r="D2323" s="30">
        <v>45901</v>
      </c>
      <c r="E2323" s="47">
        <v>153.6</v>
      </c>
      <c r="F2323" s="47">
        <f>IF(AB2323="DOLLAR",E2323*88,E2323)</f>
        <v>13516.8</v>
      </c>
      <c r="G2323" s="48">
        <f>F2323*J2323</f>
        <v>13516.8</v>
      </c>
      <c r="H2323" s="21" t="s">
        <v>434</v>
      </c>
      <c r="I2323" s="21" t="s">
        <v>4371</v>
      </c>
      <c r="J2323" s="21">
        <v>1</v>
      </c>
      <c r="K2323" s="21">
        <v>1</v>
      </c>
      <c r="L2323" s="21">
        <f>J2323-K2323</f>
        <v>0</v>
      </c>
      <c r="M2323" s="21" t="s">
        <v>3304</v>
      </c>
      <c r="N2323" s="30">
        <v>45902</v>
      </c>
      <c r="O2323" s="48">
        <v>17272.5</v>
      </c>
      <c r="P2323" s="21" t="s">
        <v>3283</v>
      </c>
      <c r="Q2323" s="21">
        <v>58155186213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Banglore</v>
      </c>
      <c r="W2323" s="38"/>
      <c r="X2323" s="30">
        <v>45908</v>
      </c>
      <c r="Y2323" s="21">
        <f>IF(X2323="", "", X2323-N2323)</f>
        <v>6</v>
      </c>
      <c r="Z2323" s="21" t="str">
        <f>IF(N2323="", "", TEXT(N2323, "dddd"))</f>
        <v>Tuesday</v>
      </c>
      <c r="AA2323" s="21" t="str">
        <f>IF(X2323="", "", TEXT(X2323, "dddd"))</f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2320</v>
      </c>
      <c r="B2324" s="49" t="s">
        <v>3442</v>
      </c>
      <c r="C2324" s="30">
        <v>45895</v>
      </c>
      <c r="D2324" s="30">
        <v>45901</v>
      </c>
      <c r="E2324" s="47">
        <v>16000</v>
      </c>
      <c r="F2324" s="47">
        <f>IF(AB2324="DOLLAR",E2324*88,E2324)</f>
        <v>16000</v>
      </c>
      <c r="G2324" s="48">
        <f>F2324*J2324</f>
        <v>48000</v>
      </c>
      <c r="H2324" s="21" t="s">
        <v>3443</v>
      </c>
      <c r="I2324" s="21"/>
      <c r="J2324" s="21">
        <v>3</v>
      </c>
      <c r="K2324" s="21">
        <v>3</v>
      </c>
      <c r="L2324" s="21">
        <f>J2324-K2324</f>
        <v>0</v>
      </c>
      <c r="M2324" s="21" t="s">
        <v>3444</v>
      </c>
      <c r="N2324" s="30">
        <v>45911</v>
      </c>
      <c r="O2324" s="48">
        <v>126000</v>
      </c>
      <c r="P2324" s="21" t="s">
        <v>2582</v>
      </c>
      <c r="Q2324" s="21" t="s">
        <v>2071</v>
      </c>
      <c r="R2324" s="21" t="s">
        <v>637</v>
      </c>
      <c r="S2324" s="3" t="s">
        <v>299</v>
      </c>
      <c r="T2324" s="37" t="s">
        <v>3445</v>
      </c>
      <c r="U2324" s="21" t="s">
        <v>2085</v>
      </c>
      <c r="V2324" s="21" t="str">
        <f>VLOOKUP(P2324,'Customer List'!B:C,2,)</f>
        <v>DELHI</v>
      </c>
      <c r="W2324" s="38"/>
      <c r="X2324" s="30">
        <f>IF(OR(R2324 = "PRIYANKA MADAM", R2324 = "DEEPAK", R2324 = "PORTER"),N2324,"")</f>
        <v>45911</v>
      </c>
      <c r="Y2324" s="21">
        <f>IF(X2324="", "", X2324-N2324)</f>
        <v>0</v>
      </c>
      <c r="Z2324" s="21" t="str">
        <f>IF(N2324="", "", TEXT(N2324, "dddd"))</f>
        <v>Thursday</v>
      </c>
      <c r="AA2324" s="21" t="str">
        <f>IF(X2324="", "", TEXT(X2324, "dddd"))</f>
        <v>Thursday</v>
      </c>
      <c r="AB2324" s="21" t="str">
        <f>VLOOKUP(U2324,'Currency Sheet'!A:C,3,)</f>
        <v>INR</v>
      </c>
      <c r="AC2324" s="42" t="str">
        <f>VLOOKUP(P2324,'Customer List'!B:D,3,)</f>
        <v>Local</v>
      </c>
    </row>
    <row r="2325" spans="1:29" x14ac:dyDescent="0.25">
      <c r="A2325" s="21">
        <v>2321</v>
      </c>
      <c r="B2325" s="21">
        <v>66072</v>
      </c>
      <c r="C2325" s="30">
        <v>45894</v>
      </c>
      <c r="D2325" s="30">
        <v>45902</v>
      </c>
      <c r="E2325" s="47">
        <v>259</v>
      </c>
      <c r="F2325" s="47">
        <f>IF(AB2325="DOLLAR",E2325*88,E2325)</f>
        <v>22792</v>
      </c>
      <c r="G2325" s="48">
        <f>F2325*J2325</f>
        <v>113960</v>
      </c>
      <c r="H2325" s="21" t="s">
        <v>2347</v>
      </c>
      <c r="I2325" s="21" t="s">
        <v>5256</v>
      </c>
      <c r="J2325" s="21">
        <v>5</v>
      </c>
      <c r="K2325" s="21">
        <v>5</v>
      </c>
      <c r="L2325" s="21">
        <f>J2325-K2325</f>
        <v>0</v>
      </c>
      <c r="M2325" s="21" t="s">
        <v>3400</v>
      </c>
      <c r="N2325" s="30">
        <v>45906</v>
      </c>
      <c r="O2325" s="48">
        <v>200725</v>
      </c>
      <c r="P2325" s="21" t="s">
        <v>944</v>
      </c>
      <c r="Q2325" s="21">
        <v>58155319913</v>
      </c>
      <c r="R2325" s="21" t="s">
        <v>40</v>
      </c>
      <c r="S2325" s="3">
        <v>-20</v>
      </c>
      <c r="T2325" s="37"/>
      <c r="U2325" s="21" t="s">
        <v>2529</v>
      </c>
      <c r="V2325" s="21" t="str">
        <f>VLOOKUP(P2325,'Customer List'!B:C,2,)</f>
        <v>Banglore</v>
      </c>
      <c r="W2325" s="38"/>
      <c r="X2325" s="30">
        <v>45908</v>
      </c>
      <c r="Y2325" s="21">
        <f>IF(X2325="", "", X2325-N2325)</f>
        <v>2</v>
      </c>
      <c r="Z2325" s="21" t="str">
        <f>IF(N2325="", "", TEXT(N2325, "dddd"))</f>
        <v>Saturday</v>
      </c>
      <c r="AA2325" s="21" t="str">
        <f>IF(X2325="", "", TEXT(X2325, "dddd"))</f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x14ac:dyDescent="0.25">
      <c r="A2326" s="21">
        <v>2322</v>
      </c>
      <c r="B2326" s="21" t="s">
        <v>3307</v>
      </c>
      <c r="C2326" s="30">
        <v>45899</v>
      </c>
      <c r="D2326" s="30">
        <v>45902</v>
      </c>
      <c r="E2326" s="47">
        <v>4666.75</v>
      </c>
      <c r="F2326" s="47">
        <f>IF(AB2326="DOLLAR",E2326*88,E2326)</f>
        <v>4666.75</v>
      </c>
      <c r="G2326" s="48">
        <f>F2326*J2326</f>
        <v>4666.75</v>
      </c>
      <c r="H2326" s="21" t="s">
        <v>3308</v>
      </c>
      <c r="I2326" s="21"/>
      <c r="J2326" s="21">
        <v>1</v>
      </c>
      <c r="K2326" s="21">
        <v>1</v>
      </c>
      <c r="L2326" s="21">
        <f>J2326-K2326</f>
        <v>0</v>
      </c>
      <c r="M2326" s="21" t="s">
        <v>3322</v>
      </c>
      <c r="N2326" s="30">
        <v>45903</v>
      </c>
      <c r="O2326" s="48">
        <v>0</v>
      </c>
      <c r="P2326" s="21" t="s">
        <v>30</v>
      </c>
      <c r="Q2326" s="21" t="s">
        <v>2071</v>
      </c>
      <c r="R2326" s="21" t="s">
        <v>847</v>
      </c>
      <c r="S2326" s="3"/>
      <c r="T2326" s="37"/>
      <c r="U2326" s="21" t="s">
        <v>3309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>IF(X2326="", "", X2326-N2326)</f>
        <v>0</v>
      </c>
      <c r="Z2326" s="21" t="str">
        <f>IF(N2326="", "", TEXT(N2326, "dddd"))</f>
        <v>Wednesday</v>
      </c>
      <c r="AA2326" s="21" t="str">
        <f>IF(X2326="", "", TEXT(X2326, "dddd"))</f>
        <v>Wednesday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x14ac:dyDescent="0.25">
      <c r="A2327" s="21">
        <v>2323</v>
      </c>
      <c r="B2327" s="21" t="s">
        <v>3310</v>
      </c>
      <c r="C2327" s="30">
        <v>45891</v>
      </c>
      <c r="D2327" s="30">
        <v>45902</v>
      </c>
      <c r="E2327" s="47">
        <v>374</v>
      </c>
      <c r="F2327" s="47">
        <f>IF(AB2327="DOLLAR",E2327*88,E2327)</f>
        <v>32912</v>
      </c>
      <c r="G2327" s="48">
        <f>F2327*J2327</f>
        <v>32912</v>
      </c>
      <c r="H2327" s="21" t="s">
        <v>2738</v>
      </c>
      <c r="I2327" s="21" t="s">
        <v>4136</v>
      </c>
      <c r="J2327" s="21">
        <v>1</v>
      </c>
      <c r="K2327" s="21">
        <v>1</v>
      </c>
      <c r="L2327" s="21">
        <f>J2327-K2327</f>
        <v>0</v>
      </c>
      <c r="M2327" s="21" t="s">
        <v>3315</v>
      </c>
      <c r="N2327" s="30">
        <v>45903</v>
      </c>
      <c r="O2327" s="48">
        <v>43120.5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>IF(X2327="", "", X2327-N2327)</f>
        <v>0</v>
      </c>
      <c r="Z2327" s="21" t="str">
        <f>IF(N2327="", "", TEXT(N2327, "dddd"))</f>
        <v>Wednesday</v>
      </c>
      <c r="AA2327" s="21" t="str">
        <f>IF(X2327="", "", TEXT(X2327, "dddd"))</f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2324</v>
      </c>
      <c r="B2328" s="21" t="s">
        <v>3310</v>
      </c>
      <c r="C2328" s="30">
        <v>45891</v>
      </c>
      <c r="D2328" s="30">
        <v>45902</v>
      </c>
      <c r="E2328" s="47">
        <v>441</v>
      </c>
      <c r="F2328" s="47">
        <f>IF(AB2328="DOLLAR",E2328*88,E2328)</f>
        <v>38808</v>
      </c>
      <c r="G2328" s="48">
        <f>F2328*J2328</f>
        <v>38808</v>
      </c>
      <c r="H2328" s="21" t="s">
        <v>340</v>
      </c>
      <c r="I2328" s="21" t="s">
        <v>4137</v>
      </c>
      <c r="J2328" s="21">
        <v>1</v>
      </c>
      <c r="K2328" s="21">
        <v>1</v>
      </c>
      <c r="L2328" s="21">
        <f>J2328-K2328</f>
        <v>0</v>
      </c>
      <c r="M2328" s="21" t="s">
        <v>3315</v>
      </c>
      <c r="N2328" s="30">
        <v>45903</v>
      </c>
      <c r="O2328" s="48">
        <v>50872.5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>IF(X2328="", "", X2328-N2328)</f>
        <v>0</v>
      </c>
      <c r="Z2328" s="21" t="str">
        <f>IF(N2328="", "", TEXT(N2328, "dddd"))</f>
        <v>Wednesday</v>
      </c>
      <c r="AA2328" s="21" t="str">
        <f>IF(X2328="", "", TEXT(X2328, "dddd"))</f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2325</v>
      </c>
      <c r="B2329" s="21" t="s">
        <v>3310</v>
      </c>
      <c r="C2329" s="30">
        <v>45891</v>
      </c>
      <c r="D2329" s="30">
        <v>45902</v>
      </c>
      <c r="E2329" s="47">
        <v>374</v>
      </c>
      <c r="F2329" s="47">
        <f>IF(AB2329="DOLLAR",E2329*88,E2329)</f>
        <v>32912</v>
      </c>
      <c r="G2329" s="48">
        <f>F2329*J2329</f>
        <v>32912</v>
      </c>
      <c r="H2329" s="21" t="s">
        <v>2739</v>
      </c>
      <c r="I2329" s="21" t="s">
        <v>4138</v>
      </c>
      <c r="J2329" s="21">
        <v>1</v>
      </c>
      <c r="K2329" s="21">
        <v>1</v>
      </c>
      <c r="L2329" s="21">
        <f>J2329-K2329</f>
        <v>0</v>
      </c>
      <c r="M2329" s="21" t="s">
        <v>3316</v>
      </c>
      <c r="N2329" s="30">
        <v>45903</v>
      </c>
      <c r="O2329" s="48">
        <v>43120.5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>IF(X2329="", "", X2329-N2329)</f>
        <v>0</v>
      </c>
      <c r="Z2329" s="21" t="str">
        <f>IF(N2329="", "", TEXT(N2329, "dddd"))</f>
        <v>Wednesday</v>
      </c>
      <c r="AA2329" s="21" t="str">
        <f>IF(X2329="", "", TEXT(X2329, "dddd"))</f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2326</v>
      </c>
      <c r="B2330" s="21" t="s">
        <v>3310</v>
      </c>
      <c r="C2330" s="30">
        <v>45891</v>
      </c>
      <c r="D2330" s="30">
        <v>45902</v>
      </c>
      <c r="E2330" s="47">
        <v>191.57</v>
      </c>
      <c r="F2330" s="47">
        <f>IF(AB2330="DOLLAR",E2330*88,E2330)</f>
        <v>16858.16</v>
      </c>
      <c r="G2330" s="48">
        <f>F2330*J2330</f>
        <v>16858.16</v>
      </c>
      <c r="H2330" s="21" t="s">
        <v>2740</v>
      </c>
      <c r="I2330" s="21" t="s">
        <v>4139</v>
      </c>
      <c r="J2330" s="21">
        <v>1</v>
      </c>
      <c r="K2330" s="21">
        <v>1</v>
      </c>
      <c r="L2330" s="21">
        <f>J2330-K2330</f>
        <v>0</v>
      </c>
      <c r="M2330" s="21" t="s">
        <v>3356</v>
      </c>
      <c r="N2330" s="30">
        <v>45906</v>
      </c>
      <c r="O2330" s="48">
        <v>28735.35</v>
      </c>
      <c r="P2330" s="21" t="s">
        <v>295</v>
      </c>
      <c r="Q2330" s="21">
        <v>58155321394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Kerala</v>
      </c>
      <c r="W2330" s="38"/>
      <c r="X2330" s="30">
        <v>45909</v>
      </c>
      <c r="Y2330" s="21">
        <f>IF(X2330="", "", X2330-N2330)</f>
        <v>3</v>
      </c>
      <c r="Z2330" s="21" t="str">
        <f>IF(N2330="", "", TEXT(N2330, "dddd"))</f>
        <v>Saturday</v>
      </c>
      <c r="AA2330" s="21" t="str">
        <f>IF(X2330="", "", TEXT(X2330, "dddd"))</f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2327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>IF(AB2331="DOLLAR",E2331*88,E2331)</f>
        <v>9280.48</v>
      </c>
      <c r="G2331" s="48">
        <f>F2331*J2331</f>
        <v>9280.48</v>
      </c>
      <c r="H2331" s="21" t="s">
        <v>2741</v>
      </c>
      <c r="I2331" s="21" t="s">
        <v>4140</v>
      </c>
      <c r="J2331" s="21">
        <v>1</v>
      </c>
      <c r="K2331" s="21">
        <v>1</v>
      </c>
      <c r="L2331" s="21">
        <f>J2331-K2331</f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>IF(X2331="", "", X2331-N2331)</f>
        <v>1</v>
      </c>
      <c r="Z2331" s="21" t="str">
        <f>IF(N2331="", "", TEXT(N2331, "dddd"))</f>
        <v>Monday</v>
      </c>
      <c r="AA2331" s="21" t="str">
        <f>IF(X2331="", "", TEXT(X2331, "dddd"))</f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2328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>IF(AB2332="DOLLAR",E2332*88,E2332)</f>
        <v>9280.48</v>
      </c>
      <c r="G2332" s="48">
        <f>F2332*J2332</f>
        <v>9280.48</v>
      </c>
      <c r="H2332" s="21" t="s">
        <v>2742</v>
      </c>
      <c r="I2332" s="21" t="s">
        <v>4140</v>
      </c>
      <c r="J2332" s="21">
        <v>1</v>
      </c>
      <c r="K2332" s="21">
        <v>1</v>
      </c>
      <c r="L2332" s="21">
        <f>J2332-K2332</f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>IF(X2332="", "", X2332-N2332)</f>
        <v>1</v>
      </c>
      <c r="Z2332" s="21" t="str">
        <f>IF(N2332="", "", TEXT(N2332, "dddd"))</f>
        <v>Monday</v>
      </c>
      <c r="AA2332" s="21" t="str">
        <f>IF(X2332="", "", TEXT(X2332, "dddd"))</f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2329</v>
      </c>
      <c r="B2333" s="21" t="s">
        <v>3310</v>
      </c>
      <c r="C2333" s="30">
        <v>45891</v>
      </c>
      <c r="D2333" s="30">
        <v>45902</v>
      </c>
      <c r="E2333" s="47">
        <v>374</v>
      </c>
      <c r="F2333" s="47">
        <f>IF(AB2333="DOLLAR",E2333*88,E2333)</f>
        <v>32912</v>
      </c>
      <c r="G2333" s="48">
        <f>F2333*J2333</f>
        <v>32912</v>
      </c>
      <c r="H2333" s="21" t="s">
        <v>2743</v>
      </c>
      <c r="I2333" s="21" t="s">
        <v>4141</v>
      </c>
      <c r="J2333" s="21">
        <v>1</v>
      </c>
      <c r="K2333" s="21">
        <v>1</v>
      </c>
      <c r="L2333" s="21">
        <f>J2333-K2333</f>
        <v>0</v>
      </c>
      <c r="M2333" s="21" t="s">
        <v>3395</v>
      </c>
      <c r="N2333" s="30">
        <v>45908</v>
      </c>
      <c r="O2333" s="48">
        <v>43120.5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>IF(X2333="", "", X2333-N2333)</f>
        <v>1</v>
      </c>
      <c r="Z2333" s="21" t="str">
        <f>IF(N2333="", "", TEXT(N2333, "dddd"))</f>
        <v>Monday</v>
      </c>
      <c r="AA2333" s="21" t="str">
        <f>IF(X2333="", "", TEXT(X2333, "dddd"))</f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2330</v>
      </c>
      <c r="B2334" s="21" t="s">
        <v>3310</v>
      </c>
      <c r="C2334" s="30">
        <v>45891</v>
      </c>
      <c r="D2334" s="30">
        <v>45902</v>
      </c>
      <c r="E2334" s="47">
        <v>302.95</v>
      </c>
      <c r="F2334" s="47">
        <f>IF(AB2334="DOLLAR",E2334*88,E2334)</f>
        <v>26659.599999999999</v>
      </c>
      <c r="G2334" s="48">
        <f>F2334*J2334</f>
        <v>26659.599999999999</v>
      </c>
      <c r="H2334" s="21" t="s">
        <v>2744</v>
      </c>
      <c r="I2334" s="21" t="s">
        <v>4142</v>
      </c>
      <c r="J2334" s="21">
        <v>1</v>
      </c>
      <c r="K2334" s="21">
        <v>1</v>
      </c>
      <c r="L2334" s="21">
        <f>J2334-K2334</f>
        <v>0</v>
      </c>
      <c r="M2334" s="21" t="s">
        <v>3395</v>
      </c>
      <c r="N2334" s="30">
        <v>45908</v>
      </c>
      <c r="O2334" s="48">
        <v>34947.79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>IF(X2334="", "", X2334-N2334)</f>
        <v>1</v>
      </c>
      <c r="Z2334" s="21" t="str">
        <f>IF(N2334="", "", TEXT(N2334, "dddd"))</f>
        <v>Monday</v>
      </c>
      <c r="AA2334" s="21" t="str">
        <f>IF(X2334="", "", TEXT(X2334, "dddd"))</f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2331</v>
      </c>
      <c r="B2335" s="21" t="s">
        <v>3310</v>
      </c>
      <c r="C2335" s="30">
        <v>45891</v>
      </c>
      <c r="D2335" s="30">
        <v>45902</v>
      </c>
      <c r="E2335" s="47">
        <v>105.46</v>
      </c>
      <c r="F2335" s="47">
        <f>IF(AB2335="DOLLAR",E2335*88,E2335)</f>
        <v>9280.48</v>
      </c>
      <c r="G2335" s="48">
        <f>F2335*J2335</f>
        <v>9280.48</v>
      </c>
      <c r="H2335" s="21" t="s">
        <v>2745</v>
      </c>
      <c r="I2335" s="21" t="s">
        <v>4143</v>
      </c>
      <c r="J2335" s="21">
        <v>1</v>
      </c>
      <c r="K2335" s="21">
        <v>1</v>
      </c>
      <c r="L2335" s="21">
        <f>J2335-K2335</f>
        <v>0</v>
      </c>
      <c r="M2335" s="21" t="s">
        <v>3395</v>
      </c>
      <c r="N2335" s="30">
        <v>45908</v>
      </c>
      <c r="O2335" s="48">
        <v>12164.99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>IF(X2335="", "", X2335-N2335)</f>
        <v>1</v>
      </c>
      <c r="Z2335" s="21" t="str">
        <f>IF(N2335="", "", TEXT(N2335, "dddd"))</f>
        <v>Monday</v>
      </c>
      <c r="AA2335" s="21" t="str">
        <f>IF(X2335="", "", TEXT(X2335, "dddd"))</f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2332</v>
      </c>
      <c r="B2336" s="21" t="s">
        <v>3310</v>
      </c>
      <c r="C2336" s="30">
        <v>45891</v>
      </c>
      <c r="D2336" s="30">
        <v>45902</v>
      </c>
      <c r="E2336" s="47">
        <v>804</v>
      </c>
      <c r="F2336" s="47">
        <f>IF(AB2336="DOLLAR",E2336*88,E2336)</f>
        <v>70752</v>
      </c>
      <c r="G2336" s="48">
        <f>F2336*J2336</f>
        <v>70752</v>
      </c>
      <c r="H2336" s="21" t="s">
        <v>2746</v>
      </c>
      <c r="I2336" s="21" t="s">
        <v>4144</v>
      </c>
      <c r="J2336" s="21">
        <v>1</v>
      </c>
      <c r="K2336" s="21">
        <v>1</v>
      </c>
      <c r="L2336" s="21">
        <f>J2336-K2336</f>
        <v>0</v>
      </c>
      <c r="M2336" s="21" t="s">
        <v>3537</v>
      </c>
      <c r="N2336" s="30">
        <v>45915</v>
      </c>
      <c r="O2336" s="48">
        <v>111930</v>
      </c>
      <c r="P2336" s="21" t="s">
        <v>49</v>
      </c>
      <c r="Q2336" s="21" t="s">
        <v>636</v>
      </c>
      <c r="R2336" s="21" t="s">
        <v>637</v>
      </c>
      <c r="S2336" s="3">
        <v>-20</v>
      </c>
      <c r="T2336" s="37"/>
      <c r="U2336" s="21" t="s">
        <v>320</v>
      </c>
      <c r="V2336" s="21" t="str">
        <f>VLOOKUP(P2336,'Customer List'!B:C,2,)</f>
        <v>Delhi</v>
      </c>
      <c r="W2336" s="38"/>
      <c r="X2336" s="30">
        <f>IF(OR(R2336 = "PRIYANKA MADAM", R2336 = "DEEPAK", R2336 = "PORTER"),N2336,"")</f>
        <v>45915</v>
      </c>
      <c r="Y2336" s="21">
        <f>IF(X2336="", "", X2336-N2336)</f>
        <v>0</v>
      </c>
      <c r="Z2336" s="21" t="str">
        <f>IF(N2336="", "", TEXT(N2336, "dddd"))</f>
        <v>Monday</v>
      </c>
      <c r="AA2336" s="21" t="str">
        <f>IF(X2336="", "", TEXT(X2336, "dddd"))</f>
        <v>Monday</v>
      </c>
      <c r="AB2336" s="21" t="str">
        <f>VLOOKUP(U2336,'Currency Sheet'!A:C,3,)</f>
        <v>DOLLAR</v>
      </c>
      <c r="AC2336" s="42" t="str">
        <f>VLOOKUP(P2336,'Customer List'!B:D,3,)</f>
        <v>Local</v>
      </c>
    </row>
    <row r="2337" spans="1:29" x14ac:dyDescent="0.25">
      <c r="A2337" s="21">
        <v>2333</v>
      </c>
      <c r="B2337" s="21" t="s">
        <v>3310</v>
      </c>
      <c r="C2337" s="30">
        <v>45891</v>
      </c>
      <c r="D2337" s="30">
        <v>45902</v>
      </c>
      <c r="E2337" s="47">
        <v>625</v>
      </c>
      <c r="F2337" s="47">
        <f>IF(AB2337="DOLLAR",E2337*88,E2337)</f>
        <v>55000</v>
      </c>
      <c r="G2337" s="48">
        <f>F2337*J2337</f>
        <v>110000</v>
      </c>
      <c r="H2337" s="21" t="s">
        <v>2747</v>
      </c>
      <c r="I2337" s="21" t="s">
        <v>4145</v>
      </c>
      <c r="J2337" s="21">
        <v>2</v>
      </c>
      <c r="K2337" s="21">
        <v>2</v>
      </c>
      <c r="L2337" s="21">
        <f>J2337-K2337</f>
        <v>0</v>
      </c>
      <c r="M2337" s="21" t="s">
        <v>3314</v>
      </c>
      <c r="N2337" s="30">
        <v>45903</v>
      </c>
      <c r="O2337" s="48">
        <v>200925</v>
      </c>
      <c r="P2337" s="21" t="s">
        <v>319</v>
      </c>
      <c r="Q2337" s="21">
        <v>58155187355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Gujrat</v>
      </c>
      <c r="W2337" s="38"/>
      <c r="X2337" s="30">
        <v>45908</v>
      </c>
      <c r="Y2337" s="21">
        <f>IF(X2337="", "", X2337-N2337)</f>
        <v>5</v>
      </c>
      <c r="Z2337" s="21" t="str">
        <f>IF(N2337="", "", TEXT(N2337, "dddd"))</f>
        <v>Wednesday</v>
      </c>
      <c r="AA2337" s="21" t="str">
        <f>IF(X2337="", "", TEXT(X2337, "dddd"))</f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2334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>IF(AB2338="DOLLAR",E2338*88,E2338)</f>
        <v>32912</v>
      </c>
      <c r="G2338" s="48">
        <f>F2338*J2338</f>
        <v>32912</v>
      </c>
      <c r="H2338" s="21" t="s">
        <v>2748</v>
      </c>
      <c r="I2338" s="21" t="s">
        <v>4146</v>
      </c>
      <c r="J2338" s="21">
        <v>1</v>
      </c>
      <c r="K2338" s="21">
        <v>1</v>
      </c>
      <c r="L2338" s="21">
        <f>J2338-K2338</f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>IF(X2338="", "", X2338-N2338)</f>
        <v>5</v>
      </c>
      <c r="Z2338" s="21" t="str">
        <f>IF(N2338="", "", TEXT(N2338, "dddd"))</f>
        <v>Wednesday</v>
      </c>
      <c r="AA2338" s="21" t="str">
        <f>IF(X2338="", "", TEXT(X2338, "dddd"))</f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2335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>IF(AB2339="DOLLAR",E2339*88,E2339)</f>
        <v>32912</v>
      </c>
      <c r="G2339" s="48">
        <f>F2339*J2339</f>
        <v>32912</v>
      </c>
      <c r="H2339" s="21" t="s">
        <v>2253</v>
      </c>
      <c r="I2339" s="21" t="s">
        <v>4130</v>
      </c>
      <c r="J2339" s="21">
        <v>1</v>
      </c>
      <c r="K2339" s="21">
        <v>1</v>
      </c>
      <c r="L2339" s="21">
        <f>J2339-K2339</f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>IF(X2339="", "", X2339-N2339)</f>
        <v>5</v>
      </c>
      <c r="Z2339" s="21" t="str">
        <f>IF(N2339="", "", TEXT(N2339, "dddd"))</f>
        <v>Wednesday</v>
      </c>
      <c r="AA2339" s="21" t="str">
        <f>IF(X2339="", "", TEXT(X2339, "dddd"))</f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2336</v>
      </c>
      <c r="B2340" s="21" t="s">
        <v>3310</v>
      </c>
      <c r="C2340" s="30">
        <v>45891</v>
      </c>
      <c r="D2340" s="30">
        <v>45902</v>
      </c>
      <c r="E2340" s="47">
        <v>778</v>
      </c>
      <c r="F2340" s="47">
        <f>IF(AB2340="DOLLAR",E2340*88,E2340)</f>
        <v>68464</v>
      </c>
      <c r="G2340" s="48">
        <f>F2340*J2340</f>
        <v>136928</v>
      </c>
      <c r="H2340" s="21" t="s">
        <v>2749</v>
      </c>
      <c r="I2340" s="21" t="s">
        <v>4130</v>
      </c>
      <c r="J2340" s="21">
        <v>2</v>
      </c>
      <c r="K2340" s="21">
        <v>2</v>
      </c>
      <c r="L2340" s="21">
        <f>J2340-K2340</f>
        <v>0</v>
      </c>
      <c r="M2340" s="21" t="s">
        <v>3547</v>
      </c>
      <c r="N2340" s="30">
        <v>45915</v>
      </c>
      <c r="O2340" s="48">
        <v>287363.03999999998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>IF(X2340="", "", X2340-N2340)</f>
        <v>1</v>
      </c>
      <c r="Z2340" s="21" t="str">
        <f>IF(N2340="", "", TEXT(N2340, "dddd"))</f>
        <v>Monday</v>
      </c>
      <c r="AA2340" s="21" t="str">
        <f>IF(X2340="", "", TEXT(X2340, "dddd"))</f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2337</v>
      </c>
      <c r="B2341" s="21" t="s">
        <v>3310</v>
      </c>
      <c r="C2341" s="30">
        <v>45891</v>
      </c>
      <c r="D2341" s="30">
        <v>45902</v>
      </c>
      <c r="E2341" s="47">
        <v>1142</v>
      </c>
      <c r="F2341" s="47">
        <f>IF(AB2341="DOLLAR",E2341*88,E2341)</f>
        <v>100496</v>
      </c>
      <c r="G2341" s="48">
        <f>F2341*J2341</f>
        <v>100496</v>
      </c>
      <c r="H2341" s="21" t="s">
        <v>2750</v>
      </c>
      <c r="I2341" s="21" t="s">
        <v>4147</v>
      </c>
      <c r="J2341" s="21">
        <v>1</v>
      </c>
      <c r="K2341" s="21">
        <v>1</v>
      </c>
      <c r="L2341" s="21">
        <f>J2341-K2341</f>
        <v>0</v>
      </c>
      <c r="M2341" s="21" t="s">
        <v>3547</v>
      </c>
      <c r="N2341" s="30">
        <v>45915</v>
      </c>
      <c r="O2341" s="48">
        <v>210870.72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>IF(X2341="", "", X2341-N2341)</f>
        <v>1</v>
      </c>
      <c r="Z2341" s="21" t="str">
        <f>IF(N2341="", "", TEXT(N2341, "dddd"))</f>
        <v>Monday</v>
      </c>
      <c r="AA2341" s="21" t="str">
        <f>IF(X2341="", "", TEXT(X2341, "dddd"))</f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2338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>IF(AB2342="DOLLAR",E2342*88,E2342)</f>
        <v>17688</v>
      </c>
      <c r="G2342" s="48">
        <f>F2342*J2342</f>
        <v>17688</v>
      </c>
      <c r="H2342" s="21" t="s">
        <v>2751</v>
      </c>
      <c r="I2342" s="21" t="s">
        <v>4148</v>
      </c>
      <c r="J2342" s="21">
        <v>1</v>
      </c>
      <c r="K2342" s="21">
        <v>1</v>
      </c>
      <c r="L2342" s="21">
        <f>J2342-K2342</f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>IF(X2342="", "", X2342-N2342)</f>
        <v>2</v>
      </c>
      <c r="Z2342" s="21" t="str">
        <f>IF(N2342="", "", TEXT(N2342, "dddd"))</f>
        <v>Saturday</v>
      </c>
      <c r="AA2342" s="21" t="str">
        <f>IF(X2342="", "", TEXT(X2342, "dddd"))</f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2339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>IF(AB2343="DOLLAR",E2343*88,E2343)</f>
        <v>17688</v>
      </c>
      <c r="G2343" s="48">
        <f>F2343*J2343</f>
        <v>17688</v>
      </c>
      <c r="H2343" s="21" t="s">
        <v>2752</v>
      </c>
      <c r="I2343" s="21" t="s">
        <v>4149</v>
      </c>
      <c r="J2343" s="21">
        <v>1</v>
      </c>
      <c r="K2343" s="21">
        <v>1</v>
      </c>
      <c r="L2343" s="21">
        <f>J2343-K2343</f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>IF(X2343="", "", X2343-N2343)</f>
        <v>2</v>
      </c>
      <c r="Z2343" s="21" t="str">
        <f>IF(N2343="", "", TEXT(N2343, "dddd"))</f>
        <v>Saturday</v>
      </c>
      <c r="AA2343" s="21" t="str">
        <f>IF(X2343="", "", TEXT(X2343, "dddd"))</f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2340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>IF(AB2344="DOLLAR",E2344*88,E2344)</f>
        <v>17688</v>
      </c>
      <c r="G2344" s="48">
        <f>F2344*J2344</f>
        <v>17688</v>
      </c>
      <c r="H2344" s="21" t="s">
        <v>754</v>
      </c>
      <c r="I2344" s="21" t="s">
        <v>4128</v>
      </c>
      <c r="J2344" s="21">
        <v>1</v>
      </c>
      <c r="K2344" s="21">
        <v>1</v>
      </c>
      <c r="L2344" s="21">
        <f>J2344-K2344</f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>IF(X2344="", "", X2344-N2344)</f>
        <v>2</v>
      </c>
      <c r="Z2344" s="21" t="str">
        <f>IF(N2344="", "", TEXT(N2344, "dddd"))</f>
        <v>Saturday</v>
      </c>
      <c r="AA2344" s="21" t="str">
        <f>IF(X2344="", "", TEXT(X2344, "dddd"))</f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2341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>IF(AB2345="DOLLAR",E2345*88,E2345)</f>
        <v>17688</v>
      </c>
      <c r="G2345" s="48">
        <f>F2345*J2345</f>
        <v>17688</v>
      </c>
      <c r="H2345" s="21" t="s">
        <v>751</v>
      </c>
      <c r="I2345" s="21" t="s">
        <v>4127</v>
      </c>
      <c r="J2345" s="21">
        <v>1</v>
      </c>
      <c r="K2345" s="21">
        <v>1</v>
      </c>
      <c r="L2345" s="21">
        <f>J2345-K2345</f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>IF(X2345="", "", X2345-N2345)</f>
        <v>2</v>
      </c>
      <c r="Z2345" s="21" t="str">
        <f>IF(N2345="", "", TEXT(N2345, "dddd"))</f>
        <v>Saturday</v>
      </c>
      <c r="AA2345" s="21" t="str">
        <f>IF(X2345="", "", TEXT(X2345, "dddd"))</f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2342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>IF(AB2346="DOLLAR",E2346*88,E2346)</f>
        <v>17688</v>
      </c>
      <c r="G2346" s="48">
        <f>F2346*J2346</f>
        <v>17688</v>
      </c>
      <c r="H2346" s="21" t="s">
        <v>2753</v>
      </c>
      <c r="I2346" s="21" t="s">
        <v>4148</v>
      </c>
      <c r="J2346" s="21">
        <v>1</v>
      </c>
      <c r="K2346" s="21">
        <v>1</v>
      </c>
      <c r="L2346" s="21">
        <f>J2346-K2346</f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>IF(X2346="", "", X2346-N2346)</f>
        <v>2</v>
      </c>
      <c r="Z2346" s="21" t="str">
        <f>IF(N2346="", "", TEXT(N2346, "dddd"))</f>
        <v>Saturday</v>
      </c>
      <c r="AA2346" s="21" t="str">
        <f>IF(X2346="", "", TEXT(X2346, "dddd"))</f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2343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>IF(AB2347="DOLLAR",E2347*88,E2347)</f>
        <v>17688</v>
      </c>
      <c r="G2347" s="48">
        <f>F2347*J2347</f>
        <v>17688</v>
      </c>
      <c r="H2347" s="21" t="s">
        <v>2754</v>
      </c>
      <c r="I2347" s="21" t="s">
        <v>4149</v>
      </c>
      <c r="J2347" s="21">
        <v>1</v>
      </c>
      <c r="K2347" s="21">
        <v>1</v>
      </c>
      <c r="L2347" s="21">
        <f>J2347-K2347</f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>IF(X2347="", "", X2347-N2347)</f>
        <v>2</v>
      </c>
      <c r="Z2347" s="21" t="str">
        <f>IF(N2347="", "", TEXT(N2347, "dddd"))</f>
        <v>Saturday</v>
      </c>
      <c r="AA2347" s="21" t="str">
        <f>IF(X2347="", "", TEXT(X2347, "dddd"))</f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2344</v>
      </c>
      <c r="B2348" s="21" t="s">
        <v>3310</v>
      </c>
      <c r="C2348" s="30">
        <v>45891</v>
      </c>
      <c r="D2348" s="30">
        <v>45902</v>
      </c>
      <c r="E2348" s="47">
        <v>291</v>
      </c>
      <c r="F2348" s="47">
        <f>IF(AB2348="DOLLAR",E2348*88,E2348)</f>
        <v>25608</v>
      </c>
      <c r="G2348" s="48">
        <f>F2348*J2348</f>
        <v>25608</v>
      </c>
      <c r="H2348" s="21" t="s">
        <v>2755</v>
      </c>
      <c r="I2348" s="21" t="s">
        <v>4150</v>
      </c>
      <c r="J2348" s="21">
        <v>1</v>
      </c>
      <c r="K2348" s="21">
        <v>1</v>
      </c>
      <c r="L2348" s="21">
        <f>J2348-K2348</f>
        <v>0</v>
      </c>
      <c r="M2348" s="21" t="s">
        <v>3347</v>
      </c>
      <c r="N2348" s="30">
        <v>45904</v>
      </c>
      <c r="O2348" s="48">
        <v>0</v>
      </c>
      <c r="P2348" s="21" t="s">
        <v>2735</v>
      </c>
      <c r="Q2348" s="21" t="s">
        <v>1127</v>
      </c>
      <c r="R2348" s="21" t="s">
        <v>1127</v>
      </c>
      <c r="S2348" s="3">
        <v>-20</v>
      </c>
      <c r="T2348" s="37" t="s">
        <v>3336</v>
      </c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45904</v>
      </c>
      <c r="Y2348" s="21">
        <f>IF(X2348="", "", X2348-N2348)</f>
        <v>0</v>
      </c>
      <c r="Z2348" s="21" t="str">
        <f>IF(N2348="", "", TEXT(N2348, "dddd"))</f>
        <v>Thursday</v>
      </c>
      <c r="AA2348" s="21" t="str">
        <f>IF(X2348="", "", TEXT(X2348, "dddd"))</f>
        <v>Thursday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2345</v>
      </c>
      <c r="B2349" s="21" t="s">
        <v>3310</v>
      </c>
      <c r="C2349" s="30">
        <v>45891</v>
      </c>
      <c r="D2349" s="30">
        <v>45902</v>
      </c>
      <c r="E2349" s="47">
        <v>282</v>
      </c>
      <c r="F2349" s="47">
        <f>IF(AB2349="DOLLAR",E2349*88,E2349)</f>
        <v>24816</v>
      </c>
      <c r="G2349" s="48">
        <f>F2349*J2349</f>
        <v>24816</v>
      </c>
      <c r="H2349" s="21" t="s">
        <v>2756</v>
      </c>
      <c r="I2349" s="21" t="s">
        <v>4151</v>
      </c>
      <c r="J2349" s="21">
        <v>1</v>
      </c>
      <c r="K2349" s="21">
        <v>1</v>
      </c>
      <c r="L2349" s="21">
        <f>J2349-K2349</f>
        <v>0</v>
      </c>
      <c r="M2349" s="21" t="s">
        <v>3317</v>
      </c>
      <c r="N2349" s="30">
        <v>45903</v>
      </c>
      <c r="O2349" s="48">
        <v>34456.25</v>
      </c>
      <c r="P2349" s="21" t="s">
        <v>254</v>
      </c>
      <c r="Q2349" s="21" t="s">
        <v>2071</v>
      </c>
      <c r="R2349" s="21" t="s">
        <v>847</v>
      </c>
      <c r="S2349" s="3">
        <v>-20</v>
      </c>
      <c r="T2349" s="37"/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45903</v>
      </c>
      <c r="Y2349" s="21">
        <f>IF(X2349="", "", X2349-N2349)</f>
        <v>0</v>
      </c>
      <c r="Z2349" s="21" t="str">
        <f>IF(N2349="", "", TEXT(N2349, "dddd"))</f>
        <v>Wednesday</v>
      </c>
      <c r="AA2349" s="21" t="str">
        <f>IF(X2349="", "", TEXT(X2349, "dddd"))</f>
        <v>Wednesday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2346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>IF(AB2350="DOLLAR",E2350*88,E2350)</f>
        <v>4840</v>
      </c>
      <c r="G2350" s="48">
        <f>F2350*J2350</f>
        <v>4840</v>
      </c>
      <c r="H2350" s="21" t="s">
        <v>2757</v>
      </c>
      <c r="I2350" s="21" t="s">
        <v>4152</v>
      </c>
      <c r="J2350" s="21">
        <v>1</v>
      </c>
      <c r="K2350" s="21">
        <v>1</v>
      </c>
      <c r="L2350" s="21">
        <f>J2350-K2350</f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>IF(X2350="", "", X2350-N2350)</f>
        <v>5</v>
      </c>
      <c r="Z2350" s="21" t="str">
        <f>IF(N2350="", "", TEXT(N2350, "dddd"))</f>
        <v>Wednesday</v>
      </c>
      <c r="AA2350" s="21" t="str">
        <f>IF(X2350="", "", TEXT(X2350, "dddd"))</f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2347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>IF(AB2351="DOLLAR",E2351*88,E2351)</f>
        <v>4840</v>
      </c>
      <c r="G2351" s="48">
        <f>F2351*J2351</f>
        <v>4840</v>
      </c>
      <c r="H2351" s="21" t="s">
        <v>2758</v>
      </c>
      <c r="I2351" s="21" t="s">
        <v>4666</v>
      </c>
      <c r="J2351" s="21">
        <v>1</v>
      </c>
      <c r="K2351" s="21">
        <v>1</v>
      </c>
      <c r="L2351" s="21">
        <f>J2351-K2351</f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>IF(X2351="", "", X2351-N2351)</f>
        <v>5</v>
      </c>
      <c r="Z2351" s="21" t="str">
        <f>IF(N2351="", "", TEXT(N2351, "dddd"))</f>
        <v>Wednesday</v>
      </c>
      <c r="AA2351" s="21" t="str">
        <f>IF(X2351="", "", TEXT(X2351, "dddd"))</f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2348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>IF(AB2352="DOLLAR",E2352*88,E2352)</f>
        <v>34584</v>
      </c>
      <c r="G2352" s="48">
        <f>F2352*J2352</f>
        <v>34584</v>
      </c>
      <c r="H2352" s="21" t="s">
        <v>2759</v>
      </c>
      <c r="I2352" s="21" t="s">
        <v>4153</v>
      </c>
      <c r="J2352" s="21">
        <v>1</v>
      </c>
      <c r="K2352" s="21">
        <v>1</v>
      </c>
      <c r="L2352" s="21">
        <f>J2352-K2352</f>
        <v>0</v>
      </c>
      <c r="M2352" s="21" t="s">
        <v>3316</v>
      </c>
      <c r="N2352" s="30">
        <v>45903</v>
      </c>
      <c r="O2352" s="48">
        <v>45381.5</v>
      </c>
      <c r="P2352" s="21" t="s">
        <v>254</v>
      </c>
      <c r="Q2352" s="21" t="s">
        <v>2071</v>
      </c>
      <c r="R2352" s="21" t="s">
        <v>847</v>
      </c>
      <c r="S2352" s="3">
        <v>4</v>
      </c>
      <c r="T2352" s="37"/>
      <c r="U2352" s="21" t="s">
        <v>320</v>
      </c>
      <c r="V2352" s="21" t="str">
        <f>VLOOKUP(P2352,'Customer List'!B:C,2,)</f>
        <v>Delhi</v>
      </c>
      <c r="W2352" s="38"/>
      <c r="X2352" s="30">
        <f>IF(OR(R2352 = "PRIYANKA MADAM", R2352 = "DEEPAK", R2352 = "PORTER"),N2352,"")</f>
        <v>45903</v>
      </c>
      <c r="Y2352" s="21">
        <f>IF(X2352="", "", X2352-N2352)</f>
        <v>0</v>
      </c>
      <c r="Z2352" s="21" t="str">
        <f>IF(N2352="", "", TEXT(N2352, "dddd"))</f>
        <v>Wednesday</v>
      </c>
      <c r="AA2352" s="21" t="str">
        <f>IF(X2352="", "", TEXT(X2352, "dddd"))</f>
        <v>Wednesday</v>
      </c>
      <c r="AB2352" s="21" t="str">
        <f>VLOOKUP(U2352,'Currency Sheet'!A:C,3,)</f>
        <v>DOLLAR</v>
      </c>
      <c r="AC2352" s="42" t="str">
        <f>VLOOKUP(P2352,'Customer List'!B:D,3,)</f>
        <v>Local</v>
      </c>
    </row>
    <row r="2353" spans="1:29" x14ac:dyDescent="0.25">
      <c r="A2353" s="21">
        <v>2349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>IF(AB2353="DOLLAR",E2353*88,E2353)</f>
        <v>34584</v>
      </c>
      <c r="G2353" s="48">
        <f>F2353*J2353</f>
        <v>69168</v>
      </c>
      <c r="H2353" s="21" t="s">
        <v>364</v>
      </c>
      <c r="I2353" s="21" t="s">
        <v>4131</v>
      </c>
      <c r="J2353" s="21">
        <v>2</v>
      </c>
      <c r="K2353" s="21">
        <v>2</v>
      </c>
      <c r="L2353" s="21">
        <f>J2353-K2353</f>
        <v>0</v>
      </c>
      <c r="M2353" s="21" t="s">
        <v>3395</v>
      </c>
      <c r="N2353" s="30">
        <v>45908</v>
      </c>
      <c r="O2353" s="48">
        <v>90763</v>
      </c>
      <c r="P2353" s="21" t="s">
        <v>2513</v>
      </c>
      <c r="Q2353" s="21" t="s">
        <v>3387</v>
      </c>
      <c r="R2353" s="21" t="s">
        <v>40</v>
      </c>
      <c r="S2353" s="3">
        <v>4</v>
      </c>
      <c r="T2353" s="37"/>
      <c r="U2353" s="21" t="s">
        <v>320</v>
      </c>
      <c r="V2353" s="21" t="str">
        <f>VLOOKUP(P2353,'Customer List'!B:C,2,)</f>
        <v>MOHALI (PUNJAB)</v>
      </c>
      <c r="W2353" s="38"/>
      <c r="X2353" s="30">
        <v>45909</v>
      </c>
      <c r="Y2353" s="21">
        <f>IF(X2353="", "", X2353-N2353)</f>
        <v>1</v>
      </c>
      <c r="Z2353" s="21" t="str">
        <f>IF(N2353="", "", TEXT(N2353, "dddd"))</f>
        <v>Monday</v>
      </c>
      <c r="AA2353" s="21" t="str">
        <f>IF(X2353="", "", TEXT(X2353, "dddd"))</f>
        <v>Tuesday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x14ac:dyDescent="0.25">
      <c r="A2354" s="21">
        <v>2350</v>
      </c>
      <c r="B2354" s="21" t="s">
        <v>3310</v>
      </c>
      <c r="C2354" s="30">
        <v>45891</v>
      </c>
      <c r="D2354" s="30">
        <v>45902</v>
      </c>
      <c r="E2354" s="47">
        <v>237</v>
      </c>
      <c r="F2354" s="47">
        <f>IF(AB2354="DOLLAR",E2354*88,E2354)</f>
        <v>20856</v>
      </c>
      <c r="G2354" s="48">
        <f>F2354*J2354</f>
        <v>20856</v>
      </c>
      <c r="H2354" s="21" t="s">
        <v>321</v>
      </c>
      <c r="I2354" s="21" t="s">
        <v>4132</v>
      </c>
      <c r="J2354" s="21">
        <v>1</v>
      </c>
      <c r="K2354" s="21">
        <v>1</v>
      </c>
      <c r="L2354" s="21">
        <f>J2354-K2354</f>
        <v>0</v>
      </c>
      <c r="M2354" s="21" t="s">
        <v>3320</v>
      </c>
      <c r="N2354" s="30">
        <v>45903</v>
      </c>
      <c r="O2354" s="48">
        <v>28899</v>
      </c>
      <c r="P2354" s="21" t="s">
        <v>42</v>
      </c>
      <c r="Q2354" s="21" t="s">
        <v>2071</v>
      </c>
      <c r="R2354" s="21" t="s">
        <v>637</v>
      </c>
      <c r="S2354" s="3">
        <v>4</v>
      </c>
      <c r="T2354" s="37"/>
      <c r="U2354" s="21" t="s">
        <v>320</v>
      </c>
      <c r="V2354" s="21" t="str">
        <f>VLOOKUP(P2354,'Customer List'!B:C,2,)</f>
        <v>Faridabad</v>
      </c>
      <c r="W2354" s="38"/>
      <c r="X2354" s="30">
        <f>IF(OR(R2354 = "PRIYANKA MADAM", R2354 = "DEEPAK", R2354 = "PORTER"),N2354,"")</f>
        <v>45903</v>
      </c>
      <c r="Y2354" s="21">
        <f>IF(X2354="", "", X2354-N2354)</f>
        <v>0</v>
      </c>
      <c r="Z2354" s="21" t="str">
        <f>IF(N2354="", "", TEXT(N2354, "dddd"))</f>
        <v>Wednesday</v>
      </c>
      <c r="AA2354" s="21" t="str">
        <f>IF(X2354="", "", TEXT(X2354, "dddd"))</f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x14ac:dyDescent="0.25">
      <c r="A2355" s="21">
        <v>2351</v>
      </c>
      <c r="B2355" s="21" t="s">
        <v>3291</v>
      </c>
      <c r="C2355" s="30">
        <v>45895</v>
      </c>
      <c r="D2355" s="30">
        <v>45902</v>
      </c>
      <c r="E2355" s="47">
        <v>23.4</v>
      </c>
      <c r="F2355" s="47">
        <f>IF(AB2355="DOLLAR",E2355*88,E2355)</f>
        <v>2059.1999999999998</v>
      </c>
      <c r="G2355" s="48">
        <f>F2355*J2355</f>
        <v>2059.1999999999998</v>
      </c>
      <c r="H2355" s="21" t="s">
        <v>3292</v>
      </c>
      <c r="I2355" s="21"/>
      <c r="J2355" s="21">
        <v>1</v>
      </c>
      <c r="K2355" s="21">
        <v>1</v>
      </c>
      <c r="L2355" s="21">
        <f>J2355-K2355</f>
        <v>0</v>
      </c>
      <c r="M2355" s="21" t="s">
        <v>3312</v>
      </c>
      <c r="N2355" s="30">
        <v>45903</v>
      </c>
      <c r="O2355" s="48">
        <v>3675.75</v>
      </c>
      <c r="P2355" s="21" t="s">
        <v>460</v>
      </c>
      <c r="Q2355" s="21">
        <v>58155187661</v>
      </c>
      <c r="R2355" s="21" t="s">
        <v>40</v>
      </c>
      <c r="S2355" s="3">
        <v>-20</v>
      </c>
      <c r="T2355" s="37"/>
      <c r="U2355" s="21" t="s">
        <v>520</v>
      </c>
      <c r="V2355" s="21" t="str">
        <f>VLOOKUP(P2355,'Customer List'!B:C,2,)</f>
        <v>Hyderabad</v>
      </c>
      <c r="W2355" s="38"/>
      <c r="X2355" s="30">
        <v>45908</v>
      </c>
      <c r="Y2355" s="21">
        <f>IF(X2355="", "", X2355-N2355)</f>
        <v>5</v>
      </c>
      <c r="Z2355" s="21" t="str">
        <f>IF(N2355="", "", TEXT(N2355, "dddd"))</f>
        <v>Wednesday</v>
      </c>
      <c r="AA2355" s="21" t="str">
        <f>IF(X2355="", "", TEXT(X2355, "dddd"))</f>
        <v>Monday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x14ac:dyDescent="0.25">
      <c r="A2356" s="21">
        <v>2352</v>
      </c>
      <c r="B2356" s="21" t="s">
        <v>3291</v>
      </c>
      <c r="C2356" s="30">
        <v>45895</v>
      </c>
      <c r="D2356" s="30">
        <v>45902</v>
      </c>
      <c r="E2356" s="47">
        <v>97.8</v>
      </c>
      <c r="F2356" s="47">
        <f>IF(AB2356="DOLLAR",E2356*88,E2356)</f>
        <v>8606.4</v>
      </c>
      <c r="G2356" s="48">
        <f>F2356*J2356</f>
        <v>8606.4</v>
      </c>
      <c r="H2356" s="21" t="s">
        <v>3293</v>
      </c>
      <c r="I2356" s="21"/>
      <c r="J2356" s="21">
        <v>1</v>
      </c>
      <c r="K2356" s="21">
        <v>1</v>
      </c>
      <c r="L2356" s="21">
        <f>J2356-K2356</f>
        <v>0</v>
      </c>
      <c r="M2356" s="21" t="s">
        <v>3318</v>
      </c>
      <c r="N2356" s="30">
        <v>45903</v>
      </c>
      <c r="O2356" s="48">
        <v>15362.75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>IF(X2356="", "", X2356-N2356)</f>
        <v>0</v>
      </c>
      <c r="Z2356" s="21" t="str">
        <f>IF(N2356="", "", TEXT(N2356, "dddd"))</f>
        <v>Wednesday</v>
      </c>
      <c r="AA2356" s="21" t="str">
        <f>IF(X2356="", "", TEXT(X2356, "dddd"))</f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2353</v>
      </c>
      <c r="B2357" s="21" t="s">
        <v>3291</v>
      </c>
      <c r="C2357" s="30">
        <v>45895</v>
      </c>
      <c r="D2357" s="30">
        <v>45902</v>
      </c>
      <c r="E2357" s="47">
        <v>115.8</v>
      </c>
      <c r="F2357" s="47">
        <f>IF(AB2357="DOLLAR",E2357*88,E2357)</f>
        <v>10190.4</v>
      </c>
      <c r="G2357" s="48">
        <f>F2357*J2357</f>
        <v>10190.4</v>
      </c>
      <c r="H2357" s="21" t="s">
        <v>3294</v>
      </c>
      <c r="I2357" s="21"/>
      <c r="J2357" s="21">
        <v>1</v>
      </c>
      <c r="K2357" s="21">
        <v>1</v>
      </c>
      <c r="L2357" s="21">
        <f>J2357-K2357</f>
        <v>0</v>
      </c>
      <c r="M2357" s="21" t="s">
        <v>3318</v>
      </c>
      <c r="N2357" s="30">
        <v>45903</v>
      </c>
      <c r="O2357" s="48">
        <v>18190.25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>IF(X2357="", "", X2357-N2357)</f>
        <v>0</v>
      </c>
      <c r="Z2357" s="21" t="str">
        <f>IF(N2357="", "", TEXT(N2357, "dddd"))</f>
        <v>Wednesday</v>
      </c>
      <c r="AA2357" s="21" t="str">
        <f>IF(X2357="", "", TEXT(X2357, "dddd"))</f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2354</v>
      </c>
      <c r="B2358" s="21" t="s">
        <v>3295</v>
      </c>
      <c r="C2358" s="30">
        <v>45895</v>
      </c>
      <c r="D2358" s="30">
        <v>45902</v>
      </c>
      <c r="E2358" s="47">
        <v>76.8</v>
      </c>
      <c r="F2358" s="47">
        <f>IF(AB2358="DOLLAR",E2358*88,E2358)</f>
        <v>6758.4</v>
      </c>
      <c r="G2358" s="48">
        <f>F2358*J2358</f>
        <v>20275.199999999997</v>
      </c>
      <c r="H2358" s="21" t="s">
        <v>3296</v>
      </c>
      <c r="I2358" s="21" t="s">
        <v>4135</v>
      </c>
      <c r="J2358" s="21">
        <v>3</v>
      </c>
      <c r="K2358" s="21">
        <v>3</v>
      </c>
      <c r="L2358" s="21">
        <f>J2358-K2358</f>
        <v>0</v>
      </c>
      <c r="M2358" s="21" t="s">
        <v>3408</v>
      </c>
      <c r="N2358" s="30">
        <v>45915</v>
      </c>
      <c r="O2358" s="48">
        <v>0</v>
      </c>
      <c r="P2358" s="21" t="s">
        <v>880</v>
      </c>
      <c r="Q2358" s="21">
        <v>58155694612</v>
      </c>
      <c r="R2358" s="21" t="s">
        <v>40</v>
      </c>
      <c r="S2358" s="3">
        <v>-20</v>
      </c>
      <c r="T2358" s="37" t="s">
        <v>3548</v>
      </c>
      <c r="U2358" s="21" t="s">
        <v>520</v>
      </c>
      <c r="V2358" s="21" t="str">
        <f>VLOOKUP(P2358,'Customer List'!B:C,2,)</f>
        <v>Mumbai</v>
      </c>
      <c r="W2358" s="38"/>
      <c r="X2358" s="30">
        <v>45916</v>
      </c>
      <c r="Y2358" s="21">
        <f>IF(X2358="", "", X2358-N2358)</f>
        <v>1</v>
      </c>
      <c r="Z2358" s="21" t="str">
        <f>IF(N2358="", "", TEXT(N2358, "dddd"))</f>
        <v>Monday</v>
      </c>
      <c r="AA2358" s="21" t="str">
        <f>IF(X2358="", "", TEXT(X2358, "dddd"))</f>
        <v>Tuesday</v>
      </c>
      <c r="AB2358" s="21" t="str">
        <f>VLOOKUP(U2358,'Currency Sheet'!A:C,3,)</f>
        <v>DOLLAR</v>
      </c>
      <c r="AC2358" s="42" t="str">
        <f>VLOOKUP(P2358,'Customer List'!B:D,3,)</f>
        <v>OutStation</v>
      </c>
    </row>
    <row r="2359" spans="1:29" x14ac:dyDescent="0.25">
      <c r="A2359" s="21">
        <v>2355</v>
      </c>
      <c r="B2359" s="21" t="s">
        <v>3297</v>
      </c>
      <c r="C2359" s="30">
        <v>45895</v>
      </c>
      <c r="D2359" s="30">
        <v>45902</v>
      </c>
      <c r="E2359" s="47">
        <v>594.5</v>
      </c>
      <c r="F2359" s="47">
        <f>IF(AB2359="DOLLAR",E2359*88,E2359)</f>
        <v>52316</v>
      </c>
      <c r="G2359" s="48">
        <f>F2359*J2359</f>
        <v>52316</v>
      </c>
      <c r="H2359" s="21" t="s">
        <v>3298</v>
      </c>
      <c r="I2359" s="21"/>
      <c r="J2359" s="21">
        <v>1</v>
      </c>
      <c r="K2359" s="21">
        <v>1</v>
      </c>
      <c r="L2359" s="21">
        <f>J2359-K2359</f>
        <v>0</v>
      </c>
      <c r="M2359" s="21" t="s">
        <v>3319</v>
      </c>
      <c r="N2359" s="30">
        <v>45903</v>
      </c>
      <c r="O2359" s="48">
        <v>129303.75</v>
      </c>
      <c r="P2359" s="21" t="s">
        <v>42</v>
      </c>
      <c r="Q2359" s="21" t="s">
        <v>2071</v>
      </c>
      <c r="R2359" s="21" t="s">
        <v>637</v>
      </c>
      <c r="S2359" s="3">
        <v>-20</v>
      </c>
      <c r="T2359" s="37"/>
      <c r="U2359" s="21" t="s">
        <v>520</v>
      </c>
      <c r="V2359" s="21" t="str">
        <f>VLOOKUP(P2359,'Customer List'!B:C,2,)</f>
        <v>Faridabad</v>
      </c>
      <c r="W2359" s="38"/>
      <c r="X2359" s="30">
        <f>IF(OR(R2359 = "PRIYANKA MADAM", R2359 = "DEEPAK", R2359 = "PORTER"),N2359,"")</f>
        <v>45903</v>
      </c>
      <c r="Y2359" s="21">
        <f>IF(X2359="", "", X2359-N2359)</f>
        <v>0</v>
      </c>
      <c r="Z2359" s="21" t="str">
        <f>IF(N2359="", "", TEXT(N2359, "dddd"))</f>
        <v>Wednesday</v>
      </c>
      <c r="AA2359" s="21" t="str">
        <f>IF(X2359="", "", TEXT(X2359, "dddd"))</f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x14ac:dyDescent="0.25">
      <c r="A2360" s="21">
        <v>2356</v>
      </c>
      <c r="B2360" s="21" t="s">
        <v>3325</v>
      </c>
      <c r="C2360" s="30">
        <v>45898</v>
      </c>
      <c r="D2360" s="30">
        <v>45903</v>
      </c>
      <c r="E2360" s="47">
        <v>53.9</v>
      </c>
      <c r="F2360" s="47">
        <f>IF(AB2360="DOLLAR",E2360*88,E2360)</f>
        <v>4743.2</v>
      </c>
      <c r="G2360" s="48">
        <f>F2360*J2360</f>
        <v>4743.2</v>
      </c>
      <c r="H2360" s="21">
        <v>100236</v>
      </c>
      <c r="I2360" s="21" t="s">
        <v>3727</v>
      </c>
      <c r="J2360" s="21">
        <v>1</v>
      </c>
      <c r="K2360" s="21">
        <v>1</v>
      </c>
      <c r="L2360" s="21">
        <f>J2360-K2360</f>
        <v>0</v>
      </c>
      <c r="M2360" s="21" t="s">
        <v>3360</v>
      </c>
      <c r="N2360" s="30">
        <v>45906</v>
      </c>
      <c r="O2360" s="48">
        <v>6872.25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>IF(X2360="", "", X2360-N2360)</f>
        <v>4</v>
      </c>
      <c r="Z2360" s="21" t="str">
        <f>IF(N2360="", "", TEXT(N2360, "dddd"))</f>
        <v>Saturday</v>
      </c>
      <c r="AA2360" s="21" t="str">
        <f>IF(X2360="", "", TEXT(X2360, "dddd"))</f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2357</v>
      </c>
      <c r="B2361" s="21" t="s">
        <v>3325</v>
      </c>
      <c r="C2361" s="30">
        <v>45898</v>
      </c>
      <c r="D2361" s="30">
        <v>45903</v>
      </c>
      <c r="E2361" s="47">
        <v>181.5</v>
      </c>
      <c r="F2361" s="47">
        <f>IF(AB2361="DOLLAR",E2361*88,E2361)</f>
        <v>15972</v>
      </c>
      <c r="G2361" s="48">
        <f>F2361*J2361</f>
        <v>15972</v>
      </c>
      <c r="H2361" s="21">
        <v>100443</v>
      </c>
      <c r="I2361" s="21" t="s">
        <v>3728</v>
      </c>
      <c r="J2361" s="21">
        <v>1</v>
      </c>
      <c r="K2361" s="21">
        <v>1</v>
      </c>
      <c r="L2361" s="21">
        <f>J2361-K2361</f>
        <v>0</v>
      </c>
      <c r="M2361" s="21" t="s">
        <v>3360</v>
      </c>
      <c r="N2361" s="30">
        <v>45906</v>
      </c>
      <c r="O2361" s="48">
        <v>21598.5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>IF(X2361="", "", X2361-N2361)</f>
        <v>4</v>
      </c>
      <c r="Z2361" s="21" t="str">
        <f>IF(N2361="", "", TEXT(N2361, "dddd"))</f>
        <v>Saturday</v>
      </c>
      <c r="AA2361" s="21" t="str">
        <f>IF(X2361="", "", TEXT(X2361, "dddd"))</f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2358</v>
      </c>
      <c r="B2362" s="21" t="s">
        <v>3325</v>
      </c>
      <c r="C2362" s="30">
        <v>45898</v>
      </c>
      <c r="D2362" s="30">
        <v>45903</v>
      </c>
      <c r="E2362" s="47">
        <v>25.9</v>
      </c>
      <c r="F2362" s="47">
        <f>IF(AB2362="DOLLAR",E2362*88,E2362)</f>
        <v>2279.1999999999998</v>
      </c>
      <c r="G2362" s="48">
        <f>F2362*J2362</f>
        <v>2279.1999999999998</v>
      </c>
      <c r="H2362" s="21">
        <v>100707</v>
      </c>
      <c r="I2362" s="21" t="s">
        <v>3729</v>
      </c>
      <c r="J2362" s="21">
        <v>1</v>
      </c>
      <c r="K2362" s="21">
        <v>1</v>
      </c>
      <c r="L2362" s="21">
        <f>J2362-K2362</f>
        <v>0</v>
      </c>
      <c r="M2362" s="21" t="s">
        <v>3360</v>
      </c>
      <c r="N2362" s="30">
        <v>45906</v>
      </c>
      <c r="O2362" s="48">
        <v>3302.25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>IF(X2362="", "", X2362-N2362)</f>
        <v>4</v>
      </c>
      <c r="Z2362" s="21" t="str">
        <f>IF(N2362="", "", TEXT(N2362, "dddd"))</f>
        <v>Saturday</v>
      </c>
      <c r="AA2362" s="21" t="str">
        <f>IF(X2362="", "", TEXT(X2362, "dddd"))</f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2359</v>
      </c>
      <c r="B2363" s="21" t="s">
        <v>3325</v>
      </c>
      <c r="C2363" s="30">
        <v>45898</v>
      </c>
      <c r="D2363" s="30">
        <v>45903</v>
      </c>
      <c r="E2363" s="47">
        <v>95.2</v>
      </c>
      <c r="F2363" s="47">
        <f>IF(AB2363="DOLLAR",E2363*88,E2363)</f>
        <v>8377.6</v>
      </c>
      <c r="G2363" s="48">
        <f>F2363*J2363</f>
        <v>8377.6</v>
      </c>
      <c r="H2363" s="21">
        <v>101837</v>
      </c>
      <c r="I2363" s="21" t="s">
        <v>3730</v>
      </c>
      <c r="J2363" s="21">
        <v>1</v>
      </c>
      <c r="K2363" s="21">
        <v>1</v>
      </c>
      <c r="L2363" s="21">
        <f>J2363-K2363</f>
        <v>0</v>
      </c>
      <c r="M2363" s="21" t="s">
        <v>3360</v>
      </c>
      <c r="N2363" s="30">
        <v>45906</v>
      </c>
      <c r="O2363" s="48">
        <v>12138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>IF(X2363="", "", X2363-N2363)</f>
        <v>4</v>
      </c>
      <c r="Z2363" s="21" t="str">
        <f>IF(N2363="", "", TEXT(N2363, "dddd"))</f>
        <v>Saturday</v>
      </c>
      <c r="AA2363" s="21" t="str">
        <f>IF(X2363="", "", TEXT(X2363, "dddd"))</f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2360</v>
      </c>
      <c r="B2364" s="21" t="s">
        <v>3325</v>
      </c>
      <c r="C2364" s="30">
        <v>45898</v>
      </c>
      <c r="D2364" s="30">
        <v>45903</v>
      </c>
      <c r="E2364" s="47">
        <v>71.400000000000006</v>
      </c>
      <c r="F2364" s="47">
        <f>IF(AB2364="DOLLAR",E2364*88,E2364)</f>
        <v>6283.2000000000007</v>
      </c>
      <c r="G2364" s="48">
        <f>F2364*J2364</f>
        <v>6283.2000000000007</v>
      </c>
      <c r="H2364" s="21">
        <v>103083</v>
      </c>
      <c r="I2364" s="21" t="s">
        <v>3731</v>
      </c>
      <c r="J2364" s="21">
        <v>1</v>
      </c>
      <c r="K2364" s="21">
        <v>1</v>
      </c>
      <c r="L2364" s="21">
        <f>J2364-K2364</f>
        <v>0</v>
      </c>
      <c r="M2364" s="21" t="s">
        <v>3360</v>
      </c>
      <c r="N2364" s="30">
        <v>45906</v>
      </c>
      <c r="O2364" s="48">
        <v>9103.5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>IF(X2364="", "", X2364-N2364)</f>
        <v>4</v>
      </c>
      <c r="Z2364" s="21" t="str">
        <f>IF(N2364="", "", TEXT(N2364, "dddd"))</f>
        <v>Saturday</v>
      </c>
      <c r="AA2364" s="21" t="str">
        <f>IF(X2364="", "", TEXT(X2364, "dddd"))</f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2361</v>
      </c>
      <c r="B2365" s="21" t="s">
        <v>3325</v>
      </c>
      <c r="C2365" s="30">
        <v>45898</v>
      </c>
      <c r="D2365" s="30">
        <v>45903</v>
      </c>
      <c r="E2365" s="47">
        <v>70.7</v>
      </c>
      <c r="F2365" s="47">
        <f>IF(AB2365="DOLLAR",E2365*88,E2365)</f>
        <v>6221.6</v>
      </c>
      <c r="G2365" s="48">
        <f>F2365*J2365</f>
        <v>6221.6</v>
      </c>
      <c r="H2365" s="21">
        <v>104419</v>
      </c>
      <c r="I2365" s="21" t="s">
        <v>3732</v>
      </c>
      <c r="J2365" s="21">
        <v>1</v>
      </c>
      <c r="K2365" s="21">
        <v>1</v>
      </c>
      <c r="L2365" s="21">
        <f>J2365-K2365</f>
        <v>0</v>
      </c>
      <c r="M2365" s="21" t="s">
        <v>3360</v>
      </c>
      <c r="N2365" s="30">
        <v>45906</v>
      </c>
      <c r="O2365" s="48">
        <v>9014.25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>IF(X2365="", "", X2365-N2365)</f>
        <v>4</v>
      </c>
      <c r="Z2365" s="21" t="str">
        <f>IF(N2365="", "", TEXT(N2365, "dddd"))</f>
        <v>Saturday</v>
      </c>
      <c r="AA2365" s="21" t="str">
        <f>IF(X2365="", "", TEXT(X2365, "dddd"))</f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2362</v>
      </c>
      <c r="B2366" s="21" t="s">
        <v>3325</v>
      </c>
      <c r="C2366" s="30">
        <v>45898</v>
      </c>
      <c r="D2366" s="30">
        <v>45903</v>
      </c>
      <c r="E2366" s="47">
        <v>71.400000000000006</v>
      </c>
      <c r="F2366" s="47">
        <f>IF(AB2366="DOLLAR",E2366*88,E2366)</f>
        <v>6283.2000000000007</v>
      </c>
      <c r="G2366" s="48">
        <f>F2366*J2366</f>
        <v>6283.2000000000007</v>
      </c>
      <c r="H2366" s="21">
        <v>107675</v>
      </c>
      <c r="I2366" s="21" t="s">
        <v>3733</v>
      </c>
      <c r="J2366" s="21">
        <v>1</v>
      </c>
      <c r="K2366" s="21">
        <v>1</v>
      </c>
      <c r="L2366" s="21">
        <f>J2366-K2366</f>
        <v>0</v>
      </c>
      <c r="M2366" s="21" t="s">
        <v>3360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>IF(X2366="", "", X2366-N2366)</f>
        <v>4</v>
      </c>
      <c r="Z2366" s="21" t="str">
        <f>IF(N2366="", "", TEXT(N2366, "dddd"))</f>
        <v>Saturday</v>
      </c>
      <c r="AA2366" s="21" t="str">
        <f>IF(X2366="", "", TEXT(X2366, "dddd"))</f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2363</v>
      </c>
      <c r="B2367" s="21" t="s">
        <v>3325</v>
      </c>
      <c r="C2367" s="30">
        <v>45898</v>
      </c>
      <c r="D2367" s="30">
        <v>45903</v>
      </c>
      <c r="E2367" s="47">
        <v>85.4</v>
      </c>
      <c r="F2367" s="47">
        <f>IF(AB2367="DOLLAR",E2367*88,E2367)</f>
        <v>7515.2000000000007</v>
      </c>
      <c r="G2367" s="48">
        <f>F2367*J2367</f>
        <v>7515.2000000000007</v>
      </c>
      <c r="H2367" s="21">
        <v>113603</v>
      </c>
      <c r="I2367" s="21" t="s">
        <v>3734</v>
      </c>
      <c r="J2367" s="21">
        <v>1</v>
      </c>
      <c r="K2367" s="21">
        <v>1</v>
      </c>
      <c r="L2367" s="21">
        <f>J2367-K2367</f>
        <v>0</v>
      </c>
      <c r="M2367" s="21" t="s">
        <v>3360</v>
      </c>
      <c r="N2367" s="30">
        <v>45906</v>
      </c>
      <c r="O2367" s="48">
        <v>10888.5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>IF(X2367="", "", X2367-N2367)</f>
        <v>4</v>
      </c>
      <c r="Z2367" s="21" t="str">
        <f>IF(N2367="", "", TEXT(N2367, "dddd"))</f>
        <v>Saturday</v>
      </c>
      <c r="AA2367" s="21" t="str">
        <f>IF(X2367="", "", TEXT(X2367, "dddd"))</f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2364</v>
      </c>
      <c r="B2368" s="21" t="s">
        <v>3325</v>
      </c>
      <c r="C2368" s="30">
        <v>45898</v>
      </c>
      <c r="D2368" s="30">
        <v>45903</v>
      </c>
      <c r="E2368" s="47">
        <v>259</v>
      </c>
      <c r="F2368" s="47">
        <f>IF(AB2368="DOLLAR",E2368*88,E2368)</f>
        <v>22792</v>
      </c>
      <c r="G2368" s="48">
        <f>F2368*J2368</f>
        <v>22792</v>
      </c>
      <c r="H2368" s="21">
        <v>126408</v>
      </c>
      <c r="I2368" s="21" t="s">
        <v>3735</v>
      </c>
      <c r="J2368" s="21">
        <v>1</v>
      </c>
      <c r="K2368" s="21">
        <v>1</v>
      </c>
      <c r="L2368" s="21">
        <f>J2368-K2368</f>
        <v>0</v>
      </c>
      <c r="M2368" s="21" t="s">
        <v>3360</v>
      </c>
      <c r="N2368" s="30">
        <v>45906</v>
      </c>
      <c r="O2368" s="48">
        <v>33022.5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>IF(X2368="", "", X2368-N2368)</f>
        <v>4</v>
      </c>
      <c r="Z2368" s="21" t="str">
        <f>IF(N2368="", "", TEXT(N2368, "dddd"))</f>
        <v>Saturday</v>
      </c>
      <c r="AA2368" s="21" t="str">
        <f>IF(X2368="", "", TEXT(X2368, "dddd"))</f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2365</v>
      </c>
      <c r="B2369" s="21" t="s">
        <v>3325</v>
      </c>
      <c r="C2369" s="30">
        <v>45898</v>
      </c>
      <c r="D2369" s="30">
        <v>45903</v>
      </c>
      <c r="E2369" s="47">
        <v>35</v>
      </c>
      <c r="F2369" s="47">
        <f>IF(AB2369="DOLLAR",E2369*88,E2369)</f>
        <v>3080</v>
      </c>
      <c r="G2369" s="48">
        <f>F2369*J2369</f>
        <v>3080</v>
      </c>
      <c r="H2369" s="21">
        <v>300406</v>
      </c>
      <c r="I2369" s="21" t="s">
        <v>3736</v>
      </c>
      <c r="J2369" s="21">
        <v>1</v>
      </c>
      <c r="K2369" s="21">
        <v>1</v>
      </c>
      <c r="L2369" s="21">
        <f>J2369-K2369</f>
        <v>0</v>
      </c>
      <c r="M2369" s="21" t="s">
        <v>3414</v>
      </c>
      <c r="N2369" s="30">
        <v>45909</v>
      </c>
      <c r="O2369" s="48">
        <v>4800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>IF(X2369="", "", X2369-N2369)</f>
        <v>0</v>
      </c>
      <c r="Z2369" s="21" t="str">
        <f>IF(N2369="", "", TEXT(N2369, "dddd"))</f>
        <v>Tuesday</v>
      </c>
      <c r="AA2369" s="21" t="str">
        <f>IF(X2369="", "", TEXT(X2369, "dddd"))</f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2366</v>
      </c>
      <c r="B2370" s="21" t="s">
        <v>3325</v>
      </c>
      <c r="C2370" s="30">
        <v>45898</v>
      </c>
      <c r="D2370" s="30">
        <v>45903</v>
      </c>
      <c r="E2370" s="47">
        <v>204.4</v>
      </c>
      <c r="F2370" s="47">
        <f>IF(AB2370="DOLLAR",E2370*88,E2370)</f>
        <v>17987.2</v>
      </c>
      <c r="G2370" s="48">
        <f>F2370*J2370</f>
        <v>17987.2</v>
      </c>
      <c r="H2370" s="21">
        <v>300518</v>
      </c>
      <c r="I2370" s="21" t="s">
        <v>3737</v>
      </c>
      <c r="J2370" s="21">
        <v>1</v>
      </c>
      <c r="K2370" s="21">
        <v>1</v>
      </c>
      <c r="L2370" s="21">
        <f>J2370-K2370</f>
        <v>0</v>
      </c>
      <c r="M2370" s="21" t="s">
        <v>3414</v>
      </c>
      <c r="N2370" s="30">
        <v>45909</v>
      </c>
      <c r="O2370" s="48">
        <v>28032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>IF(X2370="", "", X2370-N2370)</f>
        <v>0</v>
      </c>
      <c r="Z2370" s="21" t="str">
        <f>IF(N2370="", "", TEXT(N2370, "dddd"))</f>
        <v>Tuesday</v>
      </c>
      <c r="AA2370" s="21" t="str">
        <f>IF(X2370="", "", TEXT(X2370, "dddd"))</f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2367</v>
      </c>
      <c r="B2371" s="21" t="s">
        <v>3325</v>
      </c>
      <c r="C2371" s="30">
        <v>45898</v>
      </c>
      <c r="D2371" s="30">
        <v>45903</v>
      </c>
      <c r="E2371" s="47">
        <v>293.25</v>
      </c>
      <c r="F2371" s="47">
        <f>IF(AB2371="DOLLAR",E2371*88,E2371)</f>
        <v>25806</v>
      </c>
      <c r="G2371" s="48">
        <f>F2371*J2371</f>
        <v>25806</v>
      </c>
      <c r="H2371" s="21">
        <v>302242</v>
      </c>
      <c r="I2371" s="21" t="s">
        <v>3738</v>
      </c>
      <c r="J2371" s="21">
        <v>1</v>
      </c>
      <c r="K2371" s="21">
        <v>1</v>
      </c>
      <c r="L2371" s="21">
        <f>J2371-K2371</f>
        <v>0</v>
      </c>
      <c r="M2371" s="21" t="s">
        <v>3414</v>
      </c>
      <c r="N2371" s="30">
        <v>45909</v>
      </c>
      <c r="O2371" s="48">
        <v>37536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>IF(X2371="", "", X2371-N2371)</f>
        <v>0</v>
      </c>
      <c r="Z2371" s="21" t="str">
        <f>IF(N2371="", "", TEXT(N2371, "dddd"))</f>
        <v>Tuesday</v>
      </c>
      <c r="AA2371" s="21" t="str">
        <f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2368</v>
      </c>
      <c r="B2372" s="21" t="s">
        <v>3325</v>
      </c>
      <c r="C2372" s="30">
        <v>45898</v>
      </c>
      <c r="D2372" s="30">
        <v>45903</v>
      </c>
      <c r="E2372" s="47">
        <v>285.75</v>
      </c>
      <c r="F2372" s="47">
        <f>IF(AB2372="DOLLAR",E2372*88,E2372)</f>
        <v>25146</v>
      </c>
      <c r="G2372" s="48">
        <f>F2372*J2372</f>
        <v>25146</v>
      </c>
      <c r="H2372" s="21">
        <v>302330</v>
      </c>
      <c r="I2372" s="21" t="s">
        <v>3739</v>
      </c>
      <c r="J2372" s="21">
        <v>1</v>
      </c>
      <c r="K2372" s="21">
        <v>1</v>
      </c>
      <c r="L2372" s="21">
        <f>J2372-K2372</f>
        <v>0</v>
      </c>
      <c r="M2372" s="21" t="s">
        <v>3414</v>
      </c>
      <c r="N2372" s="30">
        <v>45909</v>
      </c>
      <c r="O2372" s="48">
        <v>36576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>IF(X2372="", "", X2372-N2372)</f>
        <v>0</v>
      </c>
      <c r="Z2372" s="21" t="str">
        <f>IF(N2372="", "", TEXT(N2372, "dddd"))</f>
        <v>Tuesday</v>
      </c>
      <c r="AA2372" s="21" t="str">
        <f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2369</v>
      </c>
      <c r="B2373" s="21" t="s">
        <v>3325</v>
      </c>
      <c r="C2373" s="30">
        <v>45898</v>
      </c>
      <c r="D2373" s="30">
        <v>45903</v>
      </c>
      <c r="E2373" s="47">
        <v>77</v>
      </c>
      <c r="F2373" s="47">
        <f>IF(AB2373="DOLLAR",E2373*88,E2373)</f>
        <v>6776</v>
      </c>
      <c r="G2373" s="48">
        <f>F2373*J2373</f>
        <v>6776</v>
      </c>
      <c r="H2373" s="21">
        <v>302610</v>
      </c>
      <c r="I2373" s="21" t="s">
        <v>3740</v>
      </c>
      <c r="J2373" s="21">
        <v>1</v>
      </c>
      <c r="K2373" s="21">
        <v>1</v>
      </c>
      <c r="L2373" s="21">
        <f>J2373-K2373</f>
        <v>0</v>
      </c>
      <c r="M2373" s="21" t="s">
        <v>3414</v>
      </c>
      <c r="N2373" s="30">
        <v>45909</v>
      </c>
      <c r="O2373" s="48">
        <v>10560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>IF(X2373="", "", X2373-N2373)</f>
        <v>0</v>
      </c>
      <c r="Z2373" s="21" t="str">
        <f>IF(N2373="", "", TEXT(N2373, "dddd"))</f>
        <v>Tuesday</v>
      </c>
      <c r="AA2373" s="21" t="str">
        <f>IF(X2373="", "", TEXT(X2373, "dddd"))</f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2370</v>
      </c>
      <c r="B2374" s="21" t="s">
        <v>3325</v>
      </c>
      <c r="C2374" s="30">
        <v>45898</v>
      </c>
      <c r="D2374" s="30">
        <v>45903</v>
      </c>
      <c r="E2374" s="47">
        <v>176.4</v>
      </c>
      <c r="F2374" s="47">
        <f>IF(AB2374="DOLLAR",E2374*88,E2374)</f>
        <v>15523.2</v>
      </c>
      <c r="G2374" s="48">
        <f>F2374*J2374</f>
        <v>15523.2</v>
      </c>
      <c r="H2374" s="21">
        <v>303706</v>
      </c>
      <c r="I2374" s="21" t="s">
        <v>3741</v>
      </c>
      <c r="J2374" s="21">
        <v>1</v>
      </c>
      <c r="K2374" s="21">
        <v>1</v>
      </c>
      <c r="L2374" s="21">
        <f>J2374-K2374</f>
        <v>0</v>
      </c>
      <c r="M2374" s="21" t="s">
        <v>3363</v>
      </c>
      <c r="N2374" s="30">
        <v>45906</v>
      </c>
      <c r="O2374" s="48">
        <v>27342</v>
      </c>
      <c r="P2374" s="21" t="s">
        <v>3323</v>
      </c>
      <c r="Q2374" s="21">
        <v>58155323424</v>
      </c>
      <c r="R2374" s="21" t="s">
        <v>40</v>
      </c>
      <c r="S2374" s="3">
        <v>4</v>
      </c>
      <c r="T2374" s="37"/>
      <c r="U2374" s="21" t="s">
        <v>18</v>
      </c>
      <c r="V2374" s="21" t="str">
        <f>VLOOKUP(P2374,'Customer List'!B:C,2,)</f>
        <v>Tamilnadu</v>
      </c>
      <c r="W2374" s="38"/>
      <c r="X2374" s="30">
        <v>45908</v>
      </c>
      <c r="Y2374" s="21">
        <f>IF(X2374="", "", X2374-N2374)</f>
        <v>2</v>
      </c>
      <c r="Z2374" s="21" t="str">
        <f>IF(N2374="", "", TEXT(N2374, "dddd"))</f>
        <v>Saturday</v>
      </c>
      <c r="AA2374" s="21" t="str">
        <f>IF(X2374="", "", TEXT(X2374, "dddd"))</f>
        <v>Monday</v>
      </c>
      <c r="AB2374" s="21" t="str">
        <f>VLOOKUP(U2374,'Currency Sheet'!A:C,3,)</f>
        <v>DOLLAR</v>
      </c>
      <c r="AC2374" s="42" t="str">
        <f>VLOOKUP(P2374,'Customer List'!B:D,3,)</f>
        <v>OutStation</v>
      </c>
    </row>
    <row r="2375" spans="1:29" x14ac:dyDescent="0.25">
      <c r="A2375" s="21">
        <v>2371</v>
      </c>
      <c r="B2375" s="21" t="s">
        <v>3325</v>
      </c>
      <c r="C2375" s="30">
        <v>45898</v>
      </c>
      <c r="D2375" s="30">
        <v>45903</v>
      </c>
      <c r="E2375" s="47">
        <v>183.4</v>
      </c>
      <c r="F2375" s="47">
        <f>IF(AB2375="DOLLAR",E2375*88,E2375)</f>
        <v>16139.2</v>
      </c>
      <c r="G2375" s="48">
        <f>F2375*J2375</f>
        <v>16139.2</v>
      </c>
      <c r="H2375" s="21">
        <v>311106</v>
      </c>
      <c r="I2375" s="21" t="s">
        <v>3742</v>
      </c>
      <c r="J2375" s="21">
        <v>1</v>
      </c>
      <c r="K2375" s="21">
        <v>1</v>
      </c>
      <c r="L2375" s="21">
        <f>J2375-K2375</f>
        <v>0</v>
      </c>
      <c r="M2375" s="21" t="s">
        <v>3414</v>
      </c>
      <c r="N2375" s="30">
        <v>45909</v>
      </c>
      <c r="O2375" s="48">
        <v>25152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>IF(X2375="", "", X2375-N2375)</f>
        <v>0</v>
      </c>
      <c r="Z2375" s="21" t="str">
        <f>IF(N2375="", "", TEXT(N2375, "dddd"))</f>
        <v>Tuesday</v>
      </c>
      <c r="AA2375" s="21" t="str">
        <f>IF(X2375="", "", TEXT(X2375, "dddd"))</f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2372</v>
      </c>
      <c r="B2376" s="21" t="s">
        <v>3325</v>
      </c>
      <c r="C2376" s="30">
        <v>45898</v>
      </c>
      <c r="D2376" s="30">
        <v>45903</v>
      </c>
      <c r="E2376" s="47">
        <v>263.89999999999998</v>
      </c>
      <c r="F2376" s="47">
        <f>IF(AB2376="DOLLAR",E2376*88,E2376)</f>
        <v>23223.199999999997</v>
      </c>
      <c r="G2376" s="48">
        <f>F2376*J2376</f>
        <v>23223.199999999997</v>
      </c>
      <c r="H2376" s="21">
        <v>320208</v>
      </c>
      <c r="I2376" s="21" t="s">
        <v>3743</v>
      </c>
      <c r="J2376" s="21">
        <v>1</v>
      </c>
      <c r="K2376" s="21">
        <v>1</v>
      </c>
      <c r="L2376" s="21">
        <f>J2376-K2376</f>
        <v>0</v>
      </c>
      <c r="M2376" s="21" t="s">
        <v>3414</v>
      </c>
      <c r="N2376" s="30">
        <v>45909</v>
      </c>
      <c r="O2376" s="48">
        <v>36192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>IF(X2376="", "", X2376-N2376)</f>
        <v>0</v>
      </c>
      <c r="Z2376" s="21" t="str">
        <f>IF(N2376="", "", TEXT(N2376, "dddd"))</f>
        <v>Tuesday</v>
      </c>
      <c r="AA2376" s="21" t="str">
        <f>IF(X2376="", "", TEXT(X2376, "dddd"))</f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2373</v>
      </c>
      <c r="B2377" s="21" t="s">
        <v>3325</v>
      </c>
      <c r="C2377" s="30">
        <v>45898</v>
      </c>
      <c r="D2377" s="30">
        <v>45903</v>
      </c>
      <c r="E2377" s="47">
        <v>334.5</v>
      </c>
      <c r="F2377" s="47">
        <f>IF(AB2377="DOLLAR",E2377*88,E2377)</f>
        <v>29436</v>
      </c>
      <c r="G2377" s="48">
        <f>F2377*J2377</f>
        <v>29436</v>
      </c>
      <c r="H2377" s="21">
        <v>329930</v>
      </c>
      <c r="I2377" s="21" t="s">
        <v>3744</v>
      </c>
      <c r="J2377" s="21">
        <v>1</v>
      </c>
      <c r="K2377" s="21">
        <v>1</v>
      </c>
      <c r="L2377" s="21">
        <f>J2377-K2377</f>
        <v>0</v>
      </c>
      <c r="M2377" s="21" t="s">
        <v>3367</v>
      </c>
      <c r="N2377" s="30">
        <v>45906</v>
      </c>
      <c r="O2377" s="48">
        <v>51847.5</v>
      </c>
      <c r="P2377" s="21" t="s">
        <v>3324</v>
      </c>
      <c r="Q2377" s="21">
        <v>58155323144</v>
      </c>
      <c r="R2377" s="21" t="s">
        <v>40</v>
      </c>
      <c r="S2377" s="3">
        <v>4</v>
      </c>
      <c r="T2377" s="37"/>
      <c r="U2377" s="21" t="s">
        <v>18</v>
      </c>
      <c r="V2377" s="21" t="str">
        <f>VLOOKUP(P2377,'Customer List'!B:C,2,)</f>
        <v>VARANASI</v>
      </c>
      <c r="W2377" s="38"/>
      <c r="X2377" s="30">
        <v>45909</v>
      </c>
      <c r="Y2377" s="21">
        <f>IF(X2377="", "", X2377-N2377)</f>
        <v>3</v>
      </c>
      <c r="Z2377" s="21" t="str">
        <f>IF(N2377="", "", TEXT(N2377, "dddd"))</f>
        <v>Saturday</v>
      </c>
      <c r="AA2377" s="21" t="str">
        <f>IF(X2377="", "", TEXT(X2377, "dddd"))</f>
        <v>Tuesday</v>
      </c>
      <c r="AB2377" s="21" t="str">
        <f>VLOOKUP(U2377,'Currency Sheet'!A:C,3,)</f>
        <v>DOLLAR</v>
      </c>
      <c r="AC2377" s="42" t="str">
        <f>VLOOKUP(P2377,'Customer List'!B:D,3,)</f>
        <v>OutStation</v>
      </c>
    </row>
    <row r="2378" spans="1:29" x14ac:dyDescent="0.25">
      <c r="A2378" s="21">
        <v>2374</v>
      </c>
      <c r="B2378" s="21" t="s">
        <v>3325</v>
      </c>
      <c r="C2378" s="30">
        <v>45898</v>
      </c>
      <c r="D2378" s="30">
        <v>45903</v>
      </c>
      <c r="E2378" s="47">
        <v>142.1</v>
      </c>
      <c r="F2378" s="47">
        <f>IF(AB2378="DOLLAR",E2378*88,E2378)</f>
        <v>12504.8</v>
      </c>
      <c r="G2378" s="48">
        <f>F2378*J2378</f>
        <v>12504.8</v>
      </c>
      <c r="H2378" s="21">
        <v>349128</v>
      </c>
      <c r="I2378" s="21" t="s">
        <v>3745</v>
      </c>
      <c r="J2378" s="21">
        <v>1</v>
      </c>
      <c r="K2378" s="21">
        <v>1</v>
      </c>
      <c r="L2378" s="21">
        <f>J2378-K2378</f>
        <v>0</v>
      </c>
      <c r="M2378" s="21" t="s">
        <v>3467</v>
      </c>
      <c r="N2378" s="30">
        <v>45912</v>
      </c>
      <c r="O2378" s="48">
        <v>28318.5</v>
      </c>
      <c r="P2378" s="21" t="s">
        <v>625</v>
      </c>
      <c r="Q2378" s="57" t="s">
        <v>2071</v>
      </c>
      <c r="R2378" s="21" t="s">
        <v>637</v>
      </c>
      <c r="S2378" s="3">
        <v>4</v>
      </c>
      <c r="T2378" s="37" t="s">
        <v>3468</v>
      </c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45912</v>
      </c>
      <c r="Y2378" s="21">
        <f>IF(X2378="", "", X2378-N2378)</f>
        <v>0</v>
      </c>
      <c r="Z2378" s="21" t="str">
        <f>IF(N2378="", "", TEXT(N2378, "dddd"))</f>
        <v>Friday</v>
      </c>
      <c r="AA2378" s="21" t="str">
        <f>IF(X2378="", "", TEXT(X2378, "dddd"))</f>
        <v>Friday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x14ac:dyDescent="0.25">
      <c r="A2379" s="21">
        <v>2375</v>
      </c>
      <c r="B2379" s="21" t="s">
        <v>3325</v>
      </c>
      <c r="C2379" s="30">
        <v>45898</v>
      </c>
      <c r="D2379" s="30">
        <v>45903</v>
      </c>
      <c r="E2379" s="47">
        <v>135.1</v>
      </c>
      <c r="F2379" s="47">
        <f>IF(AB2379="DOLLAR",E2379*88,E2379)</f>
        <v>11888.8</v>
      </c>
      <c r="G2379" s="48">
        <f>F2379*J2379</f>
        <v>11888.8</v>
      </c>
      <c r="H2379" s="21">
        <v>399711</v>
      </c>
      <c r="I2379" s="21" t="s">
        <v>3746</v>
      </c>
      <c r="J2379" s="21">
        <v>1</v>
      </c>
      <c r="K2379" s="21">
        <v>1</v>
      </c>
      <c r="L2379" s="21">
        <f>J2379-K2379</f>
        <v>0</v>
      </c>
      <c r="M2379" s="21" t="s">
        <v>3366</v>
      </c>
      <c r="N2379" s="30">
        <v>45906</v>
      </c>
      <c r="O2379" s="48">
        <v>20342.2</v>
      </c>
      <c r="P2379" s="21" t="s">
        <v>228</v>
      </c>
      <c r="Q2379" s="21">
        <v>58155323925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Kolkata</v>
      </c>
      <c r="W2379" s="38"/>
      <c r="X2379" s="30">
        <v>45908</v>
      </c>
      <c r="Y2379" s="21">
        <f>IF(X2379="", "", X2379-N2379)</f>
        <v>2</v>
      </c>
      <c r="Z2379" s="21" t="str">
        <f>IF(N2379="", "", TEXT(N2379, "dddd"))</f>
        <v>Saturday</v>
      </c>
      <c r="AA2379" s="21" t="str">
        <f>IF(X2379="", "", TEXT(X2379, "dddd"))</f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2376</v>
      </c>
      <c r="B2380" s="21" t="s">
        <v>3325</v>
      </c>
      <c r="C2380" s="30">
        <v>45898</v>
      </c>
      <c r="D2380" s="30">
        <v>45903</v>
      </c>
      <c r="E2380" s="47">
        <v>62.3</v>
      </c>
      <c r="F2380" s="47">
        <f>IF(AB2380="DOLLAR",E2380*88,E2380)</f>
        <v>5482.4</v>
      </c>
      <c r="G2380" s="48">
        <f>F2380*J2380</f>
        <v>21929.599999999999</v>
      </c>
      <c r="H2380" s="21">
        <v>420201</v>
      </c>
      <c r="I2380" s="21" t="s">
        <v>3747</v>
      </c>
      <c r="J2380" s="21">
        <v>4</v>
      </c>
      <c r="K2380" s="21">
        <v>4</v>
      </c>
      <c r="L2380" s="21">
        <f>J2380-K2380</f>
        <v>0</v>
      </c>
      <c r="M2380" s="21" t="s">
        <v>3374</v>
      </c>
      <c r="N2380" s="30">
        <v>45906</v>
      </c>
      <c r="O2380" s="48">
        <v>35867</v>
      </c>
      <c r="P2380" s="21" t="s">
        <v>2046</v>
      </c>
      <c r="Q2380" s="21">
        <v>58155325373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>IF(X2380="", "", X2380-N2380)</f>
        <v>2</v>
      </c>
      <c r="Z2380" s="21" t="str">
        <f>IF(N2380="", "", TEXT(N2380, "dddd"))</f>
        <v>Saturday</v>
      </c>
      <c r="AA2380" s="21" t="str">
        <f>IF(X2380="", "", TEXT(X2380, "dddd"))</f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2377</v>
      </c>
      <c r="B2381" s="21" t="s">
        <v>3325</v>
      </c>
      <c r="C2381" s="30">
        <v>45898</v>
      </c>
      <c r="D2381" s="30">
        <v>45903</v>
      </c>
      <c r="E2381" s="47">
        <v>41.3</v>
      </c>
      <c r="F2381" s="47">
        <f>IF(AB2381="DOLLAR",E2381*88,E2381)</f>
        <v>3634.3999999999996</v>
      </c>
      <c r="G2381" s="48">
        <f>F2381*J2381</f>
        <v>14537.599999999999</v>
      </c>
      <c r="H2381" s="21">
        <v>420404</v>
      </c>
      <c r="I2381" s="21" t="s">
        <v>3748</v>
      </c>
      <c r="J2381" s="21">
        <v>4</v>
      </c>
      <c r="K2381" s="21">
        <v>4</v>
      </c>
      <c r="L2381" s="21">
        <f>J2381-K2381</f>
        <v>0</v>
      </c>
      <c r="M2381" s="21" t="s">
        <v>3357</v>
      </c>
      <c r="N2381" s="30">
        <v>45906</v>
      </c>
      <c r="O2381" s="48">
        <v>25606</v>
      </c>
      <c r="P2381" s="21" t="s">
        <v>891</v>
      </c>
      <c r="Q2381" s="21">
        <v>58155322444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>IF(X2381="", "", X2381-N2381)</f>
        <v>2</v>
      </c>
      <c r="Z2381" s="21" t="str">
        <f>IF(N2381="", "", TEXT(N2381, "dddd"))</f>
        <v>Saturday</v>
      </c>
      <c r="AA2381" s="21" t="str">
        <f>IF(X2381="", "", TEXT(X2381, "dddd"))</f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2378</v>
      </c>
      <c r="B2382" s="21" t="s">
        <v>3325</v>
      </c>
      <c r="C2382" s="30">
        <v>45898</v>
      </c>
      <c r="D2382" s="30">
        <v>45903</v>
      </c>
      <c r="E2382" s="47">
        <v>74.900000000000006</v>
      </c>
      <c r="F2382" s="47">
        <f>IF(AB2382="DOLLAR",E2382*88,E2382)</f>
        <v>6591.2000000000007</v>
      </c>
      <c r="G2382" s="48">
        <f>F2382*J2382</f>
        <v>6591.2000000000007</v>
      </c>
      <c r="H2382" s="21">
        <v>503851</v>
      </c>
      <c r="I2382" s="21" t="s">
        <v>3749</v>
      </c>
      <c r="J2382" s="21">
        <v>1</v>
      </c>
      <c r="K2382" s="21">
        <v>1</v>
      </c>
      <c r="L2382" s="21">
        <f>J2382-K2382</f>
        <v>0</v>
      </c>
      <c r="M2382" s="21" t="s">
        <v>3360</v>
      </c>
      <c r="N2382" s="30">
        <v>45906</v>
      </c>
      <c r="O2382" s="48">
        <v>9549.75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>IF(X2382="", "", X2382-N2382)</f>
        <v>4</v>
      </c>
      <c r="Z2382" s="21" t="str">
        <f>IF(N2382="", "", TEXT(N2382, "dddd"))</f>
        <v>Saturday</v>
      </c>
      <c r="AA2382" s="21" t="str">
        <f>IF(X2382="", "", TEXT(X2382, "dddd"))</f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2379</v>
      </c>
      <c r="B2383" s="21" t="s">
        <v>3325</v>
      </c>
      <c r="C2383" s="30">
        <v>45898</v>
      </c>
      <c r="D2383" s="30">
        <v>45903</v>
      </c>
      <c r="E2383" s="47">
        <v>90.3</v>
      </c>
      <c r="F2383" s="47">
        <f>IF(AB2383="DOLLAR",E2383*88,E2383)</f>
        <v>7946.4</v>
      </c>
      <c r="G2383" s="48">
        <f>F2383*J2383</f>
        <v>7946.4</v>
      </c>
      <c r="H2383" s="21">
        <v>504131</v>
      </c>
      <c r="I2383" s="21" t="s">
        <v>3750</v>
      </c>
      <c r="J2383" s="21">
        <v>1</v>
      </c>
      <c r="K2383" s="21">
        <v>1</v>
      </c>
      <c r="L2383" s="21">
        <f>J2383-K2383</f>
        <v>0</v>
      </c>
      <c r="M2383" s="21" t="s">
        <v>3360</v>
      </c>
      <c r="N2383" s="30">
        <v>45906</v>
      </c>
      <c r="O2383" s="48">
        <v>11513.25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>IF(X2383="", "", X2383-N2383)</f>
        <v>4</v>
      </c>
      <c r="Z2383" s="21" t="str">
        <f>IF(N2383="", "", TEXT(N2383, "dddd"))</f>
        <v>Saturday</v>
      </c>
      <c r="AA2383" s="21" t="str">
        <f>IF(X2383="", "", TEXT(X2383, "dddd"))</f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2380</v>
      </c>
      <c r="B2384" s="21" t="s">
        <v>3325</v>
      </c>
      <c r="C2384" s="30">
        <v>45898</v>
      </c>
      <c r="D2384" s="30">
        <v>45903</v>
      </c>
      <c r="E2384" s="47">
        <v>123.2</v>
      </c>
      <c r="F2384" s="47">
        <f>IF(AB2384="DOLLAR",E2384*88,E2384)</f>
        <v>10841.6</v>
      </c>
      <c r="G2384" s="48">
        <f>F2384*J2384</f>
        <v>10841.6</v>
      </c>
      <c r="H2384" s="21">
        <v>517005</v>
      </c>
      <c r="I2384" s="21" t="s">
        <v>3751</v>
      </c>
      <c r="J2384" s="21">
        <v>1</v>
      </c>
      <c r="K2384" s="21">
        <v>1</v>
      </c>
      <c r="L2384" s="21">
        <f>J2384-K2384</f>
        <v>0</v>
      </c>
      <c r="M2384" s="21" t="s">
        <v>3360</v>
      </c>
      <c r="N2384" s="30">
        <v>45906</v>
      </c>
      <c r="O2384" s="48">
        <v>15708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>IF(X2384="", "", X2384-N2384)</f>
        <v>4</v>
      </c>
      <c r="Z2384" s="21" t="str">
        <f>IF(N2384="", "", TEXT(N2384, "dddd"))</f>
        <v>Saturday</v>
      </c>
      <c r="AA2384" s="21" t="str">
        <f>IF(X2384="", "", TEXT(X2384, "dddd"))</f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2381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>IF(AB2385="DOLLAR",E2385*88,E2385)</f>
        <v>22792</v>
      </c>
      <c r="G2385" s="48">
        <f>F2385*J2385</f>
        <v>68376</v>
      </c>
      <c r="H2385" s="21">
        <v>626812</v>
      </c>
      <c r="I2385" s="21" t="s">
        <v>3752</v>
      </c>
      <c r="J2385" s="21">
        <v>3</v>
      </c>
      <c r="K2385" s="21">
        <v>3</v>
      </c>
      <c r="L2385" s="21">
        <f>J2385-K2385</f>
        <v>0</v>
      </c>
      <c r="M2385" s="21" t="s">
        <v>5883</v>
      </c>
      <c r="N2385" s="30">
        <v>45969</v>
      </c>
      <c r="O2385" s="48">
        <v>111832.5</v>
      </c>
      <c r="P2385" s="21" t="s">
        <v>2046</v>
      </c>
      <c r="Q2385" s="21">
        <v>58157938554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 t="s">
        <v>5707</v>
      </c>
      <c r="X2385" s="30">
        <v>45970</v>
      </c>
      <c r="Y2385" s="21">
        <f>IF(X2385="", "", X2385-N2385)</f>
        <v>1</v>
      </c>
      <c r="Z2385" s="21" t="str">
        <f>IF(N2385="", "", TEXT(N2385, "dddd"))</f>
        <v>Saturday</v>
      </c>
      <c r="AA2385" s="21" t="str">
        <f>IF(X2385="", "", TEXT(X2385, "dddd"))</f>
        <v>Sunday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2382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>IF(AB2386="DOLLAR",E2386*88,E2386)</f>
        <v>22792</v>
      </c>
      <c r="G2386" s="48">
        <f>F2386*J2386</f>
        <v>45584</v>
      </c>
      <c r="H2386" s="21">
        <v>626812</v>
      </c>
      <c r="I2386" s="21" t="s">
        <v>3752</v>
      </c>
      <c r="J2386" s="21">
        <v>2</v>
      </c>
      <c r="K2386" s="21">
        <v>2</v>
      </c>
      <c r="L2386" s="21">
        <f>J2386-K2386</f>
        <v>0</v>
      </c>
      <c r="M2386" s="21" t="s">
        <v>5311</v>
      </c>
      <c r="N2386" s="30">
        <v>45955</v>
      </c>
      <c r="O2386" s="48">
        <f>37277.5*2</f>
        <v>74555</v>
      </c>
      <c r="P2386" s="21" t="s">
        <v>2046</v>
      </c>
      <c r="Q2386" s="56">
        <v>58157407696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/>
      <c r="X2386" s="30">
        <v>45957</v>
      </c>
      <c r="Y2386" s="21">
        <f>IF(X2386="", "", X2386-N2386)</f>
        <v>2</v>
      </c>
      <c r="Z2386" s="21" t="str">
        <f>IF(N2386="", "", TEXT(N2386, "dddd"))</f>
        <v>Saturday</v>
      </c>
      <c r="AA2386" s="21" t="str">
        <f>IF(X2386="", "", TEXT(X2386, "dddd"))</f>
        <v>Monday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2383</v>
      </c>
      <c r="B2387" s="21" t="s">
        <v>3325</v>
      </c>
      <c r="C2387" s="30">
        <v>45898</v>
      </c>
      <c r="D2387" s="30">
        <v>45903</v>
      </c>
      <c r="E2387" s="47">
        <v>4.9000000000000004</v>
      </c>
      <c r="F2387" s="47">
        <f>IF(AB2387="DOLLAR",E2387*88,E2387)</f>
        <v>431.20000000000005</v>
      </c>
      <c r="G2387" s="48">
        <f>F2387*J2387</f>
        <v>431.20000000000005</v>
      </c>
      <c r="H2387" s="21">
        <v>740379</v>
      </c>
      <c r="I2387" s="21" t="s">
        <v>3753</v>
      </c>
      <c r="J2387" s="21">
        <v>1</v>
      </c>
      <c r="K2387" s="21">
        <v>1</v>
      </c>
      <c r="L2387" s="21">
        <f>J2387-K2387</f>
        <v>0</v>
      </c>
      <c r="M2387" s="21" t="s">
        <v>3628</v>
      </c>
      <c r="N2387" s="30">
        <v>45919</v>
      </c>
      <c r="O2387" s="48">
        <v>868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>IF(OR(R2387 = "PRIYANKA MADAM", R2387 = "DEEPAK", R2387 = "PORTER"),N2387,"")</f>
        <v>45919</v>
      </c>
      <c r="Y2387" s="21">
        <f>IF(X2387="", "", X2387-N2387)</f>
        <v>0</v>
      </c>
      <c r="Z2387" s="21" t="str">
        <f>IF(N2387="", "", TEXT(N2387, "dddd"))</f>
        <v>Friday</v>
      </c>
      <c r="AA2387" s="21" t="str">
        <f>IF(X2387="", "", TEXT(X2387, "dddd"))</f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2384</v>
      </c>
      <c r="B2388" s="21" t="s">
        <v>3325</v>
      </c>
      <c r="C2388" s="30">
        <v>45898</v>
      </c>
      <c r="D2388" s="30">
        <v>45903</v>
      </c>
      <c r="E2388" s="47">
        <v>205.8</v>
      </c>
      <c r="F2388" s="47">
        <f>IF(AB2388="DOLLAR",E2388*88,E2388)</f>
        <v>18110.400000000001</v>
      </c>
      <c r="G2388" s="48">
        <f>F2388*J2388</f>
        <v>18110.400000000001</v>
      </c>
      <c r="H2388" s="21">
        <v>740830</v>
      </c>
      <c r="I2388" s="21" t="s">
        <v>3754</v>
      </c>
      <c r="J2388" s="21">
        <v>1</v>
      </c>
      <c r="K2388" s="21">
        <v>1</v>
      </c>
      <c r="L2388" s="21">
        <f>J2388-K2388</f>
        <v>0</v>
      </c>
      <c r="M2388" s="21" t="s">
        <v>3628</v>
      </c>
      <c r="N2388" s="30">
        <v>45919</v>
      </c>
      <c r="O2388" s="48">
        <v>36456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>IF(OR(R2388 = "PRIYANKA MADAM", R2388 = "DEEPAK", R2388 = "PORTER"),N2388,"")</f>
        <v>45919</v>
      </c>
      <c r="Y2388" s="21">
        <f>IF(X2388="", "", X2388-N2388)</f>
        <v>0</v>
      </c>
      <c r="Z2388" s="21" t="str">
        <f>IF(N2388="", "", TEXT(N2388, "dddd"))</f>
        <v>Friday</v>
      </c>
      <c r="AA2388" s="21" t="str">
        <f>IF(X2388="", "", TEXT(X2388, "dddd"))</f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2385</v>
      </c>
      <c r="B2389" s="21" t="s">
        <v>3325</v>
      </c>
      <c r="C2389" s="30">
        <v>45898</v>
      </c>
      <c r="D2389" s="30">
        <v>45903</v>
      </c>
      <c r="E2389" s="47">
        <v>41.3</v>
      </c>
      <c r="F2389" s="47">
        <f>IF(AB2389="DOLLAR",E2389*88,E2389)</f>
        <v>3634.3999999999996</v>
      </c>
      <c r="G2389" s="48">
        <f>F2389*J2389</f>
        <v>3634.3999999999996</v>
      </c>
      <c r="H2389" s="21">
        <v>740831</v>
      </c>
      <c r="I2389" s="21" t="s">
        <v>3755</v>
      </c>
      <c r="J2389" s="21">
        <v>1</v>
      </c>
      <c r="K2389" s="21">
        <v>1</v>
      </c>
      <c r="L2389" s="21">
        <f>J2389-K2389</f>
        <v>0</v>
      </c>
      <c r="M2389" s="21" t="s">
        <v>3628</v>
      </c>
      <c r="N2389" s="30">
        <v>45919</v>
      </c>
      <c r="O2389" s="48">
        <v>7316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>IF(OR(R2389 = "PRIYANKA MADAM", R2389 = "DEEPAK", R2389 = "PORTER"),N2389,"")</f>
        <v>45919</v>
      </c>
      <c r="Y2389" s="21">
        <f>IF(X2389="", "", X2389-N2389)</f>
        <v>0</v>
      </c>
      <c r="Z2389" s="21" t="str">
        <f>IF(N2389="", "", TEXT(N2389, "dddd"))</f>
        <v>Friday</v>
      </c>
      <c r="AA2389" s="21" t="str">
        <f>IF(X2389="", "", TEXT(X2389, "dddd"))</f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2386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>IF(AB2390="DOLLAR",E2390*88,E2390)</f>
        <v>7268.7999999999993</v>
      </c>
      <c r="G2390" s="48">
        <f>F2390*J2390</f>
        <v>7268.7999999999993</v>
      </c>
      <c r="H2390" s="21">
        <v>740832</v>
      </c>
      <c r="I2390" s="21" t="s">
        <v>3756</v>
      </c>
      <c r="J2390" s="21">
        <v>1</v>
      </c>
      <c r="K2390" s="21">
        <v>1</v>
      </c>
      <c r="L2390" s="21">
        <f>J2390-K2390</f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>IF(OR(R2390 = "PRIYANKA MADAM", R2390 = "DEEPAK", R2390 = "PORTER"),N2390,"")</f>
        <v>45919</v>
      </c>
      <c r="Y2390" s="21">
        <f>IF(X2390="", "", X2390-N2390)</f>
        <v>0</v>
      </c>
      <c r="Z2390" s="21" t="str">
        <f>IF(N2390="", "", TEXT(N2390, "dddd"))</f>
        <v>Friday</v>
      </c>
      <c r="AA2390" s="21" t="str">
        <f>IF(X2390="", "", TEXT(X2390, "dddd"))</f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2387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>IF(AB2391="DOLLAR",E2391*88,E2391)</f>
        <v>7268.7999999999993</v>
      </c>
      <c r="G2391" s="48">
        <f>F2391*J2391</f>
        <v>7268.7999999999993</v>
      </c>
      <c r="H2391" s="21">
        <v>740833</v>
      </c>
      <c r="I2391" s="21" t="s">
        <v>3757</v>
      </c>
      <c r="J2391" s="21">
        <v>1</v>
      </c>
      <c r="K2391" s="21">
        <v>1</v>
      </c>
      <c r="L2391" s="21">
        <f>J2391-K2391</f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>IF(OR(R2391 = "PRIYANKA MADAM", R2391 = "DEEPAK", R2391 = "PORTER"),N2391,"")</f>
        <v>45919</v>
      </c>
      <c r="Y2391" s="21">
        <f>IF(X2391="", "", X2391-N2391)</f>
        <v>0</v>
      </c>
      <c r="Z2391" s="21" t="str">
        <f>IF(N2391="", "", TEXT(N2391, "dddd"))</f>
        <v>Friday</v>
      </c>
      <c r="AA2391" s="21" t="str">
        <f>IF(X2391="", "", TEXT(X2391, "dddd"))</f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2388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>IF(AB2392="DOLLAR",E2392*88,E2392)</f>
        <v>7268.7999999999993</v>
      </c>
      <c r="G2392" s="48">
        <f>F2392*J2392</f>
        <v>7268.7999999999993</v>
      </c>
      <c r="H2392" s="21">
        <v>740834</v>
      </c>
      <c r="I2392" s="21" t="s">
        <v>3758</v>
      </c>
      <c r="J2392" s="21">
        <v>1</v>
      </c>
      <c r="K2392" s="21">
        <v>1</v>
      </c>
      <c r="L2392" s="21">
        <f>J2392-K2392</f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>IF(OR(R2392 = "PRIYANKA MADAM", R2392 = "DEEPAK", R2392 = "PORTER"),N2392,"")</f>
        <v>45919</v>
      </c>
      <c r="Y2392" s="21">
        <f>IF(X2392="", "", X2392-N2392)</f>
        <v>0</v>
      </c>
      <c r="Z2392" s="21" t="str">
        <f>IF(N2392="", "", TEXT(N2392, "dddd"))</f>
        <v>Friday</v>
      </c>
      <c r="AA2392" s="21" t="str">
        <f>IF(X2392="", "", TEXT(X2392, "dddd"))</f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2389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>IF(AB2393="DOLLAR",E2393*88,E2393)</f>
        <v>7268.7999999999993</v>
      </c>
      <c r="G2393" s="48">
        <f>F2393*J2393</f>
        <v>7268.7999999999993</v>
      </c>
      <c r="H2393" s="21">
        <v>740835</v>
      </c>
      <c r="I2393" s="21" t="s">
        <v>3759</v>
      </c>
      <c r="J2393" s="21">
        <v>1</v>
      </c>
      <c r="K2393" s="21">
        <v>1</v>
      </c>
      <c r="L2393" s="21">
        <f>J2393-K2393</f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>IF(OR(R2393 = "PRIYANKA MADAM", R2393 = "DEEPAK", R2393 = "PORTER"),N2393,"")</f>
        <v>45919</v>
      </c>
      <c r="Y2393" s="21">
        <f>IF(X2393="", "", X2393-N2393)</f>
        <v>0</v>
      </c>
      <c r="Z2393" s="21" t="str">
        <f>IF(N2393="", "", TEXT(N2393, "dddd"))</f>
        <v>Friday</v>
      </c>
      <c r="AA2393" s="21" t="str">
        <f>IF(X2393="", "", TEXT(X2393, "dddd"))</f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2390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>IF(AB2394="DOLLAR",E2394*88,E2394)</f>
        <v>7268.7999999999993</v>
      </c>
      <c r="G2394" s="48">
        <f>F2394*J2394</f>
        <v>7268.7999999999993</v>
      </c>
      <c r="H2394" s="21">
        <v>740836</v>
      </c>
      <c r="I2394" s="21" t="s">
        <v>3760</v>
      </c>
      <c r="J2394" s="21">
        <v>1</v>
      </c>
      <c r="K2394" s="21">
        <v>1</v>
      </c>
      <c r="L2394" s="21">
        <f>J2394-K2394</f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>IF(OR(R2394 = "PRIYANKA MADAM", R2394 = "DEEPAK", R2394 = "PORTER"),N2394,"")</f>
        <v>45919</v>
      </c>
      <c r="Y2394" s="21">
        <f>IF(X2394="", "", X2394-N2394)</f>
        <v>0</v>
      </c>
      <c r="Z2394" s="21" t="str">
        <f>IF(N2394="", "", TEXT(N2394, "dddd"))</f>
        <v>Friday</v>
      </c>
      <c r="AA2394" s="21" t="str">
        <f>IF(X2394="", "", TEXT(X2394, "dddd"))</f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2391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>IF(AB2395="DOLLAR",E2395*88,E2395)</f>
        <v>7268.7999999999993</v>
      </c>
      <c r="G2395" s="48">
        <f>F2395*J2395</f>
        <v>7268.7999999999993</v>
      </c>
      <c r="H2395" s="21">
        <v>740837</v>
      </c>
      <c r="I2395" s="21" t="s">
        <v>3761</v>
      </c>
      <c r="J2395" s="21">
        <v>1</v>
      </c>
      <c r="K2395" s="21">
        <v>1</v>
      </c>
      <c r="L2395" s="21">
        <f>J2395-K2395</f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>IF(OR(R2395 = "PRIYANKA MADAM", R2395 = "DEEPAK", R2395 = "PORTER"),N2395,"")</f>
        <v>45919</v>
      </c>
      <c r="Y2395" s="21">
        <f>IF(X2395="", "", X2395-N2395)</f>
        <v>0</v>
      </c>
      <c r="Z2395" s="21" t="str">
        <f>IF(N2395="", "", TEXT(N2395, "dddd"))</f>
        <v>Friday</v>
      </c>
      <c r="AA2395" s="21" t="str">
        <f>IF(X2395="", "", TEXT(X2395, "dddd"))</f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2392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>IF(AB2396="DOLLAR",E2396*88,E2396)</f>
        <v>7268.7999999999993</v>
      </c>
      <c r="G2396" s="48">
        <f>F2396*J2396</f>
        <v>7268.7999999999993</v>
      </c>
      <c r="H2396" s="21">
        <v>740838</v>
      </c>
      <c r="I2396" s="21" t="s">
        <v>3762</v>
      </c>
      <c r="J2396" s="21">
        <v>1</v>
      </c>
      <c r="K2396" s="21">
        <v>1</v>
      </c>
      <c r="L2396" s="21">
        <f>J2396-K2396</f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>IF(OR(R2396 = "PRIYANKA MADAM", R2396 = "DEEPAK", R2396 = "PORTER"),N2396,"")</f>
        <v>45919</v>
      </c>
      <c r="Y2396" s="21">
        <f>IF(X2396="", "", X2396-N2396)</f>
        <v>0</v>
      </c>
      <c r="Z2396" s="21" t="str">
        <f>IF(N2396="", "", TEXT(N2396, "dddd"))</f>
        <v>Friday</v>
      </c>
      <c r="AA2396" s="21" t="str">
        <f>IF(X2396="", "", TEXT(X2396, "dddd"))</f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2393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>IF(AB2397="DOLLAR",E2397*88,E2397)</f>
        <v>7268.7999999999993</v>
      </c>
      <c r="G2397" s="48">
        <f>F2397*J2397</f>
        <v>7268.7999999999993</v>
      </c>
      <c r="H2397" s="21">
        <v>740840</v>
      </c>
      <c r="I2397" s="21" t="s">
        <v>3763</v>
      </c>
      <c r="J2397" s="21">
        <v>1</v>
      </c>
      <c r="K2397" s="21">
        <v>1</v>
      </c>
      <c r="L2397" s="21">
        <f>J2397-K2397</f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>IF(OR(R2397 = "PRIYANKA MADAM", R2397 = "DEEPAK", R2397 = "PORTER"),N2397,"")</f>
        <v>45919</v>
      </c>
      <c r="Y2397" s="21">
        <f>IF(X2397="", "", X2397-N2397)</f>
        <v>0</v>
      </c>
      <c r="Z2397" s="21" t="str">
        <f>IF(N2397="", "", TEXT(N2397, "dddd"))</f>
        <v>Friday</v>
      </c>
      <c r="AA2397" s="21" t="str">
        <f>IF(X2397="", "", TEXT(X2397, "dddd"))</f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2394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>IF(AB2398="DOLLAR",E2398*88,E2398)</f>
        <v>7268.7999999999993</v>
      </c>
      <c r="G2398" s="48">
        <f>F2398*J2398</f>
        <v>7268.7999999999993</v>
      </c>
      <c r="H2398" s="21">
        <v>740843</v>
      </c>
      <c r="I2398" s="21" t="s">
        <v>3764</v>
      </c>
      <c r="J2398" s="21">
        <v>1</v>
      </c>
      <c r="K2398" s="21">
        <v>1</v>
      </c>
      <c r="L2398" s="21">
        <f>J2398-K2398</f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>IF(OR(R2398 = "PRIYANKA MADAM", R2398 = "DEEPAK", R2398 = "PORTER"),N2398,"")</f>
        <v>45919</v>
      </c>
      <c r="Y2398" s="21">
        <f>IF(X2398="", "", X2398-N2398)</f>
        <v>0</v>
      </c>
      <c r="Z2398" s="21" t="str">
        <f>IF(N2398="", "", TEXT(N2398, "dddd"))</f>
        <v>Friday</v>
      </c>
      <c r="AA2398" s="21" t="str">
        <f>IF(X2398="", "", TEXT(X2398, "dddd"))</f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2395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>IF(AB2399="DOLLAR",E2399*88,E2399)</f>
        <v>7268.7999999999993</v>
      </c>
      <c r="G2399" s="48">
        <f>F2399*J2399</f>
        <v>7268.7999999999993</v>
      </c>
      <c r="H2399" s="21">
        <v>740844</v>
      </c>
      <c r="I2399" s="21" t="s">
        <v>3765</v>
      </c>
      <c r="J2399" s="21">
        <v>1</v>
      </c>
      <c r="K2399" s="21">
        <v>1</v>
      </c>
      <c r="L2399" s="21">
        <f>J2399-K2399</f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>IF(OR(R2399 = "PRIYANKA MADAM", R2399 = "DEEPAK", R2399 = "PORTER"),N2399,"")</f>
        <v>45919</v>
      </c>
      <c r="Y2399" s="21">
        <f>IF(X2399="", "", X2399-N2399)</f>
        <v>0</v>
      </c>
      <c r="Z2399" s="21" t="str">
        <f>IF(N2399="", "", TEXT(N2399, "dddd"))</f>
        <v>Friday</v>
      </c>
      <c r="AA2399" s="21" t="str">
        <f>IF(X2399="", "", TEXT(X2399, "dddd"))</f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2396</v>
      </c>
      <c r="B2400" s="21" t="s">
        <v>3325</v>
      </c>
      <c r="C2400" s="30">
        <v>45898</v>
      </c>
      <c r="D2400" s="30">
        <v>45903</v>
      </c>
      <c r="E2400" s="47">
        <v>739.9</v>
      </c>
      <c r="F2400" s="47">
        <f>IF(AB2400="DOLLAR",E2400*88,E2400)</f>
        <v>65111.199999999997</v>
      </c>
      <c r="G2400" s="48">
        <f>F2400*J2400</f>
        <v>130222.39999999999</v>
      </c>
      <c r="H2400" s="21">
        <v>741032</v>
      </c>
      <c r="I2400" s="21" t="s">
        <v>3766</v>
      </c>
      <c r="J2400" s="21">
        <v>2</v>
      </c>
      <c r="K2400" s="21">
        <v>2</v>
      </c>
      <c r="L2400" s="21">
        <f>J2400-K2400</f>
        <v>0</v>
      </c>
      <c r="M2400" s="21" t="s">
        <v>3376</v>
      </c>
      <c r="N2400" s="30">
        <v>45906</v>
      </c>
      <c r="O2400" s="48">
        <v>212985.5</v>
      </c>
      <c r="P2400" s="21" t="s">
        <v>2046</v>
      </c>
      <c r="Q2400" s="21">
        <v>58155325373</v>
      </c>
      <c r="R2400" s="21" t="s">
        <v>40</v>
      </c>
      <c r="S2400" s="3">
        <v>4</v>
      </c>
      <c r="T2400" s="37"/>
      <c r="U2400" s="21" t="s">
        <v>18</v>
      </c>
      <c r="V2400" s="21" t="str">
        <f>VLOOKUP(P2400,'Customer List'!B:C,2,)</f>
        <v>Banglore</v>
      </c>
      <c r="W2400" s="38"/>
      <c r="X2400" s="30">
        <v>45908</v>
      </c>
      <c r="Y2400" s="21">
        <f>IF(X2400="", "", X2400-N2400)</f>
        <v>2</v>
      </c>
      <c r="Z2400" s="21" t="str">
        <f>IF(N2400="", "", TEXT(N2400, "dddd"))</f>
        <v>Saturday</v>
      </c>
      <c r="AA2400" s="21" t="str">
        <f>IF(X2400="", "", TEXT(X2400, "dddd"))</f>
        <v>Monday</v>
      </c>
      <c r="AB2400" s="21" t="str">
        <f>VLOOKUP(U2400,'Currency Sheet'!A:C,3,)</f>
        <v>DOLLAR</v>
      </c>
      <c r="AC2400" s="42" t="str">
        <f>VLOOKUP(P2400,'Customer List'!B:D,3,)</f>
        <v>OutStation</v>
      </c>
    </row>
    <row r="2401" spans="1:29" x14ac:dyDescent="0.25">
      <c r="A2401" s="21">
        <v>2397</v>
      </c>
      <c r="B2401" s="21" t="s">
        <v>3325</v>
      </c>
      <c r="C2401" s="30">
        <v>45898</v>
      </c>
      <c r="D2401" s="30">
        <v>45903</v>
      </c>
      <c r="E2401" s="47">
        <v>82.6</v>
      </c>
      <c r="F2401" s="47">
        <f>IF(AB2401="DOLLAR",E2401*88,E2401)</f>
        <v>7268.7999999999993</v>
      </c>
      <c r="G2401" s="48">
        <f>F2401*J2401</f>
        <v>7268.7999999999993</v>
      </c>
      <c r="H2401" s="21">
        <v>741446</v>
      </c>
      <c r="I2401" s="21" t="s">
        <v>3767</v>
      </c>
      <c r="J2401" s="21">
        <v>1</v>
      </c>
      <c r="K2401" s="21">
        <v>1</v>
      </c>
      <c r="L2401" s="21">
        <f>J2401-K2401</f>
        <v>0</v>
      </c>
      <c r="M2401" s="21" t="s">
        <v>3628</v>
      </c>
      <c r="N2401" s="30">
        <v>45919</v>
      </c>
      <c r="O2401" s="48">
        <v>14632</v>
      </c>
      <c r="P2401" s="21" t="s">
        <v>130</v>
      </c>
      <c r="Q2401" s="21" t="s">
        <v>2071</v>
      </c>
      <c r="R2401" s="21" t="s">
        <v>637</v>
      </c>
      <c r="S2401" s="3">
        <v>4</v>
      </c>
      <c r="T2401" s="37" t="s">
        <v>3667</v>
      </c>
      <c r="U2401" s="21" t="s">
        <v>18</v>
      </c>
      <c r="V2401" s="21" t="str">
        <f>VLOOKUP(P2401,'Customer List'!B:C,2,)</f>
        <v>Delhi</v>
      </c>
      <c r="W2401" s="38"/>
      <c r="X2401" s="30">
        <f>IF(OR(R2401 = "PRIYANKA MADAM", R2401 = "DEEPAK", R2401 = "PORTER"),N2401,"")</f>
        <v>45919</v>
      </c>
      <c r="Y2401" s="21">
        <f>IF(X2401="", "", X2401-N2401)</f>
        <v>0</v>
      </c>
      <c r="Z2401" s="21" t="str">
        <f>IF(N2401="", "", TEXT(N2401, "dddd"))</f>
        <v>Friday</v>
      </c>
      <c r="AA2401" s="21" t="str">
        <f>IF(X2401="", "", TEXT(X2401, "dddd"))</f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x14ac:dyDescent="0.25">
      <c r="A2402" s="21">
        <v>2398</v>
      </c>
      <c r="B2402" s="21" t="s">
        <v>3326</v>
      </c>
      <c r="C2402" s="30">
        <v>45894</v>
      </c>
      <c r="D2402" s="30">
        <v>45903</v>
      </c>
      <c r="E2402" s="47">
        <v>181.5</v>
      </c>
      <c r="F2402" s="47">
        <f>IF(AB2402="DOLLAR",E2402*88,E2402)</f>
        <v>15972</v>
      </c>
      <c r="G2402" s="48">
        <f>F2402*J2402</f>
        <v>15972</v>
      </c>
      <c r="H2402" s="21">
        <v>103134</v>
      </c>
      <c r="I2402" s="21" t="s">
        <v>3768</v>
      </c>
      <c r="J2402" s="21">
        <v>1</v>
      </c>
      <c r="K2402" s="21">
        <v>1</v>
      </c>
      <c r="L2402" s="21">
        <f>J2402-K2402</f>
        <v>0</v>
      </c>
      <c r="M2402" s="21" t="s">
        <v>3375</v>
      </c>
      <c r="N2402" s="30">
        <v>45906</v>
      </c>
      <c r="O2402" s="48">
        <v>24381.5</v>
      </c>
      <c r="P2402" s="21" t="s">
        <v>1894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>IF(X2402="", "", X2402-N2402)</f>
        <v>2</v>
      </c>
      <c r="Z2402" s="21" t="str">
        <f>IF(N2402="", "", TEXT(N2402, "dddd"))</f>
        <v>Saturday</v>
      </c>
      <c r="AA2402" s="21" t="str">
        <f>IF(X2402="", "", TEXT(X2402, "dddd"))</f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x14ac:dyDescent="0.25">
      <c r="A2403" s="21">
        <v>2399</v>
      </c>
      <c r="B2403" s="21" t="s">
        <v>3326</v>
      </c>
      <c r="C2403" s="30">
        <v>45894</v>
      </c>
      <c r="D2403" s="30">
        <v>45903</v>
      </c>
      <c r="E2403" s="47">
        <v>226.1</v>
      </c>
      <c r="F2403" s="47">
        <f>IF(AB2403="DOLLAR",E2403*88,E2403)</f>
        <v>19896.8</v>
      </c>
      <c r="G2403" s="48">
        <f>F2403*J2403</f>
        <v>39793.599999999999</v>
      </c>
      <c r="H2403" s="21">
        <v>121220</v>
      </c>
      <c r="I2403" s="21" t="s">
        <v>3769</v>
      </c>
      <c r="J2403" s="21">
        <v>2</v>
      </c>
      <c r="K2403" s="21">
        <v>2</v>
      </c>
      <c r="L2403" s="21">
        <f>J2403-K2403</f>
        <v>0</v>
      </c>
      <c r="M2403" s="21" t="s">
        <v>3330</v>
      </c>
      <c r="N2403" s="30">
        <v>45904</v>
      </c>
      <c r="O2403" s="48">
        <v>60078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>IF(X2403="", "", X2403-N2403)</f>
        <v>0</v>
      </c>
      <c r="Z2403" s="21" t="str">
        <f>IF(N2403="", "", TEXT(N2403, "dddd"))</f>
        <v>Thursday</v>
      </c>
      <c r="AA2403" s="21" t="str">
        <f>IF(X2403="", "", TEXT(X2403, "dddd"))</f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2400</v>
      </c>
      <c r="B2404" s="21" t="s">
        <v>3326</v>
      </c>
      <c r="C2404" s="30">
        <v>45894</v>
      </c>
      <c r="D2404" s="30">
        <v>45903</v>
      </c>
      <c r="E2404" s="47">
        <v>166.6</v>
      </c>
      <c r="F2404" s="47">
        <f>IF(AB2404="DOLLAR",E2404*88,E2404)</f>
        <v>14660.8</v>
      </c>
      <c r="G2404" s="48">
        <f>F2404*J2404</f>
        <v>14660.8</v>
      </c>
      <c r="H2404" s="21">
        <v>300106</v>
      </c>
      <c r="I2404" s="21" t="s">
        <v>3770</v>
      </c>
      <c r="J2404" s="21">
        <v>1</v>
      </c>
      <c r="K2404" s="21">
        <v>1</v>
      </c>
      <c r="L2404" s="21">
        <f>J2404-K2404</f>
        <v>0</v>
      </c>
      <c r="M2404" s="21" t="s">
        <v>3330</v>
      </c>
      <c r="N2404" s="30">
        <v>45904</v>
      </c>
      <c r="O2404" s="48">
        <v>22134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>IF(X2404="", "", X2404-N2404)</f>
        <v>0</v>
      </c>
      <c r="Z2404" s="21" t="str">
        <f>IF(N2404="", "", TEXT(N2404, "dddd"))</f>
        <v>Thursday</v>
      </c>
      <c r="AA2404" s="21" t="str">
        <f>IF(X2404="", "", TEXT(X2404, "dddd"))</f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2401</v>
      </c>
      <c r="B2405" s="21" t="s">
        <v>3326</v>
      </c>
      <c r="C2405" s="30">
        <v>45894</v>
      </c>
      <c r="D2405" s="30">
        <v>45903</v>
      </c>
      <c r="E2405" s="47">
        <v>38.5</v>
      </c>
      <c r="F2405" s="47">
        <f>IF(AB2405="DOLLAR",E2405*88,E2405)</f>
        <v>3388</v>
      </c>
      <c r="G2405" s="48">
        <f>F2405*J2405</f>
        <v>6776</v>
      </c>
      <c r="H2405" s="21">
        <v>300306</v>
      </c>
      <c r="I2405" s="21" t="s">
        <v>3736</v>
      </c>
      <c r="J2405" s="21">
        <v>2</v>
      </c>
      <c r="K2405" s="21">
        <v>2</v>
      </c>
      <c r="L2405" s="21">
        <f>J2405-K2405</f>
        <v>0</v>
      </c>
      <c r="M2405" s="21" t="s">
        <v>3375</v>
      </c>
      <c r="N2405" s="30">
        <v>45906</v>
      </c>
      <c r="O2405" s="48">
        <v>11082.5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>IF(X2405="", "", X2405-N2405)</f>
        <v>2</v>
      </c>
      <c r="Z2405" s="21" t="str">
        <f>IF(N2405="", "", TEXT(N2405, "dddd"))</f>
        <v>Saturday</v>
      </c>
      <c r="AA2405" s="21" t="str">
        <f>IF(X2405="", "", TEXT(X2405, "dddd"))</f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2402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>IF(AB2406="DOLLAR",E2406*88,E2406)</f>
        <v>26796</v>
      </c>
      <c r="G2406" s="48">
        <f>F2406*J2406</f>
        <v>53592</v>
      </c>
      <c r="H2406" s="21">
        <v>302632</v>
      </c>
      <c r="I2406" s="21" t="s">
        <v>3771</v>
      </c>
      <c r="J2406" s="21">
        <v>2</v>
      </c>
      <c r="K2406" s="21">
        <v>2</v>
      </c>
      <c r="L2406" s="21">
        <f>J2406-K2406</f>
        <v>0</v>
      </c>
      <c r="M2406" s="21" t="s">
        <v>3374</v>
      </c>
      <c r="N2406" s="30">
        <v>45906</v>
      </c>
      <c r="O2406" s="48">
        <v>81809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>IF(X2406="", "", X2406-N2406)</f>
        <v>2</v>
      </c>
      <c r="Z2406" s="21" t="str">
        <f>IF(N2406="", "", TEXT(N2406, "dddd"))</f>
        <v>Saturday</v>
      </c>
      <c r="AA2406" s="21" t="str">
        <f>IF(X2406="", "", TEXT(X2406, "dddd"))</f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2403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>IF(AB2407="DOLLAR",E2407*88,E2407)</f>
        <v>26796</v>
      </c>
      <c r="G2407" s="48">
        <f>F2407*J2407</f>
        <v>26796</v>
      </c>
      <c r="H2407" s="21">
        <v>302632</v>
      </c>
      <c r="I2407" s="21" t="s">
        <v>3771</v>
      </c>
      <c r="J2407" s="21">
        <v>1</v>
      </c>
      <c r="K2407" s="21">
        <v>1</v>
      </c>
      <c r="L2407" s="21">
        <f>J2407-K2407</f>
        <v>0</v>
      </c>
      <c r="M2407" s="21" t="s">
        <v>3330</v>
      </c>
      <c r="N2407" s="30">
        <v>45904</v>
      </c>
      <c r="O2407" s="48">
        <v>44051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>IF(X2407="", "", X2407-N2407)</f>
        <v>0</v>
      </c>
      <c r="Z2407" s="21" t="str">
        <f>IF(N2407="", "", TEXT(N2407, "dddd"))</f>
        <v>Thursday</v>
      </c>
      <c r="AA2407" s="21" t="str">
        <f>IF(X2407="", "", TEXT(X2407, "dddd"))</f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2404</v>
      </c>
      <c r="B2408" s="21" t="s">
        <v>3326</v>
      </c>
      <c r="C2408" s="30">
        <v>45894</v>
      </c>
      <c r="D2408" s="30">
        <v>45903</v>
      </c>
      <c r="E2408" s="47">
        <v>326.25</v>
      </c>
      <c r="F2408" s="47">
        <f>IF(AB2408="DOLLAR",E2408*88,E2408)</f>
        <v>28710</v>
      </c>
      <c r="G2408" s="48">
        <f>F2408*J2408</f>
        <v>57420</v>
      </c>
      <c r="H2408" s="21">
        <v>302830</v>
      </c>
      <c r="I2408" s="21" t="s">
        <v>3772</v>
      </c>
      <c r="J2408" s="21">
        <v>2</v>
      </c>
      <c r="K2408" s="21">
        <v>2</v>
      </c>
      <c r="L2408" s="21">
        <f>J2408-K2408</f>
        <v>0</v>
      </c>
      <c r="M2408" s="21" t="s">
        <v>3330</v>
      </c>
      <c r="N2408" s="30">
        <v>45904</v>
      </c>
      <c r="O2408" s="48">
        <v>94395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>IF(X2408="", "", X2408-N2408)</f>
        <v>0</v>
      </c>
      <c r="Z2408" s="21" t="str">
        <f>IF(N2408="", "", TEXT(N2408, "dddd"))</f>
        <v>Thursday</v>
      </c>
      <c r="AA2408" s="21" t="str">
        <f>IF(X2408="", "", TEXT(X2408, "dddd"))</f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2405</v>
      </c>
      <c r="B2409" s="21" t="s">
        <v>3326</v>
      </c>
      <c r="C2409" s="30">
        <v>45894</v>
      </c>
      <c r="D2409" s="30">
        <v>45903</v>
      </c>
      <c r="E2409" s="47">
        <v>204.4</v>
      </c>
      <c r="F2409" s="47">
        <f>IF(AB2409="DOLLAR",E2409*88,E2409)</f>
        <v>17987.2</v>
      </c>
      <c r="G2409" s="48">
        <f>F2409*J2409</f>
        <v>17987.2</v>
      </c>
      <c r="H2409" s="21">
        <v>304014</v>
      </c>
      <c r="I2409" s="21" t="s">
        <v>3773</v>
      </c>
      <c r="J2409" s="21">
        <v>1</v>
      </c>
      <c r="K2409" s="21">
        <v>1</v>
      </c>
      <c r="L2409" s="21">
        <f>J2409-K2409</f>
        <v>0</v>
      </c>
      <c r="M2409" s="21" t="s">
        <v>3375</v>
      </c>
      <c r="N2409" s="30">
        <v>45906</v>
      </c>
      <c r="O2409" s="48">
        <v>29419</v>
      </c>
      <c r="P2409" s="21" t="s">
        <v>1894</v>
      </c>
      <c r="Q2409" s="21">
        <v>58155325373</v>
      </c>
      <c r="R2409" s="21" t="s">
        <v>40</v>
      </c>
      <c r="S2409" s="3">
        <v>4</v>
      </c>
      <c r="T2409" s="37"/>
      <c r="U2409" s="21" t="s">
        <v>18</v>
      </c>
      <c r="V2409" s="21" t="str">
        <f>VLOOKUP(P2409,'Customer List'!B:C,2,)</f>
        <v>Banglore</v>
      </c>
      <c r="W2409" s="38"/>
      <c r="X2409" s="30">
        <v>45908</v>
      </c>
      <c r="Y2409" s="21">
        <f>IF(X2409="", "", X2409-N2409)</f>
        <v>2</v>
      </c>
      <c r="Z2409" s="21" t="str">
        <f>IF(N2409="", "", TEXT(N2409, "dddd"))</f>
        <v>Saturday</v>
      </c>
      <c r="AA2409" s="21" t="str">
        <f>IF(X2409="", "", TEXT(X2409, "dddd"))</f>
        <v>Monday</v>
      </c>
      <c r="AB2409" s="21" t="str">
        <f>VLOOKUP(U2409,'Currency Sheet'!A:C,3,)</f>
        <v>DOLLAR</v>
      </c>
      <c r="AC2409" s="42" t="str">
        <f>VLOOKUP(P2409,'Customer List'!B:D,3,)</f>
        <v>OutStation</v>
      </c>
    </row>
    <row r="2410" spans="1:29" x14ac:dyDescent="0.25">
      <c r="A2410" s="21">
        <v>2406</v>
      </c>
      <c r="B2410" s="21" t="s">
        <v>3326</v>
      </c>
      <c r="C2410" s="30">
        <v>45894</v>
      </c>
      <c r="D2410" s="30">
        <v>45903</v>
      </c>
      <c r="E2410" s="47">
        <v>238</v>
      </c>
      <c r="F2410" s="47">
        <f>IF(AB2410="DOLLAR",E2410*88,E2410)</f>
        <v>20944</v>
      </c>
      <c r="G2410" s="48">
        <f>F2410*J2410</f>
        <v>83776</v>
      </c>
      <c r="H2410" s="21">
        <v>304028</v>
      </c>
      <c r="I2410" s="21" t="s">
        <v>3774</v>
      </c>
      <c r="J2410" s="21">
        <v>4</v>
      </c>
      <c r="K2410" s="21">
        <v>4</v>
      </c>
      <c r="L2410" s="21">
        <f>J2410-K2410</f>
        <v>0</v>
      </c>
      <c r="M2410" s="21" t="s">
        <v>3330</v>
      </c>
      <c r="N2410" s="30">
        <v>45904</v>
      </c>
      <c r="O2410" s="48">
        <v>126480</v>
      </c>
      <c r="P2410" s="21" t="s">
        <v>1011</v>
      </c>
      <c r="Q2410" s="21" t="s">
        <v>2071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>IF(X2410="", "", X2410-N2410)</f>
        <v>0</v>
      </c>
      <c r="Z2410" s="21" t="str">
        <f>IF(N2410="", "", TEXT(N2410, "dddd"))</f>
        <v>Thursday</v>
      </c>
      <c r="AA2410" s="21" t="str">
        <f>IF(X2410="", "", TEXT(X2410, "dddd"))</f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x14ac:dyDescent="0.25">
      <c r="A2411" s="21">
        <v>2407</v>
      </c>
      <c r="B2411" s="21" t="s">
        <v>3326</v>
      </c>
      <c r="C2411" s="30">
        <v>45894</v>
      </c>
      <c r="D2411" s="30">
        <v>45903</v>
      </c>
      <c r="E2411" s="47">
        <v>326.25</v>
      </c>
      <c r="F2411" s="47">
        <f>IF(AB2411="DOLLAR",E2411*88,E2411)</f>
        <v>28710</v>
      </c>
      <c r="G2411" s="48">
        <f>F2411*J2411</f>
        <v>57420</v>
      </c>
      <c r="H2411" s="21">
        <v>304134</v>
      </c>
      <c r="I2411" s="21" t="s">
        <v>3775</v>
      </c>
      <c r="J2411" s="21">
        <v>2</v>
      </c>
      <c r="K2411" s="21">
        <v>2</v>
      </c>
      <c r="L2411" s="21">
        <f>J2411-K2411</f>
        <v>0</v>
      </c>
      <c r="M2411" s="21" t="s">
        <v>3374</v>
      </c>
      <c r="N2411" s="30">
        <v>45906</v>
      </c>
      <c r="O2411" s="48">
        <v>87652.5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>IF(X2411="", "", X2411-N2411)</f>
        <v>2</v>
      </c>
      <c r="Z2411" s="21" t="str">
        <f>IF(N2411="", "", TEXT(N2411, "dddd"))</f>
        <v>Saturday</v>
      </c>
      <c r="AA2411" s="21" t="str">
        <f>IF(X2411="", "", TEXT(X2411, "dddd"))</f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2408</v>
      </c>
      <c r="B2412" s="21" t="s">
        <v>3326</v>
      </c>
      <c r="C2412" s="30">
        <v>45894</v>
      </c>
      <c r="D2412" s="30">
        <v>45903</v>
      </c>
      <c r="E2412" s="47">
        <v>100.1</v>
      </c>
      <c r="F2412" s="47">
        <f>IF(AB2412="DOLLAR",E2412*88,E2412)</f>
        <v>8808.7999999999993</v>
      </c>
      <c r="G2412" s="48">
        <f>F2412*J2412</f>
        <v>8808.7999999999993</v>
      </c>
      <c r="H2412" s="21">
        <v>304145</v>
      </c>
      <c r="I2412" s="21" t="s">
        <v>3776</v>
      </c>
      <c r="J2412" s="21">
        <v>1</v>
      </c>
      <c r="K2412" s="21">
        <v>1</v>
      </c>
      <c r="L2412" s="21">
        <f>J2412-K2412</f>
        <v>0</v>
      </c>
      <c r="M2412" s="21" t="s">
        <v>3535</v>
      </c>
      <c r="N2412" s="30">
        <v>45915</v>
      </c>
      <c r="O2412" s="48">
        <v>14850.55</v>
      </c>
      <c r="P2412" s="21" t="s">
        <v>194</v>
      </c>
      <c r="Q2412" s="21">
        <v>58155693046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Kanpur</v>
      </c>
      <c r="W2412" s="38"/>
      <c r="X2412" s="30">
        <v>45917</v>
      </c>
      <c r="Y2412" s="21">
        <f>IF(X2412="", "", X2412-N2412)</f>
        <v>2</v>
      </c>
      <c r="Z2412" s="21" t="str">
        <f>IF(N2412="", "", TEXT(N2412, "dddd"))</f>
        <v>Monday</v>
      </c>
      <c r="AA2412" s="21" t="str">
        <f>IF(X2412="", "", TEXT(X2412, "dddd"))</f>
        <v>Wednesday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2409</v>
      </c>
      <c r="B2413" s="21" t="s">
        <v>3326</v>
      </c>
      <c r="C2413" s="30">
        <v>45894</v>
      </c>
      <c r="D2413" s="30">
        <v>45903</v>
      </c>
      <c r="E2413" s="47">
        <v>221.2</v>
      </c>
      <c r="F2413" s="47">
        <f>IF(AB2413="DOLLAR",E2413*88,E2413)</f>
        <v>19465.599999999999</v>
      </c>
      <c r="G2413" s="48">
        <f>F2413*J2413</f>
        <v>38931.199999999997</v>
      </c>
      <c r="H2413" s="21">
        <v>304810</v>
      </c>
      <c r="I2413" s="21" t="s">
        <v>3777</v>
      </c>
      <c r="J2413" s="21">
        <v>2</v>
      </c>
      <c r="K2413" s="21">
        <v>2</v>
      </c>
      <c r="L2413" s="21">
        <f>J2413-K2413</f>
        <v>0</v>
      </c>
      <c r="M2413" s="21" t="s">
        <v>3374</v>
      </c>
      <c r="N2413" s="30">
        <v>45906</v>
      </c>
      <c r="O2413" s="48">
        <v>63674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>IF(X2413="", "", X2413-N2413)</f>
        <v>2</v>
      </c>
      <c r="Z2413" s="21" t="str">
        <f>IF(N2413="", "", TEXT(N2413, "dddd"))</f>
        <v>Saturday</v>
      </c>
      <c r="AA2413" s="21" t="str">
        <f>IF(X2413="", "", TEXT(X2413, "dddd"))</f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2410</v>
      </c>
      <c r="B2414" s="21" t="s">
        <v>3326</v>
      </c>
      <c r="C2414" s="30">
        <v>45894</v>
      </c>
      <c r="D2414" s="30">
        <v>45903</v>
      </c>
      <c r="E2414" s="47">
        <v>205.1</v>
      </c>
      <c r="F2414" s="47">
        <f>IF(AB2414="DOLLAR",E2414*88,E2414)</f>
        <v>18048.8</v>
      </c>
      <c r="G2414" s="48">
        <f>F2414*J2414</f>
        <v>18048.8</v>
      </c>
      <c r="H2414" s="21">
        <v>307608</v>
      </c>
      <c r="I2414" s="21" t="s">
        <v>3778</v>
      </c>
      <c r="J2414" s="21">
        <v>1</v>
      </c>
      <c r="K2414" s="21">
        <v>1</v>
      </c>
      <c r="L2414" s="21">
        <f>J2414-K2414</f>
        <v>0</v>
      </c>
      <c r="M2414" s="21" t="s">
        <v>3374</v>
      </c>
      <c r="N2414" s="30">
        <v>45906</v>
      </c>
      <c r="O2414" s="48">
        <v>29519.75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>IF(X2414="", "", X2414-N2414)</f>
        <v>2</v>
      </c>
      <c r="Z2414" s="21" t="str">
        <f>IF(N2414="", "", TEXT(N2414, "dddd"))</f>
        <v>Saturday</v>
      </c>
      <c r="AA2414" s="21" t="str">
        <f>IF(X2414="", "", TEXT(X2414, "dddd"))</f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2411</v>
      </c>
      <c r="B2415" s="21" t="s">
        <v>3326</v>
      </c>
      <c r="C2415" s="30">
        <v>45894</v>
      </c>
      <c r="D2415" s="30">
        <v>45903</v>
      </c>
      <c r="E2415" s="47">
        <v>293.25</v>
      </c>
      <c r="F2415" s="47">
        <f>IF(AB2415="DOLLAR",E2415*88,E2415)</f>
        <v>25806</v>
      </c>
      <c r="G2415" s="48">
        <f>F2415*J2415</f>
        <v>25806</v>
      </c>
      <c r="H2415" s="21">
        <v>309218</v>
      </c>
      <c r="I2415" s="21" t="s">
        <v>3779</v>
      </c>
      <c r="J2415" s="21">
        <v>1</v>
      </c>
      <c r="K2415" s="21">
        <v>1</v>
      </c>
      <c r="L2415" s="21">
        <f>J2415-K2415</f>
        <v>0</v>
      </c>
      <c r="M2415" s="21" t="s">
        <v>3330</v>
      </c>
      <c r="N2415" s="30">
        <v>45904</v>
      </c>
      <c r="O2415" s="48">
        <v>42424</v>
      </c>
      <c r="P2415" s="21" t="s">
        <v>1011</v>
      </c>
      <c r="Q2415" s="21" t="s">
        <v>2071</v>
      </c>
      <c r="R2415" s="21" t="s">
        <v>637</v>
      </c>
      <c r="S2415" s="3">
        <v>4</v>
      </c>
      <c r="T2415" s="37"/>
      <c r="U2415" s="21" t="s">
        <v>18</v>
      </c>
      <c r="V2415" s="21" t="str">
        <f>VLOOKUP(P2415,'Customer List'!B:C,2,)</f>
        <v>Delhi</v>
      </c>
      <c r="W2415" s="38"/>
      <c r="X2415" s="30">
        <f>IF(OR(R2415 = "PRIYANKA MADAM", R2415 = "DEEPAK", R2415 = "PORTER"),N2415,"")</f>
        <v>45904</v>
      </c>
      <c r="Y2415" s="21">
        <f>IF(X2415="", "", X2415-N2415)</f>
        <v>0</v>
      </c>
      <c r="Z2415" s="21" t="str">
        <f>IF(N2415="", "", TEXT(N2415, "dddd"))</f>
        <v>Thursday</v>
      </c>
      <c r="AA2415" s="21" t="str">
        <f>IF(X2415="", "", TEXT(X2415, "dddd"))</f>
        <v>Thursday</v>
      </c>
      <c r="AB2415" s="21" t="str">
        <f>VLOOKUP(U2415,'Currency Sheet'!A:C,3,)</f>
        <v>DOLLAR</v>
      </c>
      <c r="AC2415" s="42" t="str">
        <f>VLOOKUP(P2415,'Customer List'!B:D,3,)</f>
        <v>Local</v>
      </c>
    </row>
    <row r="2416" spans="1:29" x14ac:dyDescent="0.25">
      <c r="A2416" s="21">
        <v>2412</v>
      </c>
      <c r="B2416" s="21" t="s">
        <v>3326</v>
      </c>
      <c r="C2416" s="30">
        <v>45894</v>
      </c>
      <c r="D2416" s="30">
        <v>45903</v>
      </c>
      <c r="E2416" s="47">
        <v>285.75</v>
      </c>
      <c r="F2416" s="47">
        <f>IF(AB2416="DOLLAR",E2416*88,E2416)</f>
        <v>25146</v>
      </c>
      <c r="G2416" s="48">
        <f>F2416*J2416</f>
        <v>25146</v>
      </c>
      <c r="H2416" s="21">
        <v>310930</v>
      </c>
      <c r="I2416" s="21" t="s">
        <v>3780</v>
      </c>
      <c r="J2416" s="21">
        <v>1</v>
      </c>
      <c r="K2416" s="21">
        <v>1</v>
      </c>
      <c r="L2416" s="21">
        <f>J2416-K2416</f>
        <v>0</v>
      </c>
      <c r="M2416" s="21" t="s">
        <v>3374</v>
      </c>
      <c r="N2416" s="30">
        <v>45906</v>
      </c>
      <c r="O2416" s="48">
        <v>38385.75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>IF(X2416="", "", X2416-N2416)</f>
        <v>2</v>
      </c>
      <c r="Z2416" s="21" t="str">
        <f>IF(N2416="", "", TEXT(N2416, "dddd"))</f>
        <v>Saturday</v>
      </c>
      <c r="AA2416" s="21" t="str">
        <f>IF(X2416="", "", TEXT(X2416, "dddd"))</f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2413</v>
      </c>
      <c r="B2417" s="21" t="s">
        <v>3326</v>
      </c>
      <c r="C2417" s="30">
        <v>45894</v>
      </c>
      <c r="D2417" s="30">
        <v>45903</v>
      </c>
      <c r="E2417" s="47">
        <v>19.600000000000001</v>
      </c>
      <c r="F2417" s="47">
        <f>IF(AB2417="DOLLAR",E2417*88,E2417)</f>
        <v>1724.8000000000002</v>
      </c>
      <c r="G2417" s="48">
        <f>F2417*J2417</f>
        <v>1724.8000000000002</v>
      </c>
      <c r="H2417" s="21">
        <v>317307</v>
      </c>
      <c r="I2417" s="21" t="s">
        <v>3781</v>
      </c>
      <c r="J2417" s="21">
        <v>1</v>
      </c>
      <c r="K2417" s="21">
        <v>1</v>
      </c>
      <c r="L2417" s="21">
        <f>J2417-K2417</f>
        <v>0</v>
      </c>
      <c r="M2417" s="21" t="s">
        <v>3535</v>
      </c>
      <c r="N2417" s="30">
        <v>45915</v>
      </c>
      <c r="O2417" s="48">
        <v>2907.8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>IF(X2417="", "", X2417-N2417)</f>
        <v>2</v>
      </c>
      <c r="Z2417" s="21" t="str">
        <f>IF(N2417="", "", TEXT(N2417, "dddd"))</f>
        <v>Monday</v>
      </c>
      <c r="AA2417" s="21" t="str">
        <f>IF(X2417="", "", TEXT(X2417, "dddd"))</f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2414</v>
      </c>
      <c r="B2418" s="21" t="s">
        <v>3326</v>
      </c>
      <c r="C2418" s="30">
        <v>45894</v>
      </c>
      <c r="D2418" s="30">
        <v>45903</v>
      </c>
      <c r="E2418" s="47">
        <v>23.1</v>
      </c>
      <c r="F2418" s="47">
        <f>IF(AB2418="DOLLAR",E2418*88,E2418)</f>
        <v>2032.8000000000002</v>
      </c>
      <c r="G2418" s="48">
        <f>F2418*J2418</f>
        <v>2032.8000000000002</v>
      </c>
      <c r="H2418" s="21">
        <v>317415</v>
      </c>
      <c r="I2418" s="21" t="s">
        <v>3782</v>
      </c>
      <c r="J2418" s="21">
        <v>1</v>
      </c>
      <c r="K2418" s="21">
        <v>1</v>
      </c>
      <c r="L2418" s="21">
        <f>J2418-K2418</f>
        <v>0</v>
      </c>
      <c r="M2418" s="21" t="s">
        <v>3535</v>
      </c>
      <c r="N2418" s="30">
        <v>45915</v>
      </c>
      <c r="O2418" s="48">
        <v>3427.05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>IF(X2418="", "", X2418-N2418)</f>
        <v>2</v>
      </c>
      <c r="Z2418" s="21" t="str">
        <f>IF(N2418="", "", TEXT(N2418, "dddd"))</f>
        <v>Monday</v>
      </c>
      <c r="AA2418" s="21" t="str">
        <f>IF(X2418="", "", TEXT(X2418, "dddd"))</f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2415</v>
      </c>
      <c r="B2419" s="21" t="s">
        <v>3326</v>
      </c>
      <c r="C2419" s="30">
        <v>45894</v>
      </c>
      <c r="D2419" s="30">
        <v>45903</v>
      </c>
      <c r="E2419" s="47">
        <v>185.5</v>
      </c>
      <c r="F2419" s="47">
        <f>IF(AB2419="DOLLAR",E2419*88,E2419)</f>
        <v>16324</v>
      </c>
      <c r="G2419" s="48">
        <f>F2419*J2419</f>
        <v>32648</v>
      </c>
      <c r="H2419" s="21">
        <v>317426</v>
      </c>
      <c r="I2419" s="21" t="s">
        <v>3783</v>
      </c>
      <c r="J2419" s="21">
        <v>2</v>
      </c>
      <c r="K2419" s="21">
        <v>2</v>
      </c>
      <c r="L2419" s="21">
        <f>J2419-K2419</f>
        <v>0</v>
      </c>
      <c r="M2419" s="21" t="s">
        <v>3374</v>
      </c>
      <c r="N2419" s="30">
        <v>45906</v>
      </c>
      <c r="O2419" s="48">
        <v>53397.5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>IF(X2419="", "", X2419-N2419)</f>
        <v>2</v>
      </c>
      <c r="Z2419" s="21" t="str">
        <f>IF(N2419="", "", TEXT(N2419, "dddd"))</f>
        <v>Saturday</v>
      </c>
      <c r="AA2419" s="21" t="str">
        <f>IF(X2419="", "", TEXT(X2419, "dddd"))</f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2416</v>
      </c>
      <c r="B2420" s="21" t="s">
        <v>3326</v>
      </c>
      <c r="C2420" s="30">
        <v>45894</v>
      </c>
      <c r="D2420" s="30">
        <v>45903</v>
      </c>
      <c r="E2420" s="47">
        <v>305.25</v>
      </c>
      <c r="F2420" s="47">
        <f>IF(AB2420="DOLLAR",E2420*88,E2420)</f>
        <v>26862</v>
      </c>
      <c r="G2420" s="48">
        <f>F2420*J2420</f>
        <v>53724</v>
      </c>
      <c r="H2420" s="21">
        <v>318340</v>
      </c>
      <c r="I2420" s="21" t="s">
        <v>3784</v>
      </c>
      <c r="J2420" s="21">
        <v>2</v>
      </c>
      <c r="K2420" s="21">
        <v>2</v>
      </c>
      <c r="L2420" s="21">
        <f>J2420-K2420</f>
        <v>0</v>
      </c>
      <c r="M2420" s="21" t="s">
        <v>3374</v>
      </c>
      <c r="N2420" s="30">
        <v>45906</v>
      </c>
      <c r="O2420" s="48">
        <v>82010.5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>IF(X2420="", "", X2420-N2420)</f>
        <v>2</v>
      </c>
      <c r="Z2420" s="21" t="str">
        <f>IF(N2420="", "", TEXT(N2420, "dddd"))</f>
        <v>Saturday</v>
      </c>
      <c r="AA2420" s="21" t="str">
        <f>IF(X2420="", "", TEXT(X2420, "dddd"))</f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2417</v>
      </c>
      <c r="B2421" s="21" t="s">
        <v>3326</v>
      </c>
      <c r="C2421" s="30">
        <v>45894</v>
      </c>
      <c r="D2421" s="30">
        <v>45903</v>
      </c>
      <c r="E2421" s="47">
        <v>301.5</v>
      </c>
      <c r="F2421" s="47">
        <f>IF(AB2421="DOLLAR",E2421*88,E2421)</f>
        <v>26532</v>
      </c>
      <c r="G2421" s="48">
        <f>F2421*J2421</f>
        <v>106128</v>
      </c>
      <c r="H2421" s="21">
        <v>329932</v>
      </c>
      <c r="I2421" s="21" t="s">
        <v>3785</v>
      </c>
      <c r="J2421" s="21">
        <v>4</v>
      </c>
      <c r="K2421" s="21">
        <v>4</v>
      </c>
      <c r="L2421" s="21">
        <f>J2421-K2421</f>
        <v>0</v>
      </c>
      <c r="M2421" s="21" t="s">
        <v>3374</v>
      </c>
      <c r="N2421" s="30">
        <v>45906</v>
      </c>
      <c r="O2421" s="48">
        <v>162006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>IF(X2421="", "", X2421-N2421)</f>
        <v>2</v>
      </c>
      <c r="Z2421" s="21" t="str">
        <f>IF(N2421="", "", TEXT(N2421, "dddd"))</f>
        <v>Saturday</v>
      </c>
      <c r="AA2421" s="21" t="str">
        <f>IF(X2421="", "", TEXT(X2421, "dddd"))</f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2418</v>
      </c>
      <c r="B2422" s="21" t="s">
        <v>3326</v>
      </c>
      <c r="C2422" s="30">
        <v>45894</v>
      </c>
      <c r="D2422" s="30">
        <v>45903</v>
      </c>
      <c r="E2422" s="47">
        <v>204.4</v>
      </c>
      <c r="F2422" s="47">
        <f>IF(AB2422="DOLLAR",E2422*88,E2422)</f>
        <v>17987.2</v>
      </c>
      <c r="G2422" s="48">
        <f>F2422*J2422</f>
        <v>17987.2</v>
      </c>
      <c r="H2422" s="21">
        <v>331806</v>
      </c>
      <c r="I2422" s="21" t="s">
        <v>3786</v>
      </c>
      <c r="J2422" s="21">
        <v>1</v>
      </c>
      <c r="K2422" s="21">
        <v>1</v>
      </c>
      <c r="L2422" s="21">
        <f>J2422-K2422</f>
        <v>0</v>
      </c>
      <c r="M2422" s="21" t="s">
        <v>3330</v>
      </c>
      <c r="N2422" s="30">
        <v>45904</v>
      </c>
      <c r="O2422" s="48">
        <v>27156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>IF(X2422="", "", X2422-N2422)</f>
        <v>0</v>
      </c>
      <c r="Z2422" s="21" t="str">
        <f>IF(N2422="", "", TEXT(N2422, "dddd"))</f>
        <v>Thursday</v>
      </c>
      <c r="AA2422" s="21" t="str">
        <f>IF(X2422="", "", TEXT(X2422, "dddd"))</f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2419</v>
      </c>
      <c r="B2423" s="21" t="s">
        <v>3326</v>
      </c>
      <c r="C2423" s="30">
        <v>45894</v>
      </c>
      <c r="D2423" s="30">
        <v>45903</v>
      </c>
      <c r="E2423" s="47">
        <v>169.4</v>
      </c>
      <c r="F2423" s="47">
        <f>IF(AB2423="DOLLAR",E2423*88,E2423)</f>
        <v>14907.2</v>
      </c>
      <c r="G2423" s="48">
        <f>F2423*J2423</f>
        <v>29814.400000000001</v>
      </c>
      <c r="H2423" s="21">
        <v>344704</v>
      </c>
      <c r="I2423" s="21" t="s">
        <v>3787</v>
      </c>
      <c r="J2423" s="21">
        <v>2</v>
      </c>
      <c r="K2423" s="21">
        <v>2</v>
      </c>
      <c r="L2423" s="21">
        <f>J2423-K2423</f>
        <v>0</v>
      </c>
      <c r="M2423" s="21" t="s">
        <v>3330</v>
      </c>
      <c r="N2423" s="30">
        <v>45904</v>
      </c>
      <c r="O2423" s="48">
        <v>45012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>IF(X2423="", "", X2423-N2423)</f>
        <v>0</v>
      </c>
      <c r="Z2423" s="21" t="str">
        <f>IF(N2423="", "", TEXT(N2423, "dddd"))</f>
        <v>Thursday</v>
      </c>
      <c r="AA2423" s="21" t="str">
        <f>IF(X2423="", "", TEXT(X2423, "dddd"))</f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2420</v>
      </c>
      <c r="B2424" s="21" t="s">
        <v>3326</v>
      </c>
      <c r="C2424" s="30">
        <v>45894</v>
      </c>
      <c r="D2424" s="30">
        <v>45903</v>
      </c>
      <c r="E2424" s="47">
        <v>123.2</v>
      </c>
      <c r="F2424" s="47">
        <f>IF(AB2424="DOLLAR",E2424*88,E2424)</f>
        <v>10841.6</v>
      </c>
      <c r="G2424" s="48">
        <f>F2424*J2424</f>
        <v>10841.6</v>
      </c>
      <c r="H2424" s="21">
        <v>344709</v>
      </c>
      <c r="I2424" s="21" t="s">
        <v>3788</v>
      </c>
      <c r="J2424" s="21">
        <v>1</v>
      </c>
      <c r="K2424" s="21">
        <v>1</v>
      </c>
      <c r="L2424" s="21">
        <f>J2424-K2424</f>
        <v>0</v>
      </c>
      <c r="M2424" s="21" t="s">
        <v>3535</v>
      </c>
      <c r="N2424" s="30">
        <v>45915</v>
      </c>
      <c r="O2424" s="48">
        <v>18277.599999999999</v>
      </c>
      <c r="P2424" s="21" t="s">
        <v>194</v>
      </c>
      <c r="Q2424" s="21">
        <v>58155693046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Kanpur</v>
      </c>
      <c r="W2424" s="38"/>
      <c r="X2424" s="30">
        <v>45917</v>
      </c>
      <c r="Y2424" s="21">
        <f>IF(X2424="", "", X2424-N2424)</f>
        <v>2</v>
      </c>
      <c r="Z2424" s="21" t="str">
        <f>IF(N2424="", "", TEXT(N2424, "dddd"))</f>
        <v>Monday</v>
      </c>
      <c r="AA2424" s="21" t="str">
        <f>IF(X2424="", "", TEXT(X2424, "dddd"))</f>
        <v>Wednesday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2421</v>
      </c>
      <c r="B2425" s="21" t="s">
        <v>3326</v>
      </c>
      <c r="C2425" s="30">
        <v>45894</v>
      </c>
      <c r="D2425" s="30">
        <v>45903</v>
      </c>
      <c r="E2425" s="47">
        <v>279.3</v>
      </c>
      <c r="F2425" s="47">
        <f>IF(AB2425="DOLLAR",E2425*88,E2425)</f>
        <v>24578.400000000001</v>
      </c>
      <c r="G2425" s="48">
        <f>F2425*J2425</f>
        <v>24578.400000000001</v>
      </c>
      <c r="H2425" s="21">
        <v>345052</v>
      </c>
      <c r="I2425" s="21" t="s">
        <v>3789</v>
      </c>
      <c r="J2425" s="21">
        <v>1</v>
      </c>
      <c r="K2425" s="21">
        <v>1</v>
      </c>
      <c r="L2425" s="21">
        <f>J2425-K2425</f>
        <v>0</v>
      </c>
      <c r="M2425" s="21" t="s">
        <v>3374</v>
      </c>
      <c r="N2425" s="30">
        <v>45906</v>
      </c>
      <c r="O2425" s="48">
        <v>40199.25</v>
      </c>
      <c r="P2425" s="21" t="s">
        <v>1894</v>
      </c>
      <c r="Q2425" s="21">
        <v>58155325373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Banglore</v>
      </c>
      <c r="W2425" s="38"/>
      <c r="X2425" s="30">
        <v>45908</v>
      </c>
      <c r="Y2425" s="21">
        <f>IF(X2425="", "", X2425-N2425)</f>
        <v>2</v>
      </c>
      <c r="Z2425" s="21" t="str">
        <f>IF(N2425="", "", TEXT(N2425, "dddd"))</f>
        <v>Saturday</v>
      </c>
      <c r="AA2425" s="21" t="str">
        <f>IF(X2425="", "", TEXT(X2425, "dddd"))</f>
        <v>Monday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2422</v>
      </c>
      <c r="B2426" s="21" t="s">
        <v>3326</v>
      </c>
      <c r="C2426" s="30">
        <v>45894</v>
      </c>
      <c r="D2426" s="30">
        <v>45903</v>
      </c>
      <c r="E2426" s="47">
        <v>203.7</v>
      </c>
      <c r="F2426" s="47">
        <f>IF(AB2426="DOLLAR",E2426*88,E2426)</f>
        <v>17925.599999999999</v>
      </c>
      <c r="G2426" s="48">
        <f>F2426*J2426</f>
        <v>17925.599999999999</v>
      </c>
      <c r="H2426" s="21">
        <v>352308</v>
      </c>
      <c r="I2426" s="21" t="s">
        <v>3790</v>
      </c>
      <c r="J2426" s="21">
        <v>1</v>
      </c>
      <c r="K2426" s="21">
        <v>1</v>
      </c>
      <c r="L2426" s="21">
        <f>J2426-K2426</f>
        <v>0</v>
      </c>
      <c r="M2426" s="21" t="s">
        <v>3394</v>
      </c>
      <c r="N2426" s="30">
        <v>45908</v>
      </c>
      <c r="O2426" s="48">
        <v>31573.5</v>
      </c>
      <c r="P2426" s="21" t="s">
        <v>897</v>
      </c>
      <c r="Q2426" s="21" t="s">
        <v>3385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Chandigarh</v>
      </c>
      <c r="W2426" s="38"/>
      <c r="X2426" s="30">
        <v>45909</v>
      </c>
      <c r="Y2426" s="21">
        <f>IF(X2426="", "", X2426-N2426)</f>
        <v>1</v>
      </c>
      <c r="Z2426" s="21" t="str">
        <f>IF(N2426="", "", TEXT(N2426, "dddd"))</f>
        <v>Monday</v>
      </c>
      <c r="AA2426" s="21" t="str">
        <f>IF(X2426="", "", TEXT(X2426, "dddd"))</f>
        <v>Tuesday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2423</v>
      </c>
      <c r="B2427" s="21" t="s">
        <v>3326</v>
      </c>
      <c r="C2427" s="30">
        <v>45894</v>
      </c>
      <c r="D2427" s="30">
        <v>45903</v>
      </c>
      <c r="E2427" s="47">
        <v>326.25</v>
      </c>
      <c r="F2427" s="47">
        <f>IF(AB2427="DOLLAR",E2427*88,E2427)</f>
        <v>28710</v>
      </c>
      <c r="G2427" s="48">
        <f>F2427*J2427</f>
        <v>57420</v>
      </c>
      <c r="H2427" s="21">
        <v>353232</v>
      </c>
      <c r="I2427" s="21" t="s">
        <v>3791</v>
      </c>
      <c r="J2427" s="21">
        <v>2</v>
      </c>
      <c r="K2427" s="21">
        <v>2</v>
      </c>
      <c r="L2427" s="21">
        <f>J2427-K2427</f>
        <v>0</v>
      </c>
      <c r="M2427" s="21" t="s">
        <v>3374</v>
      </c>
      <c r="N2427" s="30">
        <v>45906</v>
      </c>
      <c r="O2427" s="48">
        <v>87652.5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>IF(X2427="", "", X2427-N2427)</f>
        <v>2</v>
      </c>
      <c r="Z2427" s="21" t="str">
        <f>IF(N2427="", "", TEXT(N2427, "dddd"))</f>
        <v>Saturday</v>
      </c>
      <c r="AA2427" s="21" t="str">
        <f>IF(X2427="", "", TEXT(X2427, "dddd"))</f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2424</v>
      </c>
      <c r="B2428" s="21" t="s">
        <v>3326</v>
      </c>
      <c r="C2428" s="30">
        <v>45894</v>
      </c>
      <c r="D2428" s="30">
        <v>45903</v>
      </c>
      <c r="E2428" s="47">
        <v>128.1</v>
      </c>
      <c r="F2428" s="47">
        <f>IF(AB2428="DOLLAR",E2428*88,E2428)</f>
        <v>11272.8</v>
      </c>
      <c r="G2428" s="48">
        <f>F2428*J2428</f>
        <v>11272.8</v>
      </c>
      <c r="H2428" s="21">
        <v>353271</v>
      </c>
      <c r="I2428" s="21" t="s">
        <v>3792</v>
      </c>
      <c r="J2428" s="21">
        <v>1</v>
      </c>
      <c r="K2428" s="21">
        <v>1</v>
      </c>
      <c r="L2428" s="21">
        <f>J2428-K2428</f>
        <v>0</v>
      </c>
      <c r="M2428" s="21" t="s">
        <v>3535</v>
      </c>
      <c r="N2428" s="30">
        <v>45915</v>
      </c>
      <c r="O2428" s="48">
        <v>19004.55</v>
      </c>
      <c r="P2428" s="21" t="s">
        <v>194</v>
      </c>
      <c r="Q2428" s="21">
        <v>58155693046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Kanpur</v>
      </c>
      <c r="W2428" s="38"/>
      <c r="X2428" s="30">
        <v>45917</v>
      </c>
      <c r="Y2428" s="21">
        <f>IF(X2428="", "", X2428-N2428)</f>
        <v>2</v>
      </c>
      <c r="Z2428" s="21" t="str">
        <f>IF(N2428="", "", TEXT(N2428, "dddd"))</f>
        <v>Monday</v>
      </c>
      <c r="AA2428" s="21" t="str">
        <f>IF(X2428="", "", TEXT(X2428, "dddd"))</f>
        <v>Wednesday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2425</v>
      </c>
      <c r="B2429" s="21" t="s">
        <v>3326</v>
      </c>
      <c r="C2429" s="30">
        <v>45894</v>
      </c>
      <c r="D2429" s="30">
        <v>45903</v>
      </c>
      <c r="E2429" s="47">
        <v>285.75</v>
      </c>
      <c r="F2429" s="47">
        <f>IF(AB2429="DOLLAR",E2429*88,E2429)</f>
        <v>25146</v>
      </c>
      <c r="G2429" s="48">
        <f>F2429*J2429</f>
        <v>75438</v>
      </c>
      <c r="H2429" s="21">
        <v>356418</v>
      </c>
      <c r="I2429" s="21" t="s">
        <v>3793</v>
      </c>
      <c r="J2429" s="21">
        <v>3</v>
      </c>
      <c r="K2429" s="21">
        <v>3</v>
      </c>
      <c r="L2429" s="21">
        <f>J2429-K2429</f>
        <v>0</v>
      </c>
      <c r="M2429" s="21" t="s">
        <v>3374</v>
      </c>
      <c r="N2429" s="30">
        <v>45906</v>
      </c>
      <c r="O2429" s="48">
        <v>115157.25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>IF(X2429="", "", X2429-N2429)</f>
        <v>2</v>
      </c>
      <c r="Z2429" s="21" t="str">
        <f>IF(N2429="", "", TEXT(N2429, "dddd"))</f>
        <v>Saturday</v>
      </c>
      <c r="AA2429" s="21" t="str">
        <f>IF(X2429="", "", TEXT(X2429, "dddd"))</f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2426</v>
      </c>
      <c r="B2430" s="21" t="s">
        <v>3326</v>
      </c>
      <c r="C2430" s="30">
        <v>45894</v>
      </c>
      <c r="D2430" s="30">
        <v>45903</v>
      </c>
      <c r="E2430" s="47">
        <v>236.6</v>
      </c>
      <c r="F2430" s="47">
        <f>IF(AB2430="DOLLAR",E2430*88,E2430)</f>
        <v>20820.8</v>
      </c>
      <c r="G2430" s="48">
        <f>F2430*J2430</f>
        <v>20820.8</v>
      </c>
      <c r="H2430" s="21">
        <v>362605</v>
      </c>
      <c r="I2430" s="21" t="s">
        <v>3794</v>
      </c>
      <c r="J2430" s="21">
        <v>1</v>
      </c>
      <c r="K2430" s="21">
        <v>1</v>
      </c>
      <c r="L2430" s="21">
        <f>J2430-K2430</f>
        <v>0</v>
      </c>
      <c r="M2430" s="21" t="s">
        <v>3535</v>
      </c>
      <c r="N2430" s="30">
        <v>45915</v>
      </c>
      <c r="O2430" s="48">
        <v>35101.300000000003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>IF(X2430="", "", X2430-N2430)</f>
        <v>2</v>
      </c>
      <c r="Z2430" s="21" t="str">
        <f>IF(N2430="", "", TEXT(N2430, "dddd"))</f>
        <v>Monday</v>
      </c>
      <c r="AA2430" s="21" t="str">
        <f>IF(X2430="", "", TEXT(X2430, "dddd"))</f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2427</v>
      </c>
      <c r="B2431" s="21" t="s">
        <v>3326</v>
      </c>
      <c r="C2431" s="30">
        <v>45894</v>
      </c>
      <c r="D2431" s="30">
        <v>45903</v>
      </c>
      <c r="E2431" s="47">
        <v>287.7</v>
      </c>
      <c r="F2431" s="47">
        <f>IF(AB2431="DOLLAR",E2431*88,E2431)</f>
        <v>25317.599999999999</v>
      </c>
      <c r="G2431" s="48">
        <f>F2431*J2431</f>
        <v>25317.599999999999</v>
      </c>
      <c r="H2431" s="21">
        <v>369332</v>
      </c>
      <c r="I2431" s="21" t="s">
        <v>3795</v>
      </c>
      <c r="J2431" s="21">
        <v>1</v>
      </c>
      <c r="K2431" s="21">
        <v>1</v>
      </c>
      <c r="L2431" s="21">
        <f>J2431-K2431</f>
        <v>0</v>
      </c>
      <c r="M2431" s="21" t="s">
        <v>3374</v>
      </c>
      <c r="N2431" s="30">
        <v>45906</v>
      </c>
      <c r="O2431" s="48">
        <v>41408.25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>IF(X2431="", "", X2431-N2431)</f>
        <v>2</v>
      </c>
      <c r="Z2431" s="21" t="str">
        <f>IF(N2431="", "", TEXT(N2431, "dddd"))</f>
        <v>Saturday</v>
      </c>
      <c r="AA2431" s="21" t="str">
        <f>IF(X2431="", "", TEXT(X2431, "dddd"))</f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2428</v>
      </c>
      <c r="B2432" s="21" t="s">
        <v>3326</v>
      </c>
      <c r="C2432" s="30">
        <v>45894</v>
      </c>
      <c r="D2432" s="30">
        <v>45903</v>
      </c>
      <c r="E2432" s="47">
        <v>131.6</v>
      </c>
      <c r="F2432" s="47">
        <f>IF(AB2432="DOLLAR",E2432*88,E2432)</f>
        <v>11580.8</v>
      </c>
      <c r="G2432" s="48">
        <f>F2432*J2432</f>
        <v>11580.8</v>
      </c>
      <c r="H2432" s="21">
        <v>369347</v>
      </c>
      <c r="I2432" s="21" t="s">
        <v>3796</v>
      </c>
      <c r="J2432" s="21">
        <v>1</v>
      </c>
      <c r="K2432" s="21">
        <v>1</v>
      </c>
      <c r="L2432" s="21">
        <f>J2432-K2432</f>
        <v>0</v>
      </c>
      <c r="M2432" s="21" t="s">
        <v>3535</v>
      </c>
      <c r="N2432" s="30">
        <v>45915</v>
      </c>
      <c r="O2432" s="48">
        <v>19523.8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>IF(X2432="", "", X2432-N2432)</f>
        <v>2</v>
      </c>
      <c r="Z2432" s="21" t="str">
        <f>IF(N2432="", "", TEXT(N2432, "dddd"))</f>
        <v>Monday</v>
      </c>
      <c r="AA2432" s="21" t="str">
        <f>IF(X2432="", "", TEXT(X2432, "dddd"))</f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2429</v>
      </c>
      <c r="B2433" s="21" t="s">
        <v>3326</v>
      </c>
      <c r="C2433" s="30">
        <v>45894</v>
      </c>
      <c r="D2433" s="30">
        <v>45903</v>
      </c>
      <c r="E2433" s="47">
        <v>286.3</v>
      </c>
      <c r="F2433" s="47">
        <f>IF(AB2433="DOLLAR",E2433*88,E2433)</f>
        <v>25194.400000000001</v>
      </c>
      <c r="G2433" s="48">
        <f>F2433*J2433</f>
        <v>25194.400000000001</v>
      </c>
      <c r="H2433" s="21">
        <v>372706</v>
      </c>
      <c r="I2433" s="21" t="s">
        <v>3797</v>
      </c>
      <c r="J2433" s="21">
        <v>1</v>
      </c>
      <c r="K2433" s="21">
        <v>1</v>
      </c>
      <c r="L2433" s="21">
        <f>J2433-K2433</f>
        <v>0</v>
      </c>
      <c r="M2433" s="21" t="s">
        <v>3374</v>
      </c>
      <c r="N2433" s="30">
        <v>45906</v>
      </c>
      <c r="O2433" s="48">
        <v>41206.75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>IF(X2433="", "", X2433-N2433)</f>
        <v>2</v>
      </c>
      <c r="Z2433" s="21" t="str">
        <f>IF(N2433="", "", TEXT(N2433, "dddd"))</f>
        <v>Saturday</v>
      </c>
      <c r="AA2433" s="21" t="str">
        <f>IF(X2433="", "", TEXT(X2433, "dddd"))</f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2430</v>
      </c>
      <c r="B2434" s="21" t="s">
        <v>3326</v>
      </c>
      <c r="C2434" s="30">
        <v>45894</v>
      </c>
      <c r="D2434" s="30">
        <v>45903</v>
      </c>
      <c r="E2434" s="47">
        <v>74.2</v>
      </c>
      <c r="F2434" s="47">
        <f>IF(AB2434="DOLLAR",E2434*88,E2434)</f>
        <v>6529.6</v>
      </c>
      <c r="G2434" s="48">
        <f>F2434*J2434</f>
        <v>6529.6</v>
      </c>
      <c r="H2434" s="21">
        <v>400108</v>
      </c>
      <c r="I2434" s="21" t="s">
        <v>3798</v>
      </c>
      <c r="J2434" s="21">
        <v>1</v>
      </c>
      <c r="K2434" s="21">
        <v>1</v>
      </c>
      <c r="L2434" s="21">
        <f>J2434-K2434</f>
        <v>0</v>
      </c>
      <c r="M2434" s="21" t="s">
        <v>3374</v>
      </c>
      <c r="N2434" s="30">
        <v>45906</v>
      </c>
      <c r="O2434" s="48">
        <v>10679.5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>IF(X2434="", "", X2434-N2434)</f>
        <v>2</v>
      </c>
      <c r="Z2434" s="21" t="str">
        <f>IF(N2434="", "", TEXT(N2434, "dddd"))</f>
        <v>Saturday</v>
      </c>
      <c r="AA2434" s="21" t="str">
        <f>IF(X2434="", "", TEXT(X2434, "dddd"))</f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2431</v>
      </c>
      <c r="B2435" s="21" t="s">
        <v>3326</v>
      </c>
      <c r="C2435" s="30">
        <v>45894</v>
      </c>
      <c r="D2435" s="30">
        <v>45903</v>
      </c>
      <c r="E2435" s="47">
        <v>42.7</v>
      </c>
      <c r="F2435" s="47">
        <f>IF(AB2435="DOLLAR",E2435*88,E2435)</f>
        <v>3757.6000000000004</v>
      </c>
      <c r="G2435" s="48">
        <f>F2435*J2435</f>
        <v>3757.6000000000004</v>
      </c>
      <c r="H2435" s="21">
        <v>400113</v>
      </c>
      <c r="I2435" s="21" t="s">
        <v>3799</v>
      </c>
      <c r="J2435" s="21">
        <v>1</v>
      </c>
      <c r="K2435" s="21">
        <v>1</v>
      </c>
      <c r="L2435" s="21">
        <f>J2435-K2435</f>
        <v>0</v>
      </c>
      <c r="M2435" s="21" t="s">
        <v>3375</v>
      </c>
      <c r="N2435" s="30">
        <v>45906</v>
      </c>
      <c r="O2435" s="48">
        <v>6145.75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>IF(X2435="", "", X2435-N2435)</f>
        <v>2</v>
      </c>
      <c r="Z2435" s="21" t="str">
        <f>IF(N2435="", "", TEXT(N2435, "dddd"))</f>
        <v>Saturday</v>
      </c>
      <c r="AA2435" s="21" t="str">
        <f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2432</v>
      </c>
      <c r="B2436" s="21" t="s">
        <v>3326</v>
      </c>
      <c r="C2436" s="30">
        <v>45894</v>
      </c>
      <c r="D2436" s="30">
        <v>45903</v>
      </c>
      <c r="E2436" s="47">
        <v>61.6</v>
      </c>
      <c r="F2436" s="47">
        <f>IF(AB2436="DOLLAR",E2436*88,E2436)</f>
        <v>5420.8</v>
      </c>
      <c r="G2436" s="48">
        <f>F2436*J2436</f>
        <v>10841.6</v>
      </c>
      <c r="H2436" s="21">
        <v>400120</v>
      </c>
      <c r="I2436" s="21" t="s">
        <v>3800</v>
      </c>
      <c r="J2436" s="21">
        <v>2</v>
      </c>
      <c r="K2436" s="21">
        <v>2</v>
      </c>
      <c r="L2436" s="21">
        <f>J2436-K2436</f>
        <v>0</v>
      </c>
      <c r="M2436" s="21" t="s">
        <v>3374</v>
      </c>
      <c r="N2436" s="30">
        <v>45906</v>
      </c>
      <c r="O2436" s="48">
        <v>17732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>IF(X2436="", "", X2436-N2436)</f>
        <v>2</v>
      </c>
      <c r="Z2436" s="21" t="str">
        <f>IF(N2436="", "", TEXT(N2436, "dddd"))</f>
        <v>Saturday</v>
      </c>
      <c r="AA2436" s="21" t="str">
        <f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2433</v>
      </c>
      <c r="B2437" s="21" t="s">
        <v>3326</v>
      </c>
      <c r="C2437" s="30">
        <v>45894</v>
      </c>
      <c r="D2437" s="30">
        <v>45903</v>
      </c>
      <c r="E2437" s="47">
        <v>74.2</v>
      </c>
      <c r="F2437" s="47">
        <f>IF(AB2437="DOLLAR",E2437*88,E2437)</f>
        <v>6529.6</v>
      </c>
      <c r="G2437" s="48">
        <f>F2437*J2437</f>
        <v>6529.6</v>
      </c>
      <c r="H2437" s="21">
        <v>400125</v>
      </c>
      <c r="I2437" s="21" t="s">
        <v>3801</v>
      </c>
      <c r="J2437" s="21">
        <v>1</v>
      </c>
      <c r="K2437" s="21">
        <v>1</v>
      </c>
      <c r="L2437" s="21">
        <f>J2437-K2437</f>
        <v>0</v>
      </c>
      <c r="M2437" s="21" t="s">
        <v>3375</v>
      </c>
      <c r="N2437" s="30">
        <v>45906</v>
      </c>
      <c r="O2437" s="48">
        <v>10679.5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>IF(X2437="", "", X2437-N2437)</f>
        <v>2</v>
      </c>
      <c r="Z2437" s="21" t="str">
        <f>IF(N2437="", "", TEXT(N2437, "dddd"))</f>
        <v>Saturday</v>
      </c>
      <c r="AA2437" s="21" t="str">
        <f>IF(X2437="", "", TEXT(X2437, "dddd"))</f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2434</v>
      </c>
      <c r="B2438" s="21" t="s">
        <v>3326</v>
      </c>
      <c r="C2438" s="30">
        <v>45894</v>
      </c>
      <c r="D2438" s="30">
        <v>45903</v>
      </c>
      <c r="E2438" s="47">
        <v>125.3</v>
      </c>
      <c r="F2438" s="47">
        <f>IF(AB2438="DOLLAR",E2438*88,E2438)</f>
        <v>11026.4</v>
      </c>
      <c r="G2438" s="48">
        <f>F2438*J2438</f>
        <v>11026.4</v>
      </c>
      <c r="H2438" s="21">
        <v>400128</v>
      </c>
      <c r="I2438" s="21" t="s">
        <v>3802</v>
      </c>
      <c r="J2438" s="21">
        <v>1</v>
      </c>
      <c r="K2438" s="21">
        <v>1</v>
      </c>
      <c r="L2438" s="21">
        <f>J2438-K2438</f>
        <v>0</v>
      </c>
      <c r="M2438" s="21" t="s">
        <v>3375</v>
      </c>
      <c r="N2438" s="30">
        <v>45906</v>
      </c>
      <c r="O2438" s="48">
        <v>18034.25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>IF(X2438="", "", X2438-N2438)</f>
        <v>2</v>
      </c>
      <c r="Z2438" s="21" t="str">
        <f>IF(N2438="", "", TEXT(N2438, "dddd"))</f>
        <v>Saturday</v>
      </c>
      <c r="AA2438" s="21" t="str">
        <f>IF(X2438="", "", TEXT(X2438, "dddd"))</f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2435</v>
      </c>
      <c r="B2439" s="21" t="s">
        <v>3326</v>
      </c>
      <c r="C2439" s="30">
        <v>45894</v>
      </c>
      <c r="D2439" s="30">
        <v>45903</v>
      </c>
      <c r="E2439" s="47">
        <v>58.1</v>
      </c>
      <c r="F2439" s="47">
        <f>IF(AB2439="DOLLAR",E2439*88,E2439)</f>
        <v>5112.8</v>
      </c>
      <c r="G2439" s="48">
        <f>F2439*J2439</f>
        <v>5112.8</v>
      </c>
      <c r="H2439" s="21">
        <v>400143</v>
      </c>
      <c r="I2439" s="21" t="s">
        <v>3803</v>
      </c>
      <c r="J2439" s="21">
        <v>1</v>
      </c>
      <c r="K2439" s="21">
        <v>1</v>
      </c>
      <c r="L2439" s="21">
        <f>J2439-K2439</f>
        <v>0</v>
      </c>
      <c r="M2439" s="21" t="s">
        <v>3375</v>
      </c>
      <c r="N2439" s="30">
        <v>45906</v>
      </c>
      <c r="O2439" s="48">
        <v>8362.25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>IF(X2439="", "", X2439-N2439)</f>
        <v>2</v>
      </c>
      <c r="Z2439" s="21" t="str">
        <f>IF(N2439="", "", TEXT(N2439, "dddd"))</f>
        <v>Saturday</v>
      </c>
      <c r="AA2439" s="21" t="str">
        <f>IF(X2439="", "", TEXT(X2439, "dddd"))</f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2436</v>
      </c>
      <c r="B2440" s="21" t="s">
        <v>3326</v>
      </c>
      <c r="C2440" s="30">
        <v>45894</v>
      </c>
      <c r="D2440" s="30">
        <v>45903</v>
      </c>
      <c r="E2440" s="47">
        <v>268.5</v>
      </c>
      <c r="F2440" s="47">
        <f>IF(AB2440="DOLLAR",E2440*88,E2440)</f>
        <v>23628</v>
      </c>
      <c r="G2440" s="48">
        <f>F2440*J2440</f>
        <v>23628</v>
      </c>
      <c r="H2440" s="21">
        <v>400158</v>
      </c>
      <c r="I2440" s="21" t="s">
        <v>3804</v>
      </c>
      <c r="J2440" s="21">
        <v>1</v>
      </c>
      <c r="K2440" s="21">
        <v>1</v>
      </c>
      <c r="L2440" s="21">
        <f>J2440-K2440</f>
        <v>0</v>
      </c>
      <c r="M2440" s="21" t="s">
        <v>3374</v>
      </c>
      <c r="N2440" s="30">
        <v>45906</v>
      </c>
      <c r="O2440" s="48">
        <v>36068.5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>IF(X2440="", "", X2440-N2440)</f>
        <v>2</v>
      </c>
      <c r="Z2440" s="21" t="str">
        <f>IF(N2440="", "", TEXT(N2440, "dddd"))</f>
        <v>Saturday</v>
      </c>
      <c r="AA2440" s="21" t="str">
        <f>IF(X2440="", "", TEXT(X2440, "dddd"))</f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2437</v>
      </c>
      <c r="B2441" s="21" t="s">
        <v>3326</v>
      </c>
      <c r="C2441" s="30">
        <v>45894</v>
      </c>
      <c r="D2441" s="30">
        <v>45903</v>
      </c>
      <c r="E2441" s="47">
        <v>309.75</v>
      </c>
      <c r="F2441" s="47">
        <f>IF(AB2441="DOLLAR",E2441*88,E2441)</f>
        <v>27258</v>
      </c>
      <c r="G2441" s="48">
        <f>F2441*J2441</f>
        <v>27258</v>
      </c>
      <c r="H2441" s="21">
        <v>400162</v>
      </c>
      <c r="I2441" s="21" t="s">
        <v>3805</v>
      </c>
      <c r="J2441" s="21">
        <v>1</v>
      </c>
      <c r="K2441" s="21">
        <v>1</v>
      </c>
      <c r="L2441" s="21">
        <f>J2441-K2441</f>
        <v>0</v>
      </c>
      <c r="M2441" s="21" t="s">
        <v>3374</v>
      </c>
      <c r="N2441" s="30">
        <v>45906</v>
      </c>
      <c r="O2441" s="48">
        <v>41609.75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>IF(X2441="", "", X2441-N2441)</f>
        <v>2</v>
      </c>
      <c r="Z2441" s="21" t="str">
        <f>IF(N2441="", "", TEXT(N2441, "dddd"))</f>
        <v>Saturday</v>
      </c>
      <c r="AA2441" s="21" t="str">
        <f>IF(X2441="", "", TEXT(X2441, "dddd"))</f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2438</v>
      </c>
      <c r="B2442" s="21" t="s">
        <v>3326</v>
      </c>
      <c r="C2442" s="30">
        <v>45894</v>
      </c>
      <c r="D2442" s="30">
        <v>45903</v>
      </c>
      <c r="E2442" s="47">
        <v>288.75</v>
      </c>
      <c r="F2442" s="47">
        <f>IF(AB2442="DOLLAR",E2442*88,E2442)</f>
        <v>25410</v>
      </c>
      <c r="G2442" s="48">
        <f>F2442*J2442</f>
        <v>50820</v>
      </c>
      <c r="H2442" s="21">
        <v>400172</v>
      </c>
      <c r="I2442" s="21" t="s">
        <v>3806</v>
      </c>
      <c r="J2442" s="21">
        <v>2</v>
      </c>
      <c r="K2442" s="21">
        <v>2</v>
      </c>
      <c r="L2442" s="21">
        <f>J2442-K2442</f>
        <v>0</v>
      </c>
      <c r="M2442" s="21" t="s">
        <v>3374</v>
      </c>
      <c r="N2442" s="30">
        <v>45906</v>
      </c>
      <c r="O2442" s="48">
        <v>77577.5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>IF(X2442="", "", X2442-N2442)</f>
        <v>2</v>
      </c>
      <c r="Z2442" s="21" t="str">
        <f>IF(N2442="", "", TEXT(N2442, "dddd"))</f>
        <v>Saturday</v>
      </c>
      <c r="AA2442" s="21" t="str">
        <f>IF(X2442="", "", TEXT(X2442, "dddd"))</f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2439</v>
      </c>
      <c r="B2443" s="21" t="s">
        <v>3326</v>
      </c>
      <c r="C2443" s="30">
        <v>45894</v>
      </c>
      <c r="D2443" s="30">
        <v>45903</v>
      </c>
      <c r="E2443" s="47">
        <v>32.9</v>
      </c>
      <c r="F2443" s="47">
        <f>IF(AB2443="DOLLAR",E2443*88,E2443)</f>
        <v>2895.2</v>
      </c>
      <c r="G2443" s="48">
        <f>F2443*J2443</f>
        <v>2895.2</v>
      </c>
      <c r="H2443" s="21">
        <v>400209</v>
      </c>
      <c r="I2443" s="21" t="s">
        <v>3807</v>
      </c>
      <c r="J2443" s="21">
        <v>1</v>
      </c>
      <c r="K2443" s="21">
        <v>1</v>
      </c>
      <c r="L2443" s="21">
        <f>J2443-K2443</f>
        <v>0</v>
      </c>
      <c r="M2443" s="21" t="s">
        <v>3375</v>
      </c>
      <c r="N2443" s="30">
        <v>45906</v>
      </c>
      <c r="O2443" s="48">
        <v>4735.25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>IF(X2443="", "", X2443-N2443)</f>
        <v>2</v>
      </c>
      <c r="Z2443" s="21" t="str">
        <f>IF(N2443="", "", TEXT(N2443, "dddd"))</f>
        <v>Saturday</v>
      </c>
      <c r="AA2443" s="21" t="str">
        <f>IF(X2443="", "", TEXT(X2443, "dddd"))</f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2440</v>
      </c>
      <c r="B2444" s="21" t="s">
        <v>3326</v>
      </c>
      <c r="C2444" s="30">
        <v>45894</v>
      </c>
      <c r="D2444" s="30">
        <v>45903</v>
      </c>
      <c r="E2444" s="47">
        <v>25.2</v>
      </c>
      <c r="F2444" s="47">
        <f>IF(AB2444="DOLLAR",E2444*88,E2444)</f>
        <v>2217.6</v>
      </c>
      <c r="G2444" s="48">
        <f>F2444*J2444</f>
        <v>2217.6</v>
      </c>
      <c r="H2444" s="21">
        <v>400219</v>
      </c>
      <c r="I2444" s="21" t="s">
        <v>3808</v>
      </c>
      <c r="J2444" s="21">
        <v>1</v>
      </c>
      <c r="K2444" s="21">
        <v>1</v>
      </c>
      <c r="L2444" s="21">
        <f>J2444-K2444</f>
        <v>0</v>
      </c>
      <c r="M2444" s="21" t="s">
        <v>3375</v>
      </c>
      <c r="N2444" s="30">
        <v>45906</v>
      </c>
      <c r="O2444" s="48">
        <v>3627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>IF(X2444="", "", X2444-N2444)</f>
        <v>2</v>
      </c>
      <c r="Z2444" s="21" t="str">
        <f>IF(N2444="", "", TEXT(N2444, "dddd"))</f>
        <v>Saturday</v>
      </c>
      <c r="AA2444" s="21" t="str">
        <f>IF(X2444="", "", TEXT(X2444, "dddd"))</f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2441</v>
      </c>
      <c r="B2445" s="21" t="s">
        <v>3326</v>
      </c>
      <c r="C2445" s="30">
        <v>45894</v>
      </c>
      <c r="D2445" s="30">
        <v>45903</v>
      </c>
      <c r="E2445" s="47">
        <v>66.5</v>
      </c>
      <c r="F2445" s="47">
        <f>IF(AB2445="DOLLAR",E2445*88,E2445)</f>
        <v>5852</v>
      </c>
      <c r="G2445" s="48">
        <f>F2445*J2445</f>
        <v>11704</v>
      </c>
      <c r="H2445" s="21">
        <v>400220</v>
      </c>
      <c r="I2445" s="21" t="s">
        <v>3809</v>
      </c>
      <c r="J2445" s="21">
        <v>2</v>
      </c>
      <c r="K2445" s="21">
        <v>2</v>
      </c>
      <c r="L2445" s="21">
        <f>J2445-K2445</f>
        <v>0</v>
      </c>
      <c r="M2445" s="21" t="s">
        <v>3374</v>
      </c>
      <c r="N2445" s="30">
        <v>45906</v>
      </c>
      <c r="O2445" s="48">
        <v>19142.5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>IF(X2445="", "", X2445-N2445)</f>
        <v>2</v>
      </c>
      <c r="Z2445" s="21" t="str">
        <f>IF(N2445="", "", TEXT(N2445, "dddd"))</f>
        <v>Saturday</v>
      </c>
      <c r="AA2445" s="21" t="str">
        <f>IF(X2445="", "", TEXT(X2445, "dddd"))</f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2442</v>
      </c>
      <c r="B2446" s="21" t="s">
        <v>3326</v>
      </c>
      <c r="C2446" s="30">
        <v>45894</v>
      </c>
      <c r="D2446" s="30">
        <v>45903</v>
      </c>
      <c r="E2446" s="47">
        <v>123.75</v>
      </c>
      <c r="F2446" s="47">
        <f>IF(AB2446="DOLLAR",E2446*88,E2446)</f>
        <v>10890</v>
      </c>
      <c r="G2446" s="48">
        <f>F2446*J2446</f>
        <v>10890</v>
      </c>
      <c r="H2446" s="21">
        <v>400259</v>
      </c>
      <c r="I2446" s="21" t="s">
        <v>3810</v>
      </c>
      <c r="J2446" s="21">
        <v>1</v>
      </c>
      <c r="K2446" s="21">
        <v>1</v>
      </c>
      <c r="L2446" s="21">
        <f>J2446-K2446</f>
        <v>0</v>
      </c>
      <c r="M2446" s="21" t="s">
        <v>3375</v>
      </c>
      <c r="N2446" s="30">
        <v>45906</v>
      </c>
      <c r="O2446" s="48">
        <v>16623.75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>IF(X2446="", "", X2446-N2446)</f>
        <v>2</v>
      </c>
      <c r="Z2446" s="21" t="str">
        <f>IF(N2446="", "", TEXT(N2446, "dddd"))</f>
        <v>Saturday</v>
      </c>
      <c r="AA2446" s="21" t="str">
        <f>IF(X2446="", "", TEXT(X2446, "dddd"))</f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2443</v>
      </c>
      <c r="B2447" s="21" t="s">
        <v>3326</v>
      </c>
      <c r="C2447" s="30">
        <v>45894</v>
      </c>
      <c r="D2447" s="30">
        <v>45903</v>
      </c>
      <c r="E2447" s="47">
        <v>135.1</v>
      </c>
      <c r="F2447" s="47">
        <f>IF(AB2447="DOLLAR",E2447*88,E2447)</f>
        <v>11888.8</v>
      </c>
      <c r="G2447" s="48">
        <f>F2447*J2447</f>
        <v>11888.8</v>
      </c>
      <c r="H2447" s="21">
        <v>400334</v>
      </c>
      <c r="I2447" s="21" t="s">
        <v>3811</v>
      </c>
      <c r="J2447" s="21">
        <v>1</v>
      </c>
      <c r="K2447" s="21">
        <v>1</v>
      </c>
      <c r="L2447" s="21">
        <f>J2447-K2447</f>
        <v>0</v>
      </c>
      <c r="M2447" s="21" t="s">
        <v>3374</v>
      </c>
      <c r="N2447" s="30">
        <v>45906</v>
      </c>
      <c r="O2447" s="48">
        <v>19444.75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>IF(X2447="", "", X2447-N2447)</f>
        <v>2</v>
      </c>
      <c r="Z2447" s="21" t="str">
        <f>IF(N2447="", "", TEXT(N2447, "dddd"))</f>
        <v>Saturday</v>
      </c>
      <c r="AA2447" s="21" t="str">
        <f>IF(X2447="", "", TEXT(X2447, "dddd"))</f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2444</v>
      </c>
      <c r="B2448" s="21" t="s">
        <v>3326</v>
      </c>
      <c r="C2448" s="30">
        <v>45894</v>
      </c>
      <c r="D2448" s="30">
        <v>45903</v>
      </c>
      <c r="E2448" s="47">
        <v>160.30000000000001</v>
      </c>
      <c r="F2448" s="47">
        <f>IF(AB2448="DOLLAR",E2448*88,E2448)</f>
        <v>14106.400000000001</v>
      </c>
      <c r="G2448" s="48">
        <f>F2448*J2448</f>
        <v>28212.800000000003</v>
      </c>
      <c r="H2448" s="21">
        <v>422302</v>
      </c>
      <c r="I2448" s="21" t="s">
        <v>3812</v>
      </c>
      <c r="J2448" s="21">
        <v>2</v>
      </c>
      <c r="K2448" s="21">
        <v>2</v>
      </c>
      <c r="L2448" s="21">
        <f>J2448-K2448</f>
        <v>0</v>
      </c>
      <c r="M2448" s="21" t="s">
        <v>3375</v>
      </c>
      <c r="N2448" s="30">
        <v>45906</v>
      </c>
      <c r="O2448" s="48">
        <v>46143.5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>IF(X2448="", "", X2448-N2448)</f>
        <v>2</v>
      </c>
      <c r="Z2448" s="21" t="str">
        <f>IF(N2448="", "", TEXT(N2448, "dddd"))</f>
        <v>Saturday</v>
      </c>
      <c r="AA2448" s="21" t="str">
        <f>IF(X2448="", "", TEXT(X2448, "dddd"))</f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2445</v>
      </c>
      <c r="B2449" s="21" t="s">
        <v>3326</v>
      </c>
      <c r="C2449" s="30">
        <v>45894</v>
      </c>
      <c r="D2449" s="30">
        <v>45903</v>
      </c>
      <c r="E2449" s="47">
        <v>78.400000000000006</v>
      </c>
      <c r="F2449" s="47">
        <f>IF(AB2449="DOLLAR",E2449*88,E2449)</f>
        <v>6899.2000000000007</v>
      </c>
      <c r="G2449" s="48">
        <f>F2449*J2449</f>
        <v>6899.2000000000007</v>
      </c>
      <c r="H2449" s="21">
        <v>423303</v>
      </c>
      <c r="I2449" s="21" t="s">
        <v>3813</v>
      </c>
      <c r="J2449" s="21">
        <v>1</v>
      </c>
      <c r="K2449" s="21">
        <v>1</v>
      </c>
      <c r="L2449" s="21">
        <f>J2449-K2449</f>
        <v>0</v>
      </c>
      <c r="M2449" s="21" t="s">
        <v>3355</v>
      </c>
      <c r="N2449" s="30">
        <v>45906</v>
      </c>
      <c r="O2449" s="48">
        <v>13020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>IF(X2449="", "", X2449-N2449)</f>
        <v>2</v>
      </c>
      <c r="Z2449" s="21" t="str">
        <f>IF(N2449="", "", TEXT(N2449, "dddd"))</f>
        <v>Saturday</v>
      </c>
      <c r="AA2449" s="21" t="str">
        <f>IF(X2449="", "", TEXT(X2449, "dddd"))</f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2446</v>
      </c>
      <c r="B2450" s="21" t="s">
        <v>3326</v>
      </c>
      <c r="C2450" s="30">
        <v>45894</v>
      </c>
      <c r="D2450" s="30">
        <v>45903</v>
      </c>
      <c r="E2450" s="47">
        <v>75.75</v>
      </c>
      <c r="F2450" s="47">
        <f>IF(AB2450="DOLLAR",E2450*88,E2450)</f>
        <v>6666</v>
      </c>
      <c r="G2450" s="48">
        <f>F2450*J2450</f>
        <v>6666</v>
      </c>
      <c r="H2450" s="21">
        <v>423801</v>
      </c>
      <c r="I2450" s="21" t="s">
        <v>3814</v>
      </c>
      <c r="J2450" s="21">
        <v>1</v>
      </c>
      <c r="K2450" s="21">
        <v>1</v>
      </c>
      <c r="L2450" s="21">
        <f>J2450-K2450</f>
        <v>0</v>
      </c>
      <c r="M2450" s="21" t="s">
        <v>3355</v>
      </c>
      <c r="N2450" s="30">
        <v>45906</v>
      </c>
      <c r="O2450" s="48">
        <v>11741.25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>IF(X2450="", "", X2450-N2450)</f>
        <v>2</v>
      </c>
      <c r="Z2450" s="21" t="str">
        <f>IF(N2450="", "", TEXT(N2450, "dddd"))</f>
        <v>Saturday</v>
      </c>
      <c r="AA2450" s="21" t="str">
        <f>IF(X2450="", "", TEXT(X2450, "dddd"))</f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2447</v>
      </c>
      <c r="B2451" s="21" t="s">
        <v>3326</v>
      </c>
      <c r="C2451" s="30">
        <v>45894</v>
      </c>
      <c r="D2451" s="30">
        <v>45903</v>
      </c>
      <c r="E2451" s="47">
        <v>115.5</v>
      </c>
      <c r="F2451" s="47">
        <f>IF(AB2451="DOLLAR",E2451*88,E2451)</f>
        <v>10164</v>
      </c>
      <c r="G2451" s="48">
        <f>F2451*J2451</f>
        <v>10164</v>
      </c>
      <c r="H2451" s="21">
        <v>424401</v>
      </c>
      <c r="I2451" s="21" t="s">
        <v>1342</v>
      </c>
      <c r="J2451" s="21">
        <v>1</v>
      </c>
      <c r="K2451" s="21">
        <v>1</v>
      </c>
      <c r="L2451" s="21">
        <f>J2451-K2451</f>
        <v>0</v>
      </c>
      <c r="M2451" s="21" t="s">
        <v>3355</v>
      </c>
      <c r="N2451" s="30">
        <v>45906</v>
      </c>
      <c r="O2451" s="48">
        <v>19181.25</v>
      </c>
      <c r="P2451" s="21" t="s">
        <v>2283</v>
      </c>
      <c r="Q2451" s="21">
        <v>58155321965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>IF(X2451="", "", X2451-N2451)</f>
        <v>2</v>
      </c>
      <c r="Z2451" s="21" t="str">
        <f>IF(N2451="", "", TEXT(N2451, "dddd"))</f>
        <v>Saturday</v>
      </c>
      <c r="AA2451" s="21" t="str">
        <f>IF(X2451="", "", TEXT(X2451, "dddd"))</f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2448</v>
      </c>
      <c r="B2452" s="21" t="s">
        <v>3326</v>
      </c>
      <c r="C2452" s="30">
        <v>45894</v>
      </c>
      <c r="D2452" s="30">
        <v>45903</v>
      </c>
      <c r="E2452" s="47">
        <v>71.400000000000006</v>
      </c>
      <c r="F2452" s="47">
        <f>IF(AB2452="DOLLAR",E2452*88,E2452)</f>
        <v>6283.2000000000007</v>
      </c>
      <c r="G2452" s="48">
        <f>F2452*J2452</f>
        <v>6283.2000000000007</v>
      </c>
      <c r="H2452" s="21">
        <v>424601</v>
      </c>
      <c r="I2452" s="21" t="s">
        <v>3815</v>
      </c>
      <c r="J2452" s="21">
        <v>1</v>
      </c>
      <c r="K2452" s="21">
        <v>1</v>
      </c>
      <c r="L2452" s="21">
        <f>J2452-K2452</f>
        <v>0</v>
      </c>
      <c r="M2452" s="21" t="s">
        <v>3535</v>
      </c>
      <c r="N2452" s="30">
        <v>45915</v>
      </c>
      <c r="O2452" s="48">
        <v>10592.7</v>
      </c>
      <c r="P2452" s="21" t="s">
        <v>194</v>
      </c>
      <c r="Q2452" s="21">
        <v>58155693046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Kanpur</v>
      </c>
      <c r="W2452" s="38"/>
      <c r="X2452" s="30">
        <v>45917</v>
      </c>
      <c r="Y2452" s="21">
        <f>IF(X2452="", "", X2452-N2452)</f>
        <v>2</v>
      </c>
      <c r="Z2452" s="21" t="str">
        <f>IF(N2452="", "", TEXT(N2452, "dddd"))</f>
        <v>Monday</v>
      </c>
      <c r="AA2452" s="21" t="str">
        <f>IF(X2452="", "", TEXT(X2452, "dddd"))</f>
        <v>Wednesday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2449</v>
      </c>
      <c r="B2453" s="21" t="s">
        <v>3326</v>
      </c>
      <c r="C2453" s="30">
        <v>45894</v>
      </c>
      <c r="D2453" s="30">
        <v>45903</v>
      </c>
      <c r="E2453" s="47">
        <v>451.5</v>
      </c>
      <c r="F2453" s="47">
        <f>IF(AB2453="DOLLAR",E2453*88,E2453)</f>
        <v>39732</v>
      </c>
      <c r="G2453" s="48">
        <f>F2453*J2453</f>
        <v>39732</v>
      </c>
      <c r="H2453" s="21">
        <v>574806</v>
      </c>
      <c r="I2453" s="21" t="s">
        <v>3816</v>
      </c>
      <c r="J2453" s="21">
        <v>1</v>
      </c>
      <c r="K2453" s="21">
        <v>1</v>
      </c>
      <c r="L2453" s="21">
        <f>J2453-K2453</f>
        <v>0</v>
      </c>
      <c r="M2453" s="21" t="s">
        <v>3365</v>
      </c>
      <c r="N2453" s="30">
        <v>45906</v>
      </c>
      <c r="O2453" s="48">
        <v>74981.25</v>
      </c>
      <c r="P2453" s="21" t="s">
        <v>3364</v>
      </c>
      <c r="Q2453" s="21">
        <v>58155323656</v>
      </c>
      <c r="R2453" s="21" t="s">
        <v>40</v>
      </c>
      <c r="S2453" s="3">
        <v>-20</v>
      </c>
      <c r="T2453" s="37"/>
      <c r="U2453" s="21" t="s">
        <v>18</v>
      </c>
      <c r="V2453" s="21" t="str">
        <f>VLOOKUP(P2453,'Customer List'!B:C,2,)</f>
        <v>Pune</v>
      </c>
      <c r="W2453" s="38"/>
      <c r="X2453" s="30">
        <v>45908</v>
      </c>
      <c r="Y2453" s="21">
        <f>IF(X2453="", "", X2453-N2453)</f>
        <v>2</v>
      </c>
      <c r="Z2453" s="21" t="str">
        <f>IF(N2453="", "", TEXT(N2453, "dddd"))</f>
        <v>Saturday</v>
      </c>
      <c r="AA2453" s="21" t="str">
        <f>IF(X2453="", "", TEXT(X2453, "dddd"))</f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2450</v>
      </c>
      <c r="B2454" s="21" t="s">
        <v>3326</v>
      </c>
      <c r="C2454" s="30">
        <v>45894</v>
      </c>
      <c r="D2454" s="30">
        <v>45903</v>
      </c>
      <c r="E2454" s="47">
        <v>143.5</v>
      </c>
      <c r="F2454" s="47">
        <f>IF(AB2454="DOLLAR",E2454*88,E2454)</f>
        <v>12628</v>
      </c>
      <c r="G2454" s="48">
        <f>F2454*J2454</f>
        <v>12628</v>
      </c>
      <c r="H2454" s="21">
        <v>606555</v>
      </c>
      <c r="I2454" s="21" t="s">
        <v>3817</v>
      </c>
      <c r="J2454" s="21">
        <v>1</v>
      </c>
      <c r="K2454" s="21">
        <v>1</v>
      </c>
      <c r="L2454" s="21">
        <f>J2454-K2454</f>
        <v>0</v>
      </c>
      <c r="M2454" s="21" t="s">
        <v>3535</v>
      </c>
      <c r="N2454" s="30">
        <v>45915</v>
      </c>
      <c r="O2454" s="48">
        <v>21289.25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>IF(X2454="", "", X2454-N2454)</f>
        <v>2</v>
      </c>
      <c r="Z2454" s="21" t="str">
        <f>IF(N2454="", "", TEXT(N2454, "dddd"))</f>
        <v>Monday</v>
      </c>
      <c r="AA2454" s="21" t="str">
        <f>IF(X2454="", "", TEXT(X2454, "dddd"))</f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2451</v>
      </c>
      <c r="B2455" s="21" t="s">
        <v>3326</v>
      </c>
      <c r="C2455" s="30">
        <v>45894</v>
      </c>
      <c r="D2455" s="30">
        <v>45903</v>
      </c>
      <c r="E2455" s="47">
        <v>102.2</v>
      </c>
      <c r="F2455" s="47">
        <f>IF(AB2455="DOLLAR",E2455*88,E2455)</f>
        <v>8993.6</v>
      </c>
      <c r="G2455" s="48">
        <f>F2455*J2455</f>
        <v>8993.6</v>
      </c>
      <c r="H2455" s="21">
        <v>633507</v>
      </c>
      <c r="I2455" s="21" t="s">
        <v>3818</v>
      </c>
      <c r="J2455" s="21">
        <v>1</v>
      </c>
      <c r="K2455" s="21">
        <v>1</v>
      </c>
      <c r="L2455" s="21">
        <f>J2455-K2455</f>
        <v>0</v>
      </c>
      <c r="M2455" s="21" t="s">
        <v>3403</v>
      </c>
      <c r="N2455" s="30">
        <v>45908</v>
      </c>
      <c r="O2455" s="48">
        <v>9783</v>
      </c>
      <c r="P2455" s="21" t="s">
        <v>3327</v>
      </c>
      <c r="Q2455" s="21" t="s">
        <v>2071</v>
      </c>
      <c r="R2455" s="21" t="s">
        <v>637</v>
      </c>
      <c r="S2455" s="3">
        <v>4</v>
      </c>
      <c r="T2455" s="37"/>
      <c r="U2455" s="21" t="s">
        <v>18</v>
      </c>
      <c r="V2455" s="21" t="str">
        <f>VLOOKUP(P2455,'Customer List'!B:C,2,)</f>
        <v>Delhi</v>
      </c>
      <c r="W2455" s="38"/>
      <c r="X2455" s="30">
        <f>IF(OR(R2455 = "PRIYANKA MADAM", R2455 = "DEEPAK", R2455 = "PORTER"),N2455,"")</f>
        <v>45908</v>
      </c>
      <c r="Y2455" s="21">
        <f>IF(X2455="", "", X2455-N2455)</f>
        <v>0</v>
      </c>
      <c r="Z2455" s="21" t="str">
        <f>IF(N2455="", "", TEXT(N2455, "dddd"))</f>
        <v>Monday</v>
      </c>
      <c r="AA2455" s="21" t="str">
        <f>IF(X2455="", "", TEXT(X2455, "dddd"))</f>
        <v>Monday</v>
      </c>
      <c r="AB2455" s="21" t="str">
        <f>VLOOKUP(U2455,'Currency Sheet'!A:C,3,)</f>
        <v>DOLLAR</v>
      </c>
      <c r="AC2455" s="42" t="str">
        <f>VLOOKUP(P2455,'Customer List'!B:D,3,)</f>
        <v>Local</v>
      </c>
    </row>
    <row r="2456" spans="1:29" x14ac:dyDescent="0.25">
      <c r="A2456" s="21">
        <v>2452</v>
      </c>
      <c r="B2456" s="21" t="s">
        <v>3326</v>
      </c>
      <c r="C2456" s="30">
        <v>45894</v>
      </c>
      <c r="D2456" s="30">
        <v>45903</v>
      </c>
      <c r="E2456" s="47">
        <v>102.9</v>
      </c>
      <c r="F2456" s="47">
        <f>IF(AB2456="DOLLAR",E2456*88,E2456)</f>
        <v>9055.2000000000007</v>
      </c>
      <c r="G2456" s="48">
        <f>F2456*J2456</f>
        <v>9055.2000000000007</v>
      </c>
      <c r="H2456" s="21">
        <v>675503</v>
      </c>
      <c r="I2456" s="21" t="s">
        <v>3819</v>
      </c>
      <c r="J2456" s="21">
        <v>1</v>
      </c>
      <c r="K2456" s="21">
        <v>1</v>
      </c>
      <c r="L2456" s="21">
        <f>J2456-K2456</f>
        <v>0</v>
      </c>
      <c r="M2456" s="21" t="s">
        <v>3535</v>
      </c>
      <c r="N2456" s="30">
        <v>45915</v>
      </c>
      <c r="O2456" s="48">
        <v>15265.95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>IF(X2456="", "", X2456-N2456)</f>
        <v>2</v>
      </c>
      <c r="Z2456" s="21" t="str">
        <f>IF(N2456="", "", TEXT(N2456, "dddd"))</f>
        <v>Monday</v>
      </c>
      <c r="AA2456" s="21" t="str">
        <f>IF(X2456="", "", TEXT(X2456, "dddd"))</f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2453</v>
      </c>
      <c r="B2457" s="21" t="s">
        <v>3326</v>
      </c>
      <c r="C2457" s="30">
        <v>45894</v>
      </c>
      <c r="D2457" s="30">
        <v>45903</v>
      </c>
      <c r="E2457" s="47">
        <v>74.2</v>
      </c>
      <c r="F2457" s="47">
        <f>IF(AB2457="DOLLAR",E2457*88,E2457)</f>
        <v>6529.6</v>
      </c>
      <c r="G2457" s="48">
        <f>F2457*J2457</f>
        <v>6529.6</v>
      </c>
      <c r="H2457" s="21">
        <v>834602</v>
      </c>
      <c r="I2457" s="21" t="s">
        <v>3820</v>
      </c>
      <c r="J2457" s="21">
        <v>1</v>
      </c>
      <c r="K2457" s="21">
        <v>1</v>
      </c>
      <c r="L2457" s="21">
        <f>J2457-K2457</f>
        <v>0</v>
      </c>
      <c r="M2457" s="21" t="s">
        <v>3353</v>
      </c>
      <c r="N2457" s="30">
        <v>45906</v>
      </c>
      <c r="O2457" s="48">
        <v>11829.6</v>
      </c>
      <c r="P2457" s="21" t="s">
        <v>211</v>
      </c>
      <c r="Q2457" s="21">
        <v>58155324614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Banglore</v>
      </c>
      <c r="W2457" s="38"/>
      <c r="X2457" s="30">
        <v>45908</v>
      </c>
      <c r="Y2457" s="21">
        <f>IF(X2457="", "", X2457-N2457)</f>
        <v>2</v>
      </c>
      <c r="Z2457" s="21" t="str">
        <f>IF(N2457="", "", TEXT(N2457, "dddd"))</f>
        <v>Saturday</v>
      </c>
      <c r="AA2457" s="21" t="str">
        <f>IF(X2457="", "", TEXT(X2457, "dddd"))</f>
        <v>Monday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2454</v>
      </c>
      <c r="B2458" s="21" t="s">
        <v>3326</v>
      </c>
      <c r="C2458" s="30">
        <v>45894</v>
      </c>
      <c r="D2458" s="30">
        <v>45903</v>
      </c>
      <c r="E2458" s="47">
        <v>107.8</v>
      </c>
      <c r="F2458" s="47">
        <f>IF(AB2458="DOLLAR",E2458*88,E2458)</f>
        <v>9486.4</v>
      </c>
      <c r="G2458" s="48">
        <f>F2458*J2458</f>
        <v>9486.4</v>
      </c>
      <c r="H2458" s="21">
        <v>936905</v>
      </c>
      <c r="I2458" s="21" t="s">
        <v>3821</v>
      </c>
      <c r="J2458" s="21">
        <v>1</v>
      </c>
      <c r="K2458" s="21">
        <v>1</v>
      </c>
      <c r="L2458" s="21">
        <f>J2458-K2458</f>
        <v>0</v>
      </c>
      <c r="M2458" s="21" t="s">
        <v>3535</v>
      </c>
      <c r="N2458" s="30">
        <v>45915</v>
      </c>
      <c r="O2458" s="48">
        <v>15992.9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>IF(X2458="", "", X2458-N2458)</f>
        <v>2</v>
      </c>
      <c r="Z2458" s="21" t="str">
        <f>IF(N2458="", "", TEXT(N2458, "dddd"))</f>
        <v>Monday</v>
      </c>
      <c r="AA2458" s="21" t="str">
        <f>IF(X2458="", "", TEXT(X2458, "dddd"))</f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2455</v>
      </c>
      <c r="B2459" s="21" t="s">
        <v>3682</v>
      </c>
      <c r="C2459" s="30">
        <v>45903</v>
      </c>
      <c r="D2459" s="30">
        <v>45903</v>
      </c>
      <c r="E2459" s="47">
        <v>1854.75</v>
      </c>
      <c r="F2459" s="47">
        <f>IF(AB2459="DOLLAR",E2459*88,E2459)</f>
        <v>1854.75</v>
      </c>
      <c r="G2459" s="48">
        <f>F2459*J2459</f>
        <v>1854.75</v>
      </c>
      <c r="H2459" s="21" t="s">
        <v>3683</v>
      </c>
      <c r="I2459" s="21"/>
      <c r="J2459" s="21">
        <v>1</v>
      </c>
      <c r="K2459" s="21">
        <v>1</v>
      </c>
      <c r="L2459" s="21">
        <f>J2459-K2459</f>
        <v>0</v>
      </c>
      <c r="M2459" s="21" t="s">
        <v>3684</v>
      </c>
      <c r="N2459" s="30">
        <v>45920</v>
      </c>
      <c r="O2459" s="48">
        <v>2349.35</v>
      </c>
      <c r="P2459" s="21" t="s">
        <v>3686</v>
      </c>
      <c r="Q2459" s="21" t="s">
        <v>2071</v>
      </c>
      <c r="R2459" s="21" t="s">
        <v>847</v>
      </c>
      <c r="S2459" s="3">
        <v>4</v>
      </c>
      <c r="T2459" s="37"/>
      <c r="U2459" s="21" t="s">
        <v>3685</v>
      </c>
      <c r="V2459" s="21" t="str">
        <f>VLOOKUP(P2459,'Customer List'!B:C,2,)</f>
        <v>DELHI</v>
      </c>
      <c r="W2459" s="38"/>
      <c r="X2459" s="30">
        <f>IF(OR(R2459 = "PRIYANKA MADAM", R2459 = "DEEPAK", R2459 = "PORTER"),N2459,"")</f>
        <v>45920</v>
      </c>
      <c r="Y2459" s="21">
        <f>IF(X2459="", "", X2459-N2459)</f>
        <v>0</v>
      </c>
      <c r="Z2459" s="21" t="str">
        <f>IF(N2459="", "", TEXT(N2459, "dddd"))</f>
        <v>Saturday</v>
      </c>
      <c r="AA2459" s="21" t="str">
        <f>IF(X2459="", "", TEXT(X2459, "dddd"))</f>
        <v>Saturday</v>
      </c>
      <c r="AB2459" s="21" t="str">
        <f>VLOOKUP(U2459,'Currency Sheet'!A:C,3,)</f>
        <v>INR</v>
      </c>
      <c r="AC2459" s="42" t="str">
        <f>VLOOKUP(P2459,'Customer List'!B:D,3,)</f>
        <v>Local</v>
      </c>
    </row>
    <row r="2460" spans="1:29" x14ac:dyDescent="0.25">
      <c r="A2460" s="21">
        <v>2456</v>
      </c>
      <c r="B2460" s="21" t="s">
        <v>3333</v>
      </c>
      <c r="C2460" s="30">
        <v>45898</v>
      </c>
      <c r="D2460" s="30">
        <v>45904</v>
      </c>
      <c r="E2460" s="47">
        <v>25.2</v>
      </c>
      <c r="F2460" s="47">
        <f>IF(AB2460="DOLLAR",E2460*88,E2460)</f>
        <v>2217.6</v>
      </c>
      <c r="G2460" s="48">
        <f>F2460*J2460</f>
        <v>2217.6</v>
      </c>
      <c r="H2460" s="21">
        <v>100203</v>
      </c>
      <c r="I2460" s="21" t="s">
        <v>3822</v>
      </c>
      <c r="J2460" s="21">
        <v>1</v>
      </c>
      <c r="K2460" s="21">
        <v>1</v>
      </c>
      <c r="L2460" s="21">
        <f>J2460-K2460</f>
        <v>0</v>
      </c>
      <c r="M2460" s="21" t="s">
        <v>3411</v>
      </c>
      <c r="N2460" s="30">
        <v>45909</v>
      </c>
      <c r="O2460" s="48">
        <v>3078</v>
      </c>
      <c r="P2460" s="21" t="s">
        <v>254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Delhi</v>
      </c>
      <c r="W2460" s="38"/>
      <c r="X2460" s="30">
        <f>IF(OR(R2460 = "PRIYANKA MADAM", R2460 = "DEEPAK", R2460 = "PORTER"),N2460,"")</f>
        <v>45909</v>
      </c>
      <c r="Y2460" s="21">
        <f>IF(X2460="", "", X2460-N2460)</f>
        <v>0</v>
      </c>
      <c r="Z2460" s="21" t="str">
        <f>IF(N2460="", "", TEXT(N2460, "dddd"))</f>
        <v>Tuesday</v>
      </c>
      <c r="AA2460" s="21" t="str">
        <f>IF(X2460="", "", TEXT(X2460, "dddd"))</f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2457</v>
      </c>
      <c r="B2461" s="21" t="s">
        <v>3333</v>
      </c>
      <c r="C2461" s="30">
        <v>45898</v>
      </c>
      <c r="D2461" s="30">
        <v>45904</v>
      </c>
      <c r="E2461" s="47">
        <v>73.5</v>
      </c>
      <c r="F2461" s="47">
        <f>IF(AB2461="DOLLAR",E2461*88,E2461)</f>
        <v>6468</v>
      </c>
      <c r="G2461" s="48">
        <f>F2461*J2461</f>
        <v>6468</v>
      </c>
      <c r="H2461" s="21">
        <v>100221</v>
      </c>
      <c r="I2461" s="21" t="s">
        <v>3823</v>
      </c>
      <c r="J2461" s="21">
        <v>1</v>
      </c>
      <c r="K2461" s="21">
        <v>1</v>
      </c>
      <c r="L2461" s="21">
        <f>J2461-K2461</f>
        <v>0</v>
      </c>
      <c r="M2461" s="21" t="s">
        <v>3412</v>
      </c>
      <c r="N2461" s="30">
        <v>45909</v>
      </c>
      <c r="O2461" s="48">
        <v>8977.5</v>
      </c>
      <c r="P2461" s="21" t="s">
        <v>42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Faridabad</v>
      </c>
      <c r="W2461" s="38"/>
      <c r="X2461" s="30">
        <f>IF(OR(R2461 = "PRIYANKA MADAM", R2461 = "DEEPAK", R2461 = "PORTER"),N2461,"")</f>
        <v>45909</v>
      </c>
      <c r="Y2461" s="21">
        <f>IF(X2461="", "", X2461-N2461)</f>
        <v>0</v>
      </c>
      <c r="Z2461" s="21" t="str">
        <f>IF(N2461="", "", TEXT(N2461, "dddd"))</f>
        <v>Tuesday</v>
      </c>
      <c r="AA2461" s="21" t="str">
        <f>IF(X2461="", "", TEXT(X2461, "dddd"))</f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2458</v>
      </c>
      <c r="B2462" s="21" t="s">
        <v>3333</v>
      </c>
      <c r="C2462" s="30">
        <v>45898</v>
      </c>
      <c r="D2462" s="30">
        <v>45904</v>
      </c>
      <c r="E2462" s="47">
        <v>222.75</v>
      </c>
      <c r="F2462" s="47">
        <f>IF(AB2462="DOLLAR",E2462*88,E2462)</f>
        <v>19602</v>
      </c>
      <c r="G2462" s="48">
        <f>F2462*J2462</f>
        <v>19602</v>
      </c>
      <c r="H2462" s="21">
        <v>100241</v>
      </c>
      <c r="I2462" s="21" t="s">
        <v>3824</v>
      </c>
      <c r="J2462" s="21">
        <v>1</v>
      </c>
      <c r="K2462" s="21">
        <v>1</v>
      </c>
      <c r="L2462" s="21">
        <f>J2462-K2462</f>
        <v>0</v>
      </c>
      <c r="M2462" s="21" t="s">
        <v>3402</v>
      </c>
      <c r="N2462" s="30">
        <v>45908</v>
      </c>
      <c r="O2462" s="53">
        <v>25393.5</v>
      </c>
      <c r="P2462" s="21" t="s">
        <v>3327</v>
      </c>
      <c r="Q2462" s="21" t="s">
        <v>2071</v>
      </c>
      <c r="R2462" s="21" t="s">
        <v>637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>IF(OR(R2462 = "PRIYANKA MADAM", R2462 = "DEEPAK", R2462 = "PORTER"),N2462,"")</f>
        <v>45908</v>
      </c>
      <c r="Y2462" s="21">
        <f>IF(X2462="", "", X2462-N2462)</f>
        <v>0</v>
      </c>
      <c r="Z2462" s="21" t="str">
        <f>IF(N2462="", "", TEXT(N2462, "dddd"))</f>
        <v>Monday</v>
      </c>
      <c r="AA2462" s="21" t="str">
        <f>IF(X2462="", "", TEXT(X2462, "dddd"))</f>
        <v>Monday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2459</v>
      </c>
      <c r="B2463" s="21" t="s">
        <v>3333</v>
      </c>
      <c r="C2463" s="30">
        <v>45898</v>
      </c>
      <c r="D2463" s="30">
        <v>45904</v>
      </c>
      <c r="E2463" s="47">
        <v>82.6</v>
      </c>
      <c r="F2463" s="47">
        <f>IF(AB2463="DOLLAR",E2463*88,E2463)</f>
        <v>7268.7999999999993</v>
      </c>
      <c r="G2463" s="48">
        <f>F2463*J2463</f>
        <v>7268.7999999999993</v>
      </c>
      <c r="H2463" s="21">
        <v>100433</v>
      </c>
      <c r="I2463" s="21" t="s">
        <v>3825</v>
      </c>
      <c r="J2463" s="21">
        <v>1</v>
      </c>
      <c r="K2463" s="21">
        <v>1</v>
      </c>
      <c r="L2463" s="21">
        <f>J2463-K2463</f>
        <v>0</v>
      </c>
      <c r="M2463" s="21" t="s">
        <v>3411</v>
      </c>
      <c r="N2463" s="30">
        <v>45909</v>
      </c>
      <c r="O2463" s="48">
        <v>10089</v>
      </c>
      <c r="P2463" s="21" t="s">
        <v>254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>IF(OR(R2463 = "PRIYANKA MADAM", R2463 = "DEEPAK", R2463 = "PORTER"),N2463,"")</f>
        <v>45909</v>
      </c>
      <c r="Y2463" s="21">
        <f>IF(X2463="", "", X2463-N2463)</f>
        <v>0</v>
      </c>
      <c r="Z2463" s="21" t="str">
        <f>IF(N2463="", "", TEXT(N2463, "dddd"))</f>
        <v>Tuesday</v>
      </c>
      <c r="AA2463" s="21" t="str">
        <f>IF(X2463="", "", TEXT(X2463, "dddd"))</f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2460</v>
      </c>
      <c r="B2464" s="21" t="s">
        <v>3333</v>
      </c>
      <c r="C2464" s="30">
        <v>45898</v>
      </c>
      <c r="D2464" s="30">
        <v>45904</v>
      </c>
      <c r="E2464" s="47">
        <v>231.75</v>
      </c>
      <c r="F2464" s="47">
        <f>IF(AB2464="DOLLAR",E2464*88,E2464)</f>
        <v>20394</v>
      </c>
      <c r="G2464" s="48">
        <f>F2464*J2464</f>
        <v>20394</v>
      </c>
      <c r="H2464" s="21">
        <v>100451</v>
      </c>
      <c r="I2464" s="21" t="s">
        <v>3826</v>
      </c>
      <c r="J2464" s="21">
        <v>1</v>
      </c>
      <c r="K2464" s="21">
        <v>1</v>
      </c>
      <c r="L2464" s="21">
        <f>J2464-K2464</f>
        <v>0</v>
      </c>
      <c r="M2464" s="21" t="s">
        <v>3412</v>
      </c>
      <c r="N2464" s="30">
        <v>45909</v>
      </c>
      <c r="O2464" s="48">
        <v>26419.5</v>
      </c>
      <c r="P2464" s="21" t="s">
        <v>42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Faridabad</v>
      </c>
      <c r="W2464" s="38"/>
      <c r="X2464" s="30">
        <f>IF(OR(R2464 = "PRIYANKA MADAM", R2464 = "DEEPAK", R2464 = "PORTER"),N2464,"")</f>
        <v>45909</v>
      </c>
      <c r="Y2464" s="21">
        <f>IF(X2464="", "", X2464-N2464)</f>
        <v>0</v>
      </c>
      <c r="Z2464" s="21" t="str">
        <f>IF(N2464="", "", TEXT(N2464, "dddd"))</f>
        <v>Tuesday</v>
      </c>
      <c r="AA2464" s="21" t="str">
        <f>IF(X2464="", "", TEXT(X2464, "dddd"))</f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2461</v>
      </c>
      <c r="B2465" s="21" t="s">
        <v>3333</v>
      </c>
      <c r="C2465" s="30">
        <v>45898</v>
      </c>
      <c r="D2465" s="30">
        <v>45904</v>
      </c>
      <c r="E2465" s="47">
        <v>204.75</v>
      </c>
      <c r="F2465" s="47">
        <f>IF(AB2465="DOLLAR",E2465*88,E2465)</f>
        <v>18018</v>
      </c>
      <c r="G2465" s="48">
        <f>F2465*J2465</f>
        <v>18018</v>
      </c>
      <c r="H2465" s="21">
        <v>100548</v>
      </c>
      <c r="I2465" s="21" t="s">
        <v>3826</v>
      </c>
      <c r="J2465" s="21">
        <v>1</v>
      </c>
      <c r="K2465" s="21">
        <v>1</v>
      </c>
      <c r="L2465" s="21">
        <f>J2465-K2465</f>
        <v>0</v>
      </c>
      <c r="M2465" s="21" t="s">
        <v>3402</v>
      </c>
      <c r="N2465" s="30">
        <v>45908</v>
      </c>
      <c r="O2465" s="53">
        <v>23341.5</v>
      </c>
      <c r="P2465" s="21" t="s">
        <v>3327</v>
      </c>
      <c r="Q2465" s="21" t="s">
        <v>2071</v>
      </c>
      <c r="R2465" s="21" t="s">
        <v>637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>IF(OR(R2465 = "PRIYANKA MADAM", R2465 = "DEEPAK", R2465 = "PORTER"),N2465,"")</f>
        <v>45908</v>
      </c>
      <c r="Y2465" s="21">
        <f>IF(X2465="", "", X2465-N2465)</f>
        <v>0</v>
      </c>
      <c r="Z2465" s="21" t="str">
        <f>IF(N2465="", "", TEXT(N2465, "dddd"))</f>
        <v>Monday</v>
      </c>
      <c r="AA2465" s="21" t="str">
        <f>IF(X2465="", "", TEXT(X2465, "dddd"))</f>
        <v>Monday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2462</v>
      </c>
      <c r="B2466" s="21" t="s">
        <v>3333</v>
      </c>
      <c r="C2466" s="30">
        <v>45898</v>
      </c>
      <c r="D2466" s="30">
        <v>45904</v>
      </c>
      <c r="E2466" s="47">
        <v>123.75</v>
      </c>
      <c r="F2466" s="47">
        <f>IF(AB2466="DOLLAR",E2466*88,E2466)</f>
        <v>10890</v>
      </c>
      <c r="G2466" s="48">
        <f>F2466*J2466</f>
        <v>10890</v>
      </c>
      <c r="H2466" s="21">
        <v>100737</v>
      </c>
      <c r="I2466" s="21" t="s">
        <v>3827</v>
      </c>
      <c r="J2466" s="21">
        <v>1</v>
      </c>
      <c r="K2466" s="21">
        <v>1</v>
      </c>
      <c r="L2466" s="21">
        <f>J2466-K2466</f>
        <v>0</v>
      </c>
      <c r="M2466" s="21" t="s">
        <v>3411</v>
      </c>
      <c r="N2466" s="30">
        <v>45909</v>
      </c>
      <c r="O2466" s="48">
        <v>14107.5</v>
      </c>
      <c r="P2466" s="21" t="s">
        <v>254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>IF(OR(R2466 = "PRIYANKA MADAM", R2466 = "DEEPAK", R2466 = "PORTER"),N2466,"")</f>
        <v>45909</v>
      </c>
      <c r="Y2466" s="21">
        <f>IF(X2466="", "", X2466-N2466)</f>
        <v>0</v>
      </c>
      <c r="Z2466" s="21" t="str">
        <f>IF(N2466="", "", TEXT(N2466, "dddd"))</f>
        <v>Tuesday</v>
      </c>
      <c r="AA2466" s="21" t="str">
        <f>IF(X2466="", "", TEXT(X2466, "dddd"))</f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2463</v>
      </c>
      <c r="B2467" s="21" t="s">
        <v>3333</v>
      </c>
      <c r="C2467" s="30">
        <v>45898</v>
      </c>
      <c r="D2467" s="30">
        <v>45904</v>
      </c>
      <c r="E2467" s="47">
        <v>156.75</v>
      </c>
      <c r="F2467" s="47">
        <f>IF(AB2467="DOLLAR",E2467*88,E2467)</f>
        <v>13794</v>
      </c>
      <c r="G2467" s="48">
        <f>F2467*J2467</f>
        <v>13794</v>
      </c>
      <c r="H2467" s="21">
        <v>100741</v>
      </c>
      <c r="I2467" s="21" t="s">
        <v>3828</v>
      </c>
      <c r="J2467" s="21">
        <v>1</v>
      </c>
      <c r="K2467" s="21">
        <v>1</v>
      </c>
      <c r="L2467" s="21">
        <f>J2467-K2467</f>
        <v>0</v>
      </c>
      <c r="M2467" s="21" t="s">
        <v>3412</v>
      </c>
      <c r="N2467" s="30">
        <v>45909</v>
      </c>
      <c r="O2467" s="48">
        <v>17869.5</v>
      </c>
      <c r="P2467" s="21" t="s">
        <v>42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Faridabad</v>
      </c>
      <c r="W2467" s="38"/>
      <c r="X2467" s="30">
        <f>IF(OR(R2467 = "PRIYANKA MADAM", R2467 = "DEEPAK", R2467 = "PORTER"),N2467,"")</f>
        <v>45909</v>
      </c>
      <c r="Y2467" s="21">
        <f>IF(X2467="", "", X2467-N2467)</f>
        <v>0</v>
      </c>
      <c r="Z2467" s="21" t="str">
        <f>IF(N2467="", "", TEXT(N2467, "dddd"))</f>
        <v>Tuesday</v>
      </c>
      <c r="AA2467" s="21" t="str">
        <f>IF(X2467="", "", TEXT(X2467, "dddd"))</f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2464</v>
      </c>
      <c r="B2468" s="21" t="s">
        <v>3333</v>
      </c>
      <c r="C2468" s="30">
        <v>45898</v>
      </c>
      <c r="D2468" s="30">
        <v>45904</v>
      </c>
      <c r="E2468" s="47">
        <v>174</v>
      </c>
      <c r="F2468" s="47">
        <f>IF(AB2468="DOLLAR",E2468*88,E2468)</f>
        <v>15312</v>
      </c>
      <c r="G2468" s="48">
        <f>F2468*J2468</f>
        <v>15312</v>
      </c>
      <c r="H2468" s="21">
        <v>100752</v>
      </c>
      <c r="I2468" s="21" t="s">
        <v>3829</v>
      </c>
      <c r="J2468" s="21">
        <v>1</v>
      </c>
      <c r="K2468" s="21">
        <v>1</v>
      </c>
      <c r="L2468" s="21">
        <f>J2468-K2468</f>
        <v>0</v>
      </c>
      <c r="M2468" s="21" t="s">
        <v>3402</v>
      </c>
      <c r="N2468" s="30">
        <v>45908</v>
      </c>
      <c r="O2468" s="53">
        <v>19836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>IF(OR(R2468 = "PRIYANKA MADAM", R2468 = "DEEPAK", R2468 = "PORTER"),N2468,"")</f>
        <v>45908</v>
      </c>
      <c r="Y2468" s="21">
        <f>IF(X2468="", "", X2468-N2468)</f>
        <v>0</v>
      </c>
      <c r="Z2468" s="21" t="str">
        <f>IF(N2468="", "", TEXT(N2468, "dddd"))</f>
        <v>Monday</v>
      </c>
      <c r="AA2468" s="21" t="str">
        <f>IF(X2468="", "", TEXT(X2468, "dddd"))</f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2465</v>
      </c>
      <c r="B2469" s="21" t="s">
        <v>3333</v>
      </c>
      <c r="C2469" s="30">
        <v>45898</v>
      </c>
      <c r="D2469" s="30">
        <v>45904</v>
      </c>
      <c r="E2469" s="47">
        <v>32.9</v>
      </c>
      <c r="F2469" s="47">
        <f>IF(AB2469="DOLLAR",E2469*88,E2469)</f>
        <v>2895.2</v>
      </c>
      <c r="G2469" s="48">
        <f>F2469*J2469</f>
        <v>2895.2</v>
      </c>
      <c r="H2469" s="21">
        <v>101205</v>
      </c>
      <c r="I2469" s="21" t="s">
        <v>3830</v>
      </c>
      <c r="J2469" s="21">
        <v>1</v>
      </c>
      <c r="K2469" s="21">
        <v>1</v>
      </c>
      <c r="L2469" s="21">
        <f>J2469-K2469</f>
        <v>0</v>
      </c>
      <c r="M2469" s="21" t="s">
        <v>3402</v>
      </c>
      <c r="N2469" s="30">
        <v>45908</v>
      </c>
      <c r="O2469" s="53">
        <v>4018.5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>IF(OR(R2469 = "PRIYANKA MADAM", R2469 = "DEEPAK", R2469 = "PORTER"),N2469,"")</f>
        <v>45908</v>
      </c>
      <c r="Y2469" s="21">
        <f>IF(X2469="", "", X2469-N2469)</f>
        <v>0</v>
      </c>
      <c r="Z2469" s="21" t="str">
        <f>IF(N2469="", "", TEXT(N2469, "dddd"))</f>
        <v>Monday</v>
      </c>
      <c r="AA2469" s="21" t="str">
        <f>IF(X2469="", "", TEXT(X2469, "dddd"))</f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2466</v>
      </c>
      <c r="B2470" s="21" t="s">
        <v>3333</v>
      </c>
      <c r="C2470" s="30">
        <v>45898</v>
      </c>
      <c r="D2470" s="30">
        <v>45904</v>
      </c>
      <c r="E2470" s="47">
        <v>223.3</v>
      </c>
      <c r="F2470" s="47">
        <f>IF(AB2470="DOLLAR",E2470*88,E2470)</f>
        <v>19650.400000000001</v>
      </c>
      <c r="G2470" s="48">
        <f>F2470*J2470</f>
        <v>19650.400000000001</v>
      </c>
      <c r="H2470" s="21">
        <v>102030</v>
      </c>
      <c r="I2470" s="21" t="s">
        <v>3831</v>
      </c>
      <c r="J2470" s="21">
        <v>1</v>
      </c>
      <c r="K2470" s="21">
        <v>1</v>
      </c>
      <c r="L2470" s="21">
        <f>J2470-K2470</f>
        <v>0</v>
      </c>
      <c r="M2470" s="21" t="s">
        <v>3402</v>
      </c>
      <c r="N2470" s="30">
        <v>45908</v>
      </c>
      <c r="O2470" s="53">
        <v>27274.5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>IF(OR(R2470 = "PRIYANKA MADAM", R2470 = "DEEPAK", R2470 = "PORTER"),N2470,"")</f>
        <v>45908</v>
      </c>
      <c r="Y2470" s="21">
        <f>IF(X2470="", "", X2470-N2470)</f>
        <v>0</v>
      </c>
      <c r="Z2470" s="21" t="str">
        <f>IF(N2470="", "", TEXT(N2470, "dddd"))</f>
        <v>Monday</v>
      </c>
      <c r="AA2470" s="21" t="str">
        <f>IF(X2470="", "", TEXT(X2470, "dddd"))</f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2467</v>
      </c>
      <c r="B2471" s="21" t="s">
        <v>3333</v>
      </c>
      <c r="C2471" s="30">
        <v>45898</v>
      </c>
      <c r="D2471" s="30">
        <v>45904</v>
      </c>
      <c r="E2471" s="47">
        <v>150.5</v>
      </c>
      <c r="F2471" s="47">
        <f>IF(AB2471="DOLLAR",E2471*88,E2471)</f>
        <v>13244</v>
      </c>
      <c r="G2471" s="48">
        <f>F2471*J2471</f>
        <v>13244</v>
      </c>
      <c r="H2471" s="21">
        <v>103030</v>
      </c>
      <c r="I2471" s="21" t="s">
        <v>3832</v>
      </c>
      <c r="J2471" s="21">
        <v>1</v>
      </c>
      <c r="K2471" s="21">
        <v>1</v>
      </c>
      <c r="L2471" s="21">
        <f>J2471-K2471</f>
        <v>0</v>
      </c>
      <c r="M2471" s="21" t="s">
        <v>3402</v>
      </c>
      <c r="N2471" s="30">
        <v>45908</v>
      </c>
      <c r="O2471" s="53">
        <v>18382.5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>IF(OR(R2471 = "PRIYANKA MADAM", R2471 = "DEEPAK", R2471 = "PORTER"),N2471,"")</f>
        <v>45908</v>
      </c>
      <c r="Y2471" s="21">
        <f>IF(X2471="", "", X2471-N2471)</f>
        <v>0</v>
      </c>
      <c r="Z2471" s="21" t="str">
        <f>IF(N2471="", "", TEXT(N2471, "dddd"))</f>
        <v>Monday</v>
      </c>
      <c r="AA2471" s="21" t="str">
        <f>IF(X2471="", "", TEXT(X2471, "dddd"))</f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2468</v>
      </c>
      <c r="B2472" s="21" t="s">
        <v>3333</v>
      </c>
      <c r="C2472" s="30">
        <v>45898</v>
      </c>
      <c r="D2472" s="30">
        <v>45904</v>
      </c>
      <c r="E2472" s="47">
        <v>181.5</v>
      </c>
      <c r="F2472" s="47">
        <f>IF(AB2472="DOLLAR",E2472*88,E2472)</f>
        <v>15972</v>
      </c>
      <c r="G2472" s="48">
        <f>F2472*J2472</f>
        <v>15972</v>
      </c>
      <c r="H2472" s="21">
        <v>103134</v>
      </c>
      <c r="I2472" s="21" t="s">
        <v>3768</v>
      </c>
      <c r="J2472" s="21">
        <v>1</v>
      </c>
      <c r="K2472" s="21">
        <v>1</v>
      </c>
      <c r="L2472" s="21">
        <f>J2472-K2472</f>
        <v>0</v>
      </c>
      <c r="M2472" s="21" t="s">
        <v>3403</v>
      </c>
      <c r="N2472" s="30">
        <v>45908</v>
      </c>
      <c r="O2472" s="48">
        <v>20691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>IF(OR(R2472 = "PRIYANKA MADAM", R2472 = "DEEPAK", R2472 = "PORTER"),N2472,"")</f>
        <v>45908</v>
      </c>
      <c r="Y2472" s="21">
        <f>IF(X2472="", "", X2472-N2472)</f>
        <v>0</v>
      </c>
      <c r="Z2472" s="21" t="str">
        <f>IF(N2472="", "", TEXT(N2472, "dddd"))</f>
        <v>Monday</v>
      </c>
      <c r="AA2472" s="21" t="str">
        <f>IF(X2472="", "", TEXT(X2472, "dddd"))</f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2469</v>
      </c>
      <c r="B2473" s="21" t="s">
        <v>3333</v>
      </c>
      <c r="C2473" s="30">
        <v>45898</v>
      </c>
      <c r="D2473" s="30">
        <v>45904</v>
      </c>
      <c r="E2473" s="47">
        <v>112</v>
      </c>
      <c r="F2473" s="47">
        <f>IF(AB2473="DOLLAR",E2473*88,E2473)</f>
        <v>9856</v>
      </c>
      <c r="G2473" s="48">
        <f>F2473*J2473</f>
        <v>9856</v>
      </c>
      <c r="H2473" s="21">
        <v>103191</v>
      </c>
      <c r="I2473" s="21" t="s">
        <v>3833</v>
      </c>
      <c r="J2473" s="21">
        <v>1</v>
      </c>
      <c r="K2473" s="21">
        <v>1</v>
      </c>
      <c r="L2473" s="21">
        <f>J2473-K2473</f>
        <v>0</v>
      </c>
      <c r="M2473" s="21" t="s">
        <v>3412</v>
      </c>
      <c r="N2473" s="30">
        <v>45909</v>
      </c>
      <c r="O2473" s="48">
        <v>13680</v>
      </c>
      <c r="P2473" s="21" t="s">
        <v>42</v>
      </c>
      <c r="Q2473" s="21" t="s">
        <v>2071</v>
      </c>
      <c r="R2473" s="21" t="s">
        <v>847</v>
      </c>
      <c r="S2473" s="3">
        <v>4</v>
      </c>
      <c r="T2473" s="37"/>
      <c r="U2473" s="21" t="s">
        <v>18</v>
      </c>
      <c r="V2473" s="21" t="str">
        <f>VLOOKUP(P2473,'Customer List'!B:C,2,)</f>
        <v>Faridabad</v>
      </c>
      <c r="W2473" s="38"/>
      <c r="X2473" s="30">
        <f>IF(OR(R2473 = "PRIYANKA MADAM", R2473 = "DEEPAK", R2473 = "PORTER"),N2473,"")</f>
        <v>45909</v>
      </c>
      <c r="Y2473" s="21">
        <f>IF(X2473="", "", X2473-N2473)</f>
        <v>0</v>
      </c>
      <c r="Z2473" s="21" t="str">
        <f>IF(N2473="", "", TEXT(N2473, "dddd"))</f>
        <v>Tuesday</v>
      </c>
      <c r="AA2473" s="21" t="str">
        <f>IF(X2473="", "", TEXT(X2473, "dddd"))</f>
        <v>Tuesday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2470</v>
      </c>
      <c r="B2474" s="21" t="s">
        <v>3333</v>
      </c>
      <c r="C2474" s="30">
        <v>45898</v>
      </c>
      <c r="D2474" s="30">
        <v>45904</v>
      </c>
      <c r="E2474" s="47">
        <v>181.5</v>
      </c>
      <c r="F2474" s="47">
        <f>IF(AB2474="DOLLAR",E2474*88,E2474)</f>
        <v>15972</v>
      </c>
      <c r="G2474" s="48">
        <f>F2474*J2474</f>
        <v>15972</v>
      </c>
      <c r="H2474" s="21">
        <v>103248</v>
      </c>
      <c r="I2474" s="21" t="s">
        <v>3834</v>
      </c>
      <c r="J2474" s="21">
        <v>1</v>
      </c>
      <c r="K2474" s="21">
        <v>1</v>
      </c>
      <c r="L2474" s="21">
        <f>J2474-K2474</f>
        <v>0</v>
      </c>
      <c r="M2474" s="21" t="s">
        <v>3402</v>
      </c>
      <c r="N2474" s="30">
        <v>45908</v>
      </c>
      <c r="O2474" s="53">
        <v>20691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>IF(OR(R2474 = "PRIYANKA MADAM", R2474 = "DEEPAK", R2474 = "PORTER"),N2474,"")</f>
        <v>45908</v>
      </c>
      <c r="Y2474" s="21">
        <f>IF(X2474="", "", X2474-N2474)</f>
        <v>0</v>
      </c>
      <c r="Z2474" s="21" t="str">
        <f>IF(N2474="", "", TEXT(N2474, "dddd"))</f>
        <v>Monday</v>
      </c>
      <c r="AA2474" s="21" t="str">
        <f>IF(X2474="", "", TEXT(X2474, "dddd"))</f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2471</v>
      </c>
      <c r="B2475" s="21" t="s">
        <v>3333</v>
      </c>
      <c r="C2475" s="30">
        <v>45898</v>
      </c>
      <c r="D2475" s="30">
        <v>45904</v>
      </c>
      <c r="E2475" s="47">
        <v>150.5</v>
      </c>
      <c r="F2475" s="47">
        <f>IF(AB2475="DOLLAR",E2475*88,E2475)</f>
        <v>13244</v>
      </c>
      <c r="G2475" s="48">
        <f>F2475*J2475</f>
        <v>13244</v>
      </c>
      <c r="H2475" s="21">
        <v>104426</v>
      </c>
      <c r="I2475" s="21" t="s">
        <v>3835</v>
      </c>
      <c r="J2475" s="21">
        <v>1</v>
      </c>
      <c r="K2475" s="21">
        <v>1</v>
      </c>
      <c r="L2475" s="21">
        <f>J2475-K2475</f>
        <v>0</v>
      </c>
      <c r="M2475" s="21" t="s">
        <v>3402</v>
      </c>
      <c r="N2475" s="30">
        <v>45908</v>
      </c>
      <c r="O2475" s="53">
        <v>18382.5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>IF(OR(R2475 = "PRIYANKA MADAM", R2475 = "DEEPAK", R2475 = "PORTER"),N2475,"")</f>
        <v>45908</v>
      </c>
      <c r="Y2475" s="21">
        <f>IF(X2475="", "", X2475-N2475)</f>
        <v>0</v>
      </c>
      <c r="Z2475" s="21" t="str">
        <f>IF(N2475="", "", TEXT(N2475, "dddd"))</f>
        <v>Monday</v>
      </c>
      <c r="AA2475" s="21" t="str">
        <f>IF(X2475="", "", TEXT(X2475, "dddd"))</f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2472</v>
      </c>
      <c r="B2476" s="21" t="s">
        <v>3333</v>
      </c>
      <c r="C2476" s="30">
        <v>45898</v>
      </c>
      <c r="D2476" s="30">
        <v>45904</v>
      </c>
      <c r="E2476" s="47">
        <v>65.8</v>
      </c>
      <c r="F2476" s="47">
        <f>IF(AB2476="DOLLAR",E2476*88,E2476)</f>
        <v>5790.4</v>
      </c>
      <c r="G2476" s="48">
        <f>F2476*J2476</f>
        <v>5790.4</v>
      </c>
      <c r="H2476" s="21">
        <v>105013</v>
      </c>
      <c r="I2476" s="21" t="s">
        <v>3836</v>
      </c>
      <c r="J2476" s="21">
        <v>1</v>
      </c>
      <c r="K2476" s="21">
        <v>1</v>
      </c>
      <c r="L2476" s="21">
        <f>J2476-K2476</f>
        <v>0</v>
      </c>
      <c r="M2476" s="21" t="s">
        <v>3403</v>
      </c>
      <c r="N2476" s="30">
        <v>45908</v>
      </c>
      <c r="O2476" s="48">
        <v>8037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>IF(OR(R2476 = "PRIYANKA MADAM", R2476 = "DEEPAK", R2476 = "PORTER"),N2476,"")</f>
        <v>45908</v>
      </c>
      <c r="Y2476" s="21">
        <f>IF(X2476="", "", X2476-N2476)</f>
        <v>0</v>
      </c>
      <c r="Z2476" s="21" t="str">
        <f>IF(N2476="", "", TEXT(N2476, "dddd"))</f>
        <v>Monday</v>
      </c>
      <c r="AA2476" s="21" t="str">
        <f>IF(X2476="", "", TEXT(X2476, "dddd"))</f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2473</v>
      </c>
      <c r="B2477" s="21" t="s">
        <v>3333</v>
      </c>
      <c r="C2477" s="30">
        <v>45898</v>
      </c>
      <c r="D2477" s="30">
        <v>45904</v>
      </c>
      <c r="E2477" s="47">
        <v>197.4</v>
      </c>
      <c r="F2477" s="47">
        <f>IF(AB2477="DOLLAR",E2477*88,E2477)</f>
        <v>17371.2</v>
      </c>
      <c r="G2477" s="48">
        <f>F2477*J2477</f>
        <v>17371.2</v>
      </c>
      <c r="H2477" s="21">
        <v>105116</v>
      </c>
      <c r="I2477" s="21" t="s">
        <v>3837</v>
      </c>
      <c r="J2477" s="21">
        <v>1</v>
      </c>
      <c r="K2477" s="21">
        <v>1</v>
      </c>
      <c r="L2477" s="21">
        <f>J2477-K2477</f>
        <v>0</v>
      </c>
      <c r="M2477" s="21" t="s">
        <v>3403</v>
      </c>
      <c r="N2477" s="30">
        <v>45908</v>
      </c>
      <c r="O2477" s="48">
        <v>19611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>IF(OR(R2477 = "PRIYANKA MADAM", R2477 = "DEEPAK", R2477 = "PORTER"),N2477,"")</f>
        <v>45908</v>
      </c>
      <c r="Y2477" s="21">
        <f>IF(X2477="", "", X2477-N2477)</f>
        <v>0</v>
      </c>
      <c r="Z2477" s="21" t="str">
        <f>IF(N2477="", "", TEXT(N2477, "dddd"))</f>
        <v>Monday</v>
      </c>
      <c r="AA2477" s="21" t="str">
        <f>IF(X2477="", "", TEXT(X2477, "dddd"))</f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2474</v>
      </c>
      <c r="B2478" s="21" t="s">
        <v>3333</v>
      </c>
      <c r="C2478" s="30">
        <v>45898</v>
      </c>
      <c r="D2478" s="30">
        <v>45904</v>
      </c>
      <c r="E2478" s="47">
        <v>150.5</v>
      </c>
      <c r="F2478" s="47">
        <f>IF(AB2478="DOLLAR",E2478*88,E2478)</f>
        <v>13244</v>
      </c>
      <c r="G2478" s="48">
        <f>F2478*J2478</f>
        <v>26488</v>
      </c>
      <c r="H2478" s="21">
        <v>107622</v>
      </c>
      <c r="I2478" s="21" t="s">
        <v>3838</v>
      </c>
      <c r="J2478" s="21">
        <v>2</v>
      </c>
      <c r="K2478" s="21">
        <v>2</v>
      </c>
      <c r="L2478" s="21">
        <f>J2478-K2478</f>
        <v>0</v>
      </c>
      <c r="M2478" s="21" t="s">
        <v>3403</v>
      </c>
      <c r="N2478" s="30">
        <v>45908</v>
      </c>
      <c r="O2478" s="48">
        <f>18382.5+13882.5</f>
        <v>32265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>IF(OR(R2478 = "PRIYANKA MADAM", R2478 = "DEEPAK", R2478 = "PORTER"),N2478,"")</f>
        <v>45908</v>
      </c>
      <c r="Y2478" s="21">
        <f>IF(X2478="", "", X2478-N2478)</f>
        <v>0</v>
      </c>
      <c r="Z2478" s="21" t="str">
        <f>IF(N2478="", "", TEXT(N2478, "dddd"))</f>
        <v>Monday</v>
      </c>
      <c r="AA2478" s="21" t="str">
        <f>IF(X2478="", "", TEXT(X2478, "dddd"))</f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2475</v>
      </c>
      <c r="B2479" s="21" t="s">
        <v>3333</v>
      </c>
      <c r="C2479" s="30">
        <v>45898</v>
      </c>
      <c r="D2479" s="30">
        <v>45904</v>
      </c>
      <c r="E2479" s="47">
        <v>263.89999999999998</v>
      </c>
      <c r="F2479" s="47">
        <f>IF(AB2479="DOLLAR",E2479*88,E2479)</f>
        <v>23223.199999999997</v>
      </c>
      <c r="G2479" s="48">
        <f>F2479*J2479</f>
        <v>23223.199999999997</v>
      </c>
      <c r="H2479" s="21">
        <v>114118</v>
      </c>
      <c r="I2479" s="21" t="s">
        <v>3839</v>
      </c>
      <c r="J2479" s="21">
        <v>1</v>
      </c>
      <c r="K2479" s="21">
        <v>1</v>
      </c>
      <c r="L2479" s="21">
        <f>J2479-K2479</f>
        <v>0</v>
      </c>
      <c r="M2479" s="21" t="s">
        <v>3403</v>
      </c>
      <c r="N2479" s="30">
        <v>45908</v>
      </c>
      <c r="O2479" s="48">
        <v>32233.5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>IF(OR(R2479 = "PRIYANKA MADAM", R2479 = "DEEPAK", R2479 = "PORTER"),N2479,"")</f>
        <v>45908</v>
      </c>
      <c r="Y2479" s="21">
        <f>IF(X2479="", "", X2479-N2479)</f>
        <v>0</v>
      </c>
      <c r="Z2479" s="21" t="str">
        <f>IF(N2479="", "", TEXT(N2479, "dddd"))</f>
        <v>Monday</v>
      </c>
      <c r="AA2479" s="21" t="str">
        <f>IF(X2479="", "", TEXT(X2479, "dddd"))</f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2476</v>
      </c>
      <c r="B2480" s="21" t="s">
        <v>3333</v>
      </c>
      <c r="C2480" s="30">
        <v>45898</v>
      </c>
      <c r="D2480" s="30">
        <v>45904</v>
      </c>
      <c r="E2480" s="47">
        <v>67.2</v>
      </c>
      <c r="F2480" s="47">
        <f>IF(AB2480="DOLLAR",E2480*88,E2480)</f>
        <v>5913.6</v>
      </c>
      <c r="G2480" s="48">
        <f>F2480*J2480</f>
        <v>5913.6</v>
      </c>
      <c r="H2480" s="21">
        <v>116605</v>
      </c>
      <c r="I2480" s="21" t="s">
        <v>3840</v>
      </c>
      <c r="J2480" s="21">
        <v>1</v>
      </c>
      <c r="K2480" s="21">
        <v>1</v>
      </c>
      <c r="L2480" s="21">
        <f>J2480-K2480</f>
        <v>0</v>
      </c>
      <c r="M2480" s="21" t="s">
        <v>3403</v>
      </c>
      <c r="N2480" s="30">
        <v>45908</v>
      </c>
      <c r="O2480" s="48">
        <v>8208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>IF(OR(R2480 = "PRIYANKA MADAM", R2480 = "DEEPAK", R2480 = "PORTER"),N2480,"")</f>
        <v>45908</v>
      </c>
      <c r="Y2480" s="21">
        <f>IF(X2480="", "", X2480-N2480)</f>
        <v>0</v>
      </c>
      <c r="Z2480" s="21" t="str">
        <f>IF(N2480="", "", TEXT(N2480, "dddd"))</f>
        <v>Monday</v>
      </c>
      <c r="AA2480" s="21" t="str">
        <f>IF(X2480="", "", TEXT(X2480, "dddd"))</f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2477</v>
      </c>
      <c r="B2481" s="21" t="s">
        <v>3333</v>
      </c>
      <c r="C2481" s="30">
        <v>45898</v>
      </c>
      <c r="D2481" s="30">
        <v>45904</v>
      </c>
      <c r="E2481" s="47">
        <v>204.4</v>
      </c>
      <c r="F2481" s="47">
        <f>IF(AB2481="DOLLAR",E2481*88,E2481)</f>
        <v>17987.2</v>
      </c>
      <c r="G2481" s="48">
        <f>F2481*J2481</f>
        <v>17987.2</v>
      </c>
      <c r="H2481" s="21">
        <v>117324</v>
      </c>
      <c r="I2481" s="21" t="s">
        <v>3841</v>
      </c>
      <c r="J2481" s="21">
        <v>1</v>
      </c>
      <c r="K2481" s="21">
        <v>1</v>
      </c>
      <c r="L2481" s="21">
        <f>J2481-K2481</f>
        <v>0</v>
      </c>
      <c r="M2481" s="21" t="s">
        <v>3410</v>
      </c>
      <c r="N2481" s="30">
        <v>45909</v>
      </c>
      <c r="O2481" s="48">
        <v>24966</v>
      </c>
      <c r="P2481" s="21" t="s">
        <v>254</v>
      </c>
      <c r="Q2481" s="21" t="s">
        <v>2071</v>
      </c>
      <c r="R2481" s="21" t="s">
        <v>847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>IF(OR(R2481 = "PRIYANKA MADAM", R2481 = "DEEPAK", R2481 = "PORTER"),N2481,"")</f>
        <v>45909</v>
      </c>
      <c r="Y2481" s="21">
        <f>IF(X2481="", "", X2481-N2481)</f>
        <v>0</v>
      </c>
      <c r="Z2481" s="21" t="str">
        <f>IF(N2481="", "", TEXT(N2481, "dddd"))</f>
        <v>Tuesday</v>
      </c>
      <c r="AA2481" s="21" t="str">
        <f>IF(X2481="", "", TEXT(X2481, "dddd"))</f>
        <v>Tuesday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2478</v>
      </c>
      <c r="B2482" s="21" t="s">
        <v>3333</v>
      </c>
      <c r="C2482" s="30">
        <v>45898</v>
      </c>
      <c r="D2482" s="30">
        <v>45904</v>
      </c>
      <c r="E2482" s="47">
        <v>214.5</v>
      </c>
      <c r="F2482" s="47">
        <f>IF(AB2482="DOLLAR",E2482*88,E2482)</f>
        <v>18876</v>
      </c>
      <c r="G2482" s="48">
        <f>F2482*J2482</f>
        <v>37752</v>
      </c>
      <c r="H2482" s="21">
        <v>117336</v>
      </c>
      <c r="I2482" s="21" t="s">
        <v>3842</v>
      </c>
      <c r="J2482" s="21">
        <v>2</v>
      </c>
      <c r="K2482" s="21">
        <v>2</v>
      </c>
      <c r="L2482" s="21">
        <f>J2482-K2482</f>
        <v>0</v>
      </c>
      <c r="M2482" s="21" t="s">
        <v>3403</v>
      </c>
      <c r="N2482" s="30">
        <v>45908</v>
      </c>
      <c r="O2482" s="48">
        <f>24453+22653</f>
        <v>47106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>IF(OR(R2482 = "PRIYANKA MADAM", R2482 = "DEEPAK", R2482 = "PORTER"),N2482,"")</f>
        <v>45908</v>
      </c>
      <c r="Y2482" s="21">
        <f>IF(X2482="", "", X2482-N2482)</f>
        <v>0</v>
      </c>
      <c r="Z2482" s="21" t="str">
        <f>IF(N2482="", "", TEXT(N2482, "dddd"))</f>
        <v>Monday</v>
      </c>
      <c r="AA2482" s="21" t="str">
        <f>IF(X2482="", "", TEXT(X2482, "dddd"))</f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2479</v>
      </c>
      <c r="B2483" s="21" t="s">
        <v>3333</v>
      </c>
      <c r="C2483" s="30">
        <v>45898</v>
      </c>
      <c r="D2483" s="30">
        <v>45904</v>
      </c>
      <c r="E2483" s="47">
        <v>202.5</v>
      </c>
      <c r="F2483" s="47">
        <f>IF(AB2483="DOLLAR",E2483*88,E2483)</f>
        <v>17820</v>
      </c>
      <c r="G2483" s="48">
        <f>F2483*J2483</f>
        <v>17820</v>
      </c>
      <c r="H2483" s="21">
        <v>121527</v>
      </c>
      <c r="I2483" s="21" t="s">
        <v>3843</v>
      </c>
      <c r="J2483" s="21">
        <v>1</v>
      </c>
      <c r="K2483" s="21">
        <v>1</v>
      </c>
      <c r="L2483" s="21">
        <f>J2483-K2483</f>
        <v>0</v>
      </c>
      <c r="M2483" s="21" t="s">
        <v>3403</v>
      </c>
      <c r="N2483" s="30">
        <v>45908</v>
      </c>
      <c r="O2483" s="48">
        <v>23085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>IF(OR(R2483 = "PRIYANKA MADAM", R2483 = "DEEPAK", R2483 = "PORTER"),N2483,"")</f>
        <v>45908</v>
      </c>
      <c r="Y2483" s="21">
        <f>IF(X2483="", "", X2483-N2483)</f>
        <v>0</v>
      </c>
      <c r="Z2483" s="21" t="str">
        <f>IF(N2483="", "", TEXT(N2483, "dddd"))</f>
        <v>Monday</v>
      </c>
      <c r="AA2483" s="21" t="str">
        <f>IF(X2483="", "", TEXT(X2483, "dddd"))</f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2480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>IF(AB2484="DOLLAR",E2484*88,E2484)</f>
        <v>18150</v>
      </c>
      <c r="G2484" s="48">
        <f>F2484*J2484</f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>J2484-K2484</f>
        <v>0</v>
      </c>
      <c r="M2484" s="21" t="s">
        <v>3402</v>
      </c>
      <c r="N2484" s="30">
        <v>45908</v>
      </c>
      <c r="O2484" s="53">
        <v>23512.5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>IF(OR(R2484 = "PRIYANKA MADAM", R2484 = "DEEPAK", R2484 = "PORTER"),N2484,"")</f>
        <v>45908</v>
      </c>
      <c r="Y2484" s="21">
        <f>IF(X2484="", "", X2484-N2484)</f>
        <v>0</v>
      </c>
      <c r="Z2484" s="21" t="str">
        <f>IF(N2484="", "", TEXT(N2484, "dddd"))</f>
        <v>Monday</v>
      </c>
      <c r="AA2484" s="21" t="str">
        <f>IF(X2484="", "", TEXT(X2484, "dddd"))</f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2481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>IF(AB2485="DOLLAR",E2485*88,E2485)</f>
        <v>18150</v>
      </c>
      <c r="G2485" s="48">
        <f>F2485*J2485</f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>J2485-K2485</f>
        <v>0</v>
      </c>
      <c r="M2485" s="21" t="s">
        <v>3412</v>
      </c>
      <c r="N2485" s="30">
        <v>45909</v>
      </c>
      <c r="O2485" s="48">
        <v>23512.5</v>
      </c>
      <c r="P2485" s="21" t="s">
        <v>42</v>
      </c>
      <c r="Q2485" s="21" t="s">
        <v>2071</v>
      </c>
      <c r="R2485" s="21" t="s">
        <v>847</v>
      </c>
      <c r="S2485" s="3">
        <v>4</v>
      </c>
      <c r="T2485" s="37"/>
      <c r="U2485" s="21" t="s">
        <v>18</v>
      </c>
      <c r="V2485" s="21" t="str">
        <f>VLOOKUP(P2485,'Customer List'!B:C,2,)</f>
        <v>Faridabad</v>
      </c>
      <c r="W2485" s="38"/>
      <c r="X2485" s="30">
        <f>IF(OR(R2485 = "PRIYANKA MADAM", R2485 = "DEEPAK", R2485 = "PORTER"),N2485,"")</f>
        <v>45909</v>
      </c>
      <c r="Y2485" s="21">
        <f>IF(X2485="", "", X2485-N2485)</f>
        <v>0</v>
      </c>
      <c r="Z2485" s="21" t="str">
        <f>IF(N2485="", "", TEXT(N2485, "dddd"))</f>
        <v>Tuesday</v>
      </c>
      <c r="AA2485" s="21" t="str">
        <f>IF(X2485="", "", TEXT(X2485, "dddd"))</f>
        <v>Tuesday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2482</v>
      </c>
      <c r="B2486" s="21" t="s">
        <v>3333</v>
      </c>
      <c r="C2486" s="30">
        <v>45898</v>
      </c>
      <c r="D2486" s="30">
        <v>45904</v>
      </c>
      <c r="E2486" s="47">
        <v>214.5</v>
      </c>
      <c r="F2486" s="47">
        <f>IF(AB2486="DOLLAR",E2486*88,E2486)</f>
        <v>18876</v>
      </c>
      <c r="G2486" s="48">
        <f>F2486*J2486</f>
        <v>37752</v>
      </c>
      <c r="H2486" s="21">
        <v>124321</v>
      </c>
      <c r="I2486" s="21" t="s">
        <v>3845</v>
      </c>
      <c r="J2486" s="21">
        <v>2</v>
      </c>
      <c r="K2486" s="21">
        <v>2</v>
      </c>
      <c r="L2486" s="21">
        <f>J2486-K2486</f>
        <v>0</v>
      </c>
      <c r="M2486" s="21" t="s">
        <v>3403</v>
      </c>
      <c r="N2486" s="30">
        <v>45908</v>
      </c>
      <c r="O2486" s="48">
        <f>24453+24453</f>
        <v>48906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>IF(OR(R2486 = "PRIYANKA MADAM", R2486 = "DEEPAK", R2486 = "PORTER"),N2486,"")</f>
        <v>45908</v>
      </c>
      <c r="Y2486" s="21">
        <f>IF(X2486="", "", X2486-N2486)</f>
        <v>0</v>
      </c>
      <c r="Z2486" s="21" t="str">
        <f>IF(N2486="", "", TEXT(N2486, "dddd"))</f>
        <v>Monday</v>
      </c>
      <c r="AA2486" s="21" t="str">
        <f>IF(X2486="", "", TEXT(X2486, "dddd"))</f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2483</v>
      </c>
      <c r="B2487" s="21" t="s">
        <v>3333</v>
      </c>
      <c r="C2487" s="30">
        <v>45898</v>
      </c>
      <c r="D2487" s="30">
        <v>45904</v>
      </c>
      <c r="E2487" s="47">
        <v>98.7</v>
      </c>
      <c r="F2487" s="47">
        <f>IF(AB2487="DOLLAR",E2487*88,E2487)</f>
        <v>8685.6</v>
      </c>
      <c r="G2487" s="48">
        <f>F2487*J2487</f>
        <v>8685.6</v>
      </c>
      <c r="H2487" s="21">
        <v>124629</v>
      </c>
      <c r="I2487" s="21" t="s">
        <v>3846</v>
      </c>
      <c r="J2487" s="21">
        <v>1</v>
      </c>
      <c r="K2487" s="21">
        <v>1</v>
      </c>
      <c r="L2487" s="21">
        <f>J2487-K2487</f>
        <v>0</v>
      </c>
      <c r="M2487" s="21" t="s">
        <v>3403</v>
      </c>
      <c r="N2487" s="30">
        <v>45908</v>
      </c>
      <c r="O2487" s="48">
        <v>12055.5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>IF(OR(R2487 = "PRIYANKA MADAM", R2487 = "DEEPAK", R2487 = "PORTER"),N2487,"")</f>
        <v>45908</v>
      </c>
      <c r="Y2487" s="21">
        <f>IF(X2487="", "", X2487-N2487)</f>
        <v>0</v>
      </c>
      <c r="Z2487" s="21" t="str">
        <f>IF(N2487="", "", TEXT(N2487, "dddd"))</f>
        <v>Monday</v>
      </c>
      <c r="AA2487" s="21" t="str">
        <f>IF(X2487="", "", TEXT(X2487, "dddd"))</f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2484</v>
      </c>
      <c r="B2488" s="21" t="s">
        <v>3333</v>
      </c>
      <c r="C2488" s="30">
        <v>45898</v>
      </c>
      <c r="D2488" s="30">
        <v>45904</v>
      </c>
      <c r="E2488" s="47">
        <v>259</v>
      </c>
      <c r="F2488" s="47">
        <f>IF(AB2488="DOLLAR",E2488*88,E2488)</f>
        <v>22792</v>
      </c>
      <c r="G2488" s="48">
        <f>F2488*J2488</f>
        <v>22792</v>
      </c>
      <c r="H2488" s="21">
        <v>126408</v>
      </c>
      <c r="I2488" s="21" t="s">
        <v>3735</v>
      </c>
      <c r="J2488" s="21">
        <v>1</v>
      </c>
      <c r="K2488" s="21">
        <v>1</v>
      </c>
      <c r="L2488" s="21">
        <f>J2488-K2488</f>
        <v>0</v>
      </c>
      <c r="M2488" s="21" t="s">
        <v>3403</v>
      </c>
      <c r="N2488" s="30">
        <v>45908</v>
      </c>
      <c r="O2488" s="48">
        <v>31635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>IF(OR(R2488 = "PRIYANKA MADAM", R2488 = "DEEPAK", R2488 = "PORTER"),N2488,"")</f>
        <v>45908</v>
      </c>
      <c r="Y2488" s="21">
        <f>IF(X2488="", "", X2488-N2488)</f>
        <v>0</v>
      </c>
      <c r="Z2488" s="21" t="str">
        <f>IF(N2488="", "", TEXT(N2488, "dddd"))</f>
        <v>Monday</v>
      </c>
      <c r="AA2488" s="21" t="str">
        <f>IF(X2488="", "", TEXT(X2488, "dddd"))</f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2485</v>
      </c>
      <c r="B2489" s="21" t="s">
        <v>3333</v>
      </c>
      <c r="C2489" s="30">
        <v>45898</v>
      </c>
      <c r="D2489" s="30">
        <v>45904</v>
      </c>
      <c r="E2489" s="47">
        <v>270.89999999999998</v>
      </c>
      <c r="F2489" s="47">
        <f>IF(AB2489="DOLLAR",E2489*88,E2489)</f>
        <v>23839.199999999997</v>
      </c>
      <c r="G2489" s="48">
        <f>F2489*J2489</f>
        <v>23839.199999999997</v>
      </c>
      <c r="H2489" s="21">
        <v>127234</v>
      </c>
      <c r="I2489" s="21" t="s">
        <v>3847</v>
      </c>
      <c r="J2489" s="21">
        <v>1</v>
      </c>
      <c r="K2489" s="21">
        <v>1</v>
      </c>
      <c r="L2489" s="21">
        <f>J2489-K2489</f>
        <v>0</v>
      </c>
      <c r="M2489" s="21" t="s">
        <v>3402</v>
      </c>
      <c r="N2489" s="30">
        <v>45908</v>
      </c>
      <c r="O2489" s="53">
        <v>33088.5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>IF(OR(R2489 = "PRIYANKA MADAM", R2489 = "DEEPAK", R2489 = "PORTER"),N2489,"")</f>
        <v>45908</v>
      </c>
      <c r="Y2489" s="21">
        <f>IF(X2489="", "", X2489-N2489)</f>
        <v>0</v>
      </c>
      <c r="Z2489" s="21" t="str">
        <f>IF(N2489="", "", TEXT(N2489, "dddd"))</f>
        <v>Monday</v>
      </c>
      <c r="AA2489" s="21" t="str">
        <f>IF(X2489="", "", TEXT(X2489, "dddd"))</f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2486</v>
      </c>
      <c r="B2490" s="21" t="s">
        <v>3333</v>
      </c>
      <c r="C2490" s="30">
        <v>45898</v>
      </c>
      <c r="D2490" s="30">
        <v>45904</v>
      </c>
      <c r="E2490" s="47">
        <v>183.4</v>
      </c>
      <c r="F2490" s="47">
        <f>IF(AB2490="DOLLAR",E2490*88,E2490)</f>
        <v>16139.2</v>
      </c>
      <c r="G2490" s="48">
        <f>F2490*J2490</f>
        <v>16139.2</v>
      </c>
      <c r="H2490" s="21">
        <v>127606</v>
      </c>
      <c r="I2490" s="21" t="s">
        <v>3848</v>
      </c>
      <c r="J2490" s="21">
        <v>1</v>
      </c>
      <c r="K2490" s="21">
        <v>1</v>
      </c>
      <c r="L2490" s="21">
        <f>J2490-K2490</f>
        <v>0</v>
      </c>
      <c r="M2490" s="21" t="s">
        <v>3410</v>
      </c>
      <c r="N2490" s="30">
        <v>45909</v>
      </c>
      <c r="O2490" s="48">
        <v>22401</v>
      </c>
      <c r="P2490" s="21" t="s">
        <v>254</v>
      </c>
      <c r="Q2490" s="21" t="s">
        <v>2071</v>
      </c>
      <c r="R2490" s="21" t="s">
        <v>847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>IF(OR(R2490 = "PRIYANKA MADAM", R2490 = "DEEPAK", R2490 = "PORTER"),N2490,"")</f>
        <v>45909</v>
      </c>
      <c r="Y2490" s="21">
        <f>IF(X2490="", "", X2490-N2490)</f>
        <v>0</v>
      </c>
      <c r="Z2490" s="21" t="str">
        <f>IF(N2490="", "", TEXT(N2490, "dddd"))</f>
        <v>Tuesday</v>
      </c>
      <c r="AA2490" s="21" t="str">
        <f>IF(X2490="", "", TEXT(X2490, "dddd"))</f>
        <v>Tuesday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2487</v>
      </c>
      <c r="B2491" s="21" t="s">
        <v>3333</v>
      </c>
      <c r="C2491" s="30">
        <v>45898</v>
      </c>
      <c r="D2491" s="30">
        <v>45904</v>
      </c>
      <c r="E2491" s="47">
        <v>234.5</v>
      </c>
      <c r="F2491" s="47">
        <f>IF(AB2491="DOLLAR",E2491*88,E2491)</f>
        <v>20636</v>
      </c>
      <c r="G2491" s="48">
        <f>F2491*J2491</f>
        <v>20636</v>
      </c>
      <c r="H2491" s="21">
        <v>129614</v>
      </c>
      <c r="I2491" s="21" t="s">
        <v>3849</v>
      </c>
      <c r="J2491" s="21">
        <v>1</v>
      </c>
      <c r="K2491" s="21">
        <v>1</v>
      </c>
      <c r="L2491" s="21">
        <f>J2491-K2491</f>
        <v>0</v>
      </c>
      <c r="M2491" s="21" t="s">
        <v>3402</v>
      </c>
      <c r="N2491" s="30">
        <v>45908</v>
      </c>
      <c r="O2491" s="53">
        <v>28642.5</v>
      </c>
      <c r="P2491" s="21" t="s">
        <v>3327</v>
      </c>
      <c r="Q2491" s="21" t="s">
        <v>2071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>IF(OR(R2491 = "PRIYANKA MADAM", R2491 = "DEEPAK", R2491 = "PORTER"),N2491,"")</f>
        <v>45908</v>
      </c>
      <c r="Y2491" s="21">
        <f>IF(X2491="", "", X2491-N2491)</f>
        <v>0</v>
      </c>
      <c r="Z2491" s="21" t="str">
        <f>IF(N2491="", "", TEXT(N2491, "dddd"))</f>
        <v>Monday</v>
      </c>
      <c r="AA2491" s="21" t="str">
        <f>IF(X2491="", "", TEXT(X2491, "dddd"))</f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2488</v>
      </c>
      <c r="B2492" s="21" t="s">
        <v>3333</v>
      </c>
      <c r="C2492" s="30">
        <v>45898</v>
      </c>
      <c r="D2492" s="30">
        <v>45904</v>
      </c>
      <c r="E2492" s="47">
        <v>219</v>
      </c>
      <c r="F2492" s="47">
        <f>IF(AB2492="DOLLAR",E2492*88,E2492)</f>
        <v>19272</v>
      </c>
      <c r="G2492" s="48">
        <f>F2492*J2492</f>
        <v>19272</v>
      </c>
      <c r="H2492" s="21">
        <v>135225</v>
      </c>
      <c r="I2492" s="21" t="s">
        <v>3850</v>
      </c>
      <c r="J2492" s="21">
        <v>1</v>
      </c>
      <c r="K2492" s="21">
        <v>1</v>
      </c>
      <c r="L2492" s="21">
        <f>J2492-K2492</f>
        <v>0</v>
      </c>
      <c r="M2492" s="21" t="s">
        <v>3412</v>
      </c>
      <c r="N2492" s="30">
        <v>45909</v>
      </c>
      <c r="O2492" s="48">
        <v>24966</v>
      </c>
      <c r="P2492" s="21" t="s">
        <v>42</v>
      </c>
      <c r="Q2492" s="21" t="s">
        <v>2071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Faridabad</v>
      </c>
      <c r="W2492" s="38"/>
      <c r="X2492" s="30">
        <f>IF(OR(R2492 = "PRIYANKA MADAM", R2492 = "DEEPAK", R2492 = "PORTER"),N2492,"")</f>
        <v>45909</v>
      </c>
      <c r="Y2492" s="21">
        <f>IF(X2492="", "", X2492-N2492)</f>
        <v>0</v>
      </c>
      <c r="Z2492" s="21" t="str">
        <f>IF(N2492="", "", TEXT(N2492, "dddd"))</f>
        <v>Tuesday</v>
      </c>
      <c r="AA2492" s="21" t="str">
        <f>IF(X2492="", "", TEXT(X2492, "dddd"))</f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2489</v>
      </c>
      <c r="B2493" s="21" t="s">
        <v>3333</v>
      </c>
      <c r="C2493" s="30">
        <v>45898</v>
      </c>
      <c r="D2493" s="30">
        <v>45904</v>
      </c>
      <c r="E2493" s="47">
        <v>231.75</v>
      </c>
      <c r="F2493" s="47">
        <f>IF(AB2493="DOLLAR",E2493*88,E2493)</f>
        <v>20394</v>
      </c>
      <c r="G2493" s="48">
        <f>F2493*J2493</f>
        <v>20394</v>
      </c>
      <c r="H2493" s="21">
        <v>137637</v>
      </c>
      <c r="I2493" s="21" t="s">
        <v>3851</v>
      </c>
      <c r="J2493" s="21">
        <v>1</v>
      </c>
      <c r="K2493" s="21">
        <v>1</v>
      </c>
      <c r="L2493" s="21">
        <f>J2493-K2493</f>
        <v>0</v>
      </c>
      <c r="M2493" s="21" t="s">
        <v>3403</v>
      </c>
      <c r="N2493" s="30">
        <v>45908</v>
      </c>
      <c r="O2493" s="48">
        <v>26419.5</v>
      </c>
      <c r="P2493" s="21" t="s">
        <v>3327</v>
      </c>
      <c r="Q2493" s="21" t="s">
        <v>2071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>IF(OR(R2493 = "PRIYANKA MADAM", R2493 = "DEEPAK", R2493 = "PORTER"),N2493,"")</f>
        <v>45908</v>
      </c>
      <c r="Y2493" s="21">
        <f>IF(X2493="", "", X2493-N2493)</f>
        <v>0</v>
      </c>
      <c r="Z2493" s="21" t="str">
        <f>IF(N2493="", "", TEXT(N2493, "dddd"))</f>
        <v>Monday</v>
      </c>
      <c r="AA2493" s="21" t="str">
        <f>IF(X2493="", "", TEXT(X2493, "dddd"))</f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2490</v>
      </c>
      <c r="B2494" s="21" t="s">
        <v>3333</v>
      </c>
      <c r="C2494" s="30">
        <v>45898</v>
      </c>
      <c r="D2494" s="30">
        <v>45904</v>
      </c>
      <c r="E2494" s="47">
        <v>254.8</v>
      </c>
      <c r="F2494" s="47">
        <f>IF(AB2494="DOLLAR",E2494*88,E2494)</f>
        <v>22422.400000000001</v>
      </c>
      <c r="G2494" s="48">
        <f>F2494*J2494</f>
        <v>22422.400000000001</v>
      </c>
      <c r="H2494" s="21">
        <v>141740</v>
      </c>
      <c r="I2494" s="21" t="s">
        <v>3852</v>
      </c>
      <c r="J2494" s="21">
        <v>1</v>
      </c>
      <c r="K2494" s="21">
        <v>1</v>
      </c>
      <c r="L2494" s="21">
        <f>J2494-K2494</f>
        <v>0</v>
      </c>
      <c r="M2494" s="21" t="s">
        <v>3410</v>
      </c>
      <c r="N2494" s="30">
        <v>45909</v>
      </c>
      <c r="O2494" s="48">
        <v>31122</v>
      </c>
      <c r="P2494" s="21" t="s">
        <v>254</v>
      </c>
      <c r="Q2494" s="21" t="s">
        <v>2071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>IF(OR(R2494 = "PRIYANKA MADAM", R2494 = "DEEPAK", R2494 = "PORTER"),N2494,"")</f>
        <v>45909</v>
      </c>
      <c r="Y2494" s="21">
        <f>IF(X2494="", "", X2494-N2494)</f>
        <v>0</v>
      </c>
      <c r="Z2494" s="21" t="str">
        <f>IF(N2494="", "", TEXT(N2494, "dddd"))</f>
        <v>Tuesday</v>
      </c>
      <c r="AA2494" s="21" t="str">
        <f>IF(X2494="", "", TEXT(X2494, "dddd"))</f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2491</v>
      </c>
      <c r="B2495" s="21" t="s">
        <v>3333</v>
      </c>
      <c r="C2495" s="30">
        <v>45898</v>
      </c>
      <c r="D2495" s="30">
        <v>45904</v>
      </c>
      <c r="E2495" s="47">
        <v>231.75</v>
      </c>
      <c r="F2495" s="47">
        <f>IF(AB2495="DOLLAR",E2495*88,E2495)</f>
        <v>20394</v>
      </c>
      <c r="G2495" s="48">
        <f>F2495*J2495</f>
        <v>20394</v>
      </c>
      <c r="H2495" s="21">
        <v>142534</v>
      </c>
      <c r="I2495" s="21" t="s">
        <v>3853</v>
      </c>
      <c r="J2495" s="21">
        <v>1</v>
      </c>
      <c r="K2495" s="21">
        <v>1</v>
      </c>
      <c r="L2495" s="21">
        <f>J2495-K2495</f>
        <v>0</v>
      </c>
      <c r="M2495" s="21" t="s">
        <v>3402</v>
      </c>
      <c r="N2495" s="30">
        <v>45908</v>
      </c>
      <c r="O2495" s="53">
        <v>26419.5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>IF(OR(R2495 = "PRIYANKA MADAM", R2495 = "DEEPAK", R2495 = "PORTER"),N2495,"")</f>
        <v>45908</v>
      </c>
      <c r="Y2495" s="21">
        <f>IF(X2495="", "", X2495-N2495)</f>
        <v>0</v>
      </c>
      <c r="Z2495" s="21" t="str">
        <f>IF(N2495="", "", TEXT(N2495, "dddd"))</f>
        <v>Monday</v>
      </c>
      <c r="AA2495" s="21" t="str">
        <f>IF(X2495="", "", TEXT(X2495, "dddd"))</f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2492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>IF(AB2496="DOLLAR",E2496*88,E2496)</f>
        <v>23531.199999999997</v>
      </c>
      <c r="G2496" s="48">
        <f>F2496*J2496</f>
        <v>23531.199999999997</v>
      </c>
      <c r="H2496" s="21">
        <v>143806</v>
      </c>
      <c r="I2496" s="21" t="s">
        <v>3854</v>
      </c>
      <c r="J2496" s="21">
        <v>1</v>
      </c>
      <c r="K2496" s="21">
        <v>1</v>
      </c>
      <c r="L2496" s="21">
        <f>J2496-K2496</f>
        <v>0</v>
      </c>
      <c r="M2496" s="21" t="s">
        <v>3403</v>
      </c>
      <c r="N2496" s="30">
        <v>45908</v>
      </c>
      <c r="O2496" s="48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>IF(OR(R2496 = "PRIYANKA MADAM", R2496 = "DEEPAK", R2496 = "PORTER"),N2496,"")</f>
        <v>45908</v>
      </c>
      <c r="Y2496" s="21">
        <f>IF(X2496="", "", X2496-N2496)</f>
        <v>0</v>
      </c>
      <c r="Z2496" s="21" t="str">
        <f>IF(N2496="", "", TEXT(N2496, "dddd"))</f>
        <v>Monday</v>
      </c>
      <c r="AA2496" s="21" t="str">
        <f>IF(X2496="", "", TEXT(X2496, "dddd"))</f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2493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>IF(AB2497="DOLLAR",E2497*88,E2497)</f>
        <v>23531.199999999997</v>
      </c>
      <c r="G2497" s="48">
        <f>F2497*J2497</f>
        <v>23531.199999999997</v>
      </c>
      <c r="H2497" s="21">
        <v>144610</v>
      </c>
      <c r="I2497" s="21" t="s">
        <v>3855</v>
      </c>
      <c r="J2497" s="21">
        <v>1</v>
      </c>
      <c r="K2497" s="21">
        <v>1</v>
      </c>
      <c r="L2497" s="21">
        <f>J2497-K2497</f>
        <v>0</v>
      </c>
      <c r="M2497" s="21" t="s">
        <v>3402</v>
      </c>
      <c r="N2497" s="30">
        <v>45908</v>
      </c>
      <c r="O2497" s="53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>IF(OR(R2497 = "PRIYANKA MADAM", R2497 = "DEEPAK", R2497 = "PORTER"),N2497,"")</f>
        <v>45908</v>
      </c>
      <c r="Y2497" s="21">
        <f>IF(X2497="", "", X2497-N2497)</f>
        <v>0</v>
      </c>
      <c r="Z2497" s="21" t="str">
        <f>IF(N2497="", "", TEXT(N2497, "dddd"))</f>
        <v>Monday</v>
      </c>
      <c r="AA2497" s="21" t="str">
        <f>IF(X2497="", "", TEXT(X2497, "dddd"))</f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2494</v>
      </c>
      <c r="B2498" s="21" t="s">
        <v>3333</v>
      </c>
      <c r="C2498" s="30">
        <v>45898</v>
      </c>
      <c r="D2498" s="30">
        <v>45904</v>
      </c>
      <c r="E2498" s="47">
        <v>90.3</v>
      </c>
      <c r="F2498" s="47">
        <f>IF(AB2498="DOLLAR",E2498*88,E2498)</f>
        <v>7946.4</v>
      </c>
      <c r="G2498" s="48">
        <f>F2498*J2498</f>
        <v>7946.4</v>
      </c>
      <c r="H2498" s="21">
        <v>144903</v>
      </c>
      <c r="I2498" s="21" t="s">
        <v>3856</v>
      </c>
      <c r="J2498" s="21">
        <v>1</v>
      </c>
      <c r="K2498" s="21">
        <v>1</v>
      </c>
      <c r="L2498" s="21">
        <f>J2498-K2498</f>
        <v>0</v>
      </c>
      <c r="M2498" s="21" t="s">
        <v>3403</v>
      </c>
      <c r="N2498" s="30">
        <v>45908</v>
      </c>
      <c r="O2498" s="48">
        <v>11029.5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>IF(OR(R2498 = "PRIYANKA MADAM", R2498 = "DEEPAK", R2498 = "PORTER"),N2498,"")</f>
        <v>45908</v>
      </c>
      <c r="Y2498" s="21">
        <f>IF(X2498="", "", X2498-N2498)</f>
        <v>0</v>
      </c>
      <c r="Z2498" s="21" t="str">
        <f>IF(N2498="", "", TEXT(N2498, "dddd"))</f>
        <v>Monday</v>
      </c>
      <c r="AA2498" s="21" t="str">
        <f>IF(X2498="", "", TEXT(X2498, "dddd"))</f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2495</v>
      </c>
      <c r="B2499" s="21" t="s">
        <v>3333</v>
      </c>
      <c r="C2499" s="30">
        <v>45898</v>
      </c>
      <c r="D2499" s="30">
        <v>45904</v>
      </c>
      <c r="E2499" s="47">
        <v>250.6</v>
      </c>
      <c r="F2499" s="47">
        <f>IF(AB2499="DOLLAR",E2499*88,E2499)</f>
        <v>22052.799999999999</v>
      </c>
      <c r="G2499" s="48">
        <f>F2499*J2499</f>
        <v>22052.799999999999</v>
      </c>
      <c r="H2499" s="21">
        <v>145522</v>
      </c>
      <c r="I2499" s="21" t="s">
        <v>3857</v>
      </c>
      <c r="J2499" s="21">
        <v>1</v>
      </c>
      <c r="K2499" s="21">
        <v>1</v>
      </c>
      <c r="L2499" s="21">
        <f>J2499-K2499</f>
        <v>0</v>
      </c>
      <c r="M2499" s="21" t="s">
        <v>3403</v>
      </c>
      <c r="N2499" s="30">
        <v>45908</v>
      </c>
      <c r="O2499" s="48">
        <v>30609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>IF(OR(R2499 = "PRIYANKA MADAM", R2499 = "DEEPAK", R2499 = "PORTER"),N2499,"")</f>
        <v>45908</v>
      </c>
      <c r="Y2499" s="21">
        <f>IF(X2499="", "", X2499-N2499)</f>
        <v>0</v>
      </c>
      <c r="Z2499" s="21" t="str">
        <f>IF(N2499="", "", TEXT(N2499, "dddd"))</f>
        <v>Monday</v>
      </c>
      <c r="AA2499" s="21" t="str">
        <f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2496</v>
      </c>
      <c r="B2500" s="21" t="s">
        <v>3333</v>
      </c>
      <c r="C2500" s="30">
        <v>45898</v>
      </c>
      <c r="D2500" s="30">
        <v>45904</v>
      </c>
      <c r="E2500" s="47">
        <v>98.7</v>
      </c>
      <c r="F2500" s="47">
        <f>IF(AB2500="DOLLAR",E2500*88,E2500)</f>
        <v>8685.6</v>
      </c>
      <c r="G2500" s="48">
        <f>F2500*J2500</f>
        <v>8685.6</v>
      </c>
      <c r="H2500" s="21">
        <v>149303</v>
      </c>
      <c r="I2500" s="21" t="s">
        <v>3858</v>
      </c>
      <c r="J2500" s="21">
        <v>1</v>
      </c>
      <c r="K2500" s="21">
        <v>1</v>
      </c>
      <c r="L2500" s="21">
        <f>J2500-K2500</f>
        <v>0</v>
      </c>
      <c r="M2500" s="21" t="s">
        <v>3532</v>
      </c>
      <c r="N2500" s="30">
        <v>45915</v>
      </c>
      <c r="O2500" s="48">
        <v>16391.25</v>
      </c>
      <c r="P2500" s="21" t="s">
        <v>26</v>
      </c>
      <c r="Q2500" s="21" t="s">
        <v>3544</v>
      </c>
      <c r="R2500" s="21" t="s">
        <v>40</v>
      </c>
      <c r="S2500" s="3">
        <v>4</v>
      </c>
      <c r="T2500" s="37"/>
      <c r="U2500" s="21" t="s">
        <v>18</v>
      </c>
      <c r="V2500" s="21" t="str">
        <f>VLOOKUP(P2500,'Customer List'!B:C,2,)</f>
        <v>Chandigarh</v>
      </c>
      <c r="W2500" s="38"/>
      <c r="X2500" s="30">
        <v>45916</v>
      </c>
      <c r="Y2500" s="21">
        <f>IF(X2500="", "", X2500-N2500)</f>
        <v>1</v>
      </c>
      <c r="Z2500" s="21" t="str">
        <f>IF(N2500="", "", TEXT(N2500, "dddd"))</f>
        <v>Monday</v>
      </c>
      <c r="AA2500" s="21" t="str">
        <f>IF(X2500="", "", TEXT(X2500, "dddd"))</f>
        <v>Tuesday</v>
      </c>
      <c r="AB2500" s="21" t="str">
        <f>VLOOKUP(U2500,'Currency Sheet'!A:C,3,)</f>
        <v>DOLLAR</v>
      </c>
      <c r="AC2500" s="42" t="str">
        <f>VLOOKUP(P2500,'Customer List'!B:D,3,)</f>
        <v>OutStation</v>
      </c>
    </row>
    <row r="2501" spans="1:29" x14ac:dyDescent="0.25">
      <c r="A2501" s="21">
        <v>2497</v>
      </c>
      <c r="B2501" s="21" t="s">
        <v>3333</v>
      </c>
      <c r="C2501" s="30">
        <v>45898</v>
      </c>
      <c r="D2501" s="30">
        <v>45904</v>
      </c>
      <c r="E2501" s="47">
        <v>262.5</v>
      </c>
      <c r="F2501" s="47">
        <f>IF(AB2501="DOLLAR",E2501*88,E2501)</f>
        <v>23100</v>
      </c>
      <c r="G2501" s="48">
        <f>F2501*J2501</f>
        <v>23100</v>
      </c>
      <c r="H2501" s="21">
        <v>150004</v>
      </c>
      <c r="I2501" s="21" t="s">
        <v>3859</v>
      </c>
      <c r="J2501" s="21">
        <v>1</v>
      </c>
      <c r="K2501" s="21">
        <v>1</v>
      </c>
      <c r="L2501" s="21">
        <f>J2501-K2501</f>
        <v>0</v>
      </c>
      <c r="M2501" s="21" t="s">
        <v>3402</v>
      </c>
      <c r="N2501" s="30">
        <v>45908</v>
      </c>
      <c r="O2501" s="53">
        <v>32062.5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>IF(X2501="", "", X2501-N2501)</f>
        <v>0</v>
      </c>
      <c r="Z2501" s="21" t="str">
        <f>IF(N2501="", "", TEXT(N2501, "dddd"))</f>
        <v>Monday</v>
      </c>
      <c r="AA2501" s="21" t="str">
        <f>IF(X2501="", "", TEXT(X2501, "dddd"))</f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2498</v>
      </c>
      <c r="B2502" s="21" t="s">
        <v>3333</v>
      </c>
      <c r="C2502" s="30">
        <v>45898</v>
      </c>
      <c r="D2502" s="30">
        <v>45904</v>
      </c>
      <c r="E2502" s="47">
        <v>219</v>
      </c>
      <c r="F2502" s="47">
        <f>IF(AB2502="DOLLAR",E2502*88,E2502)</f>
        <v>19272</v>
      </c>
      <c r="G2502" s="48">
        <f>F2502*J2502</f>
        <v>19272</v>
      </c>
      <c r="H2502" s="21">
        <v>152612</v>
      </c>
      <c r="I2502" s="21" t="s">
        <v>3860</v>
      </c>
      <c r="J2502" s="21">
        <v>1</v>
      </c>
      <c r="K2502" s="21">
        <v>1</v>
      </c>
      <c r="L2502" s="21">
        <f>J2502-K2502</f>
        <v>0</v>
      </c>
      <c r="M2502" s="21" t="s">
        <v>3402</v>
      </c>
      <c r="N2502" s="30">
        <v>45908</v>
      </c>
      <c r="O2502" s="53">
        <v>24966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>IF(X2502="", "", X2502-N2502)</f>
        <v>0</v>
      </c>
      <c r="Z2502" s="21" t="str">
        <f>IF(N2502="", "", TEXT(N2502, "dddd"))</f>
        <v>Monday</v>
      </c>
      <c r="AA2502" s="21" t="str">
        <f>IF(X2502="", "", TEXT(X2502, "dddd"))</f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2499</v>
      </c>
      <c r="B2503" s="21" t="s">
        <v>3333</v>
      </c>
      <c r="C2503" s="30">
        <v>45898</v>
      </c>
      <c r="D2503" s="30">
        <v>45904</v>
      </c>
      <c r="E2503" s="47">
        <v>45.5</v>
      </c>
      <c r="F2503" s="47">
        <f>IF(AB2503="DOLLAR",E2503*88,E2503)</f>
        <v>4004</v>
      </c>
      <c r="G2503" s="48">
        <f>F2503*J2503</f>
        <v>4004</v>
      </c>
      <c r="H2503" s="21">
        <v>156603</v>
      </c>
      <c r="I2503" s="21" t="s">
        <v>3861</v>
      </c>
      <c r="J2503" s="21">
        <v>1</v>
      </c>
      <c r="K2503" s="21">
        <v>1</v>
      </c>
      <c r="L2503" s="21">
        <f>J2503-K2503</f>
        <v>0</v>
      </c>
      <c r="M2503" s="21" t="s">
        <v>3408</v>
      </c>
      <c r="N2503" s="30">
        <v>45908</v>
      </c>
      <c r="O2503" s="48">
        <v>0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 t="s">
        <v>3404</v>
      </c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>IF(X2503="", "", X2503-N2503)</f>
        <v>0</v>
      </c>
      <c r="Z2503" s="21" t="str">
        <f>IF(N2503="", "", TEXT(N2503, "dddd"))</f>
        <v>Monday</v>
      </c>
      <c r="AA2503" s="21" t="str">
        <f>IF(X2503="", "", TEXT(X2503, "dddd"))</f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2500</v>
      </c>
      <c r="B2504" s="21" t="s">
        <v>3333</v>
      </c>
      <c r="C2504" s="30">
        <v>45898</v>
      </c>
      <c r="D2504" s="30">
        <v>45904</v>
      </c>
      <c r="E2504" s="47">
        <v>68.599999999999994</v>
      </c>
      <c r="F2504" s="47">
        <f>IF(AB2504="DOLLAR",E2504*88,E2504)</f>
        <v>6036.7999999999993</v>
      </c>
      <c r="G2504" s="48">
        <f>F2504*J2504</f>
        <v>6036.7999999999993</v>
      </c>
      <c r="H2504" s="21">
        <v>158003</v>
      </c>
      <c r="I2504" s="21" t="s">
        <v>3862</v>
      </c>
      <c r="J2504" s="21">
        <v>1</v>
      </c>
      <c r="K2504" s="21">
        <v>1</v>
      </c>
      <c r="L2504" s="21">
        <f>J2504-K2504</f>
        <v>0</v>
      </c>
      <c r="M2504" s="21" t="s">
        <v>3412</v>
      </c>
      <c r="N2504" s="30">
        <v>45909</v>
      </c>
      <c r="O2504" s="48">
        <v>8379</v>
      </c>
      <c r="P2504" s="21" t="s">
        <v>42</v>
      </c>
      <c r="Q2504" s="21" t="s">
        <v>2071</v>
      </c>
      <c r="R2504" s="21" t="s">
        <v>847</v>
      </c>
      <c r="S2504" s="3">
        <v>4</v>
      </c>
      <c r="T2504" s="37"/>
      <c r="U2504" s="21" t="s">
        <v>18</v>
      </c>
      <c r="V2504" s="21" t="str">
        <f>VLOOKUP(P2504,'Customer List'!B:C,2,)</f>
        <v>Faridabad</v>
      </c>
      <c r="W2504" s="38"/>
      <c r="X2504" s="30">
        <f>IF(OR(R2504 = "PRIYANKA MADAM", R2504 = "DEEPAK", R2504 = "PORTER"),N2504,"")</f>
        <v>45909</v>
      </c>
      <c r="Y2504" s="21">
        <f>IF(X2504="", "", X2504-N2504)</f>
        <v>0</v>
      </c>
      <c r="Z2504" s="21" t="str">
        <f>IF(N2504="", "", TEXT(N2504, "dddd"))</f>
        <v>Tuesday</v>
      </c>
      <c r="AA2504" s="21" t="str">
        <f>IF(X2504="", "", TEXT(X2504, "dddd"))</f>
        <v>Tuesday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2501</v>
      </c>
      <c r="B2505" s="21" t="s">
        <v>3333</v>
      </c>
      <c r="C2505" s="30">
        <v>45898</v>
      </c>
      <c r="D2505" s="30">
        <v>45904</v>
      </c>
      <c r="E2505" s="47">
        <v>206.5</v>
      </c>
      <c r="F2505" s="47">
        <f>IF(AB2505="DOLLAR",E2505*88,E2505)</f>
        <v>18172</v>
      </c>
      <c r="G2505" s="48">
        <f>F2505*J2505</f>
        <v>18172</v>
      </c>
      <c r="H2505" s="21">
        <v>165804</v>
      </c>
      <c r="I2505" s="21" t="s">
        <v>3863</v>
      </c>
      <c r="J2505" s="21">
        <v>1</v>
      </c>
      <c r="K2505" s="21">
        <v>1</v>
      </c>
      <c r="L2505" s="21">
        <f>J2505-K2505</f>
        <v>0</v>
      </c>
      <c r="M2505" s="21" t="s">
        <v>3402</v>
      </c>
      <c r="N2505" s="30">
        <v>45908</v>
      </c>
      <c r="O2505" s="53">
        <v>25222.5</v>
      </c>
      <c r="P2505" s="21" t="s">
        <v>3327</v>
      </c>
      <c r="Q2505" s="21" t="s">
        <v>2071</v>
      </c>
      <c r="R2505" s="21" t="s">
        <v>637</v>
      </c>
      <c r="S2505" s="3">
        <v>4</v>
      </c>
      <c r="T2505" s="37"/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>IF(X2505="", "", X2505-N2505)</f>
        <v>0</v>
      </c>
      <c r="Z2505" s="21" t="str">
        <f>IF(N2505="", "", TEXT(N2505, "dddd"))</f>
        <v>Monday</v>
      </c>
      <c r="AA2505" s="21" t="str">
        <f>IF(X2505="", "", TEXT(X2505, "dddd"))</f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2502</v>
      </c>
      <c r="B2506" s="21" t="s">
        <v>3333</v>
      </c>
      <c r="C2506" s="30">
        <v>45898</v>
      </c>
      <c r="D2506" s="30">
        <v>45904</v>
      </c>
      <c r="E2506" s="47">
        <v>161.25</v>
      </c>
      <c r="F2506" s="47">
        <f>IF(AB2506="DOLLAR",E2506*88,E2506)</f>
        <v>14190</v>
      </c>
      <c r="G2506" s="48">
        <f>F2506*J2506</f>
        <v>14190</v>
      </c>
      <c r="H2506" s="21">
        <v>300137</v>
      </c>
      <c r="I2506" s="21" t="s">
        <v>3864</v>
      </c>
      <c r="J2506" s="21">
        <v>1</v>
      </c>
      <c r="K2506" s="21">
        <v>1</v>
      </c>
      <c r="L2506" s="21">
        <f>J2506-K2506</f>
        <v>0</v>
      </c>
      <c r="M2506" s="21" t="s">
        <v>3393</v>
      </c>
      <c r="N2506" s="30">
        <v>45908</v>
      </c>
      <c r="O2506" s="48">
        <v>24993.75</v>
      </c>
      <c r="P2506" s="21" t="s">
        <v>1018</v>
      </c>
      <c r="Q2506" s="21">
        <v>58155354773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Guwahati</v>
      </c>
      <c r="W2506" s="38"/>
      <c r="X2506" s="30">
        <v>45909</v>
      </c>
      <c r="Y2506" s="21">
        <f>IF(X2506="", "", X2506-N2506)</f>
        <v>1</v>
      </c>
      <c r="Z2506" s="21" t="str">
        <f>IF(N2506="", "", TEXT(N2506, "dddd"))</f>
        <v>Monday</v>
      </c>
      <c r="AA2506" s="21" t="str">
        <f>IF(X2506="", "", TEXT(X2506, "dddd"))</f>
        <v>Tuesday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2503</v>
      </c>
      <c r="B2507" s="21" t="s">
        <v>3333</v>
      </c>
      <c r="C2507" s="30">
        <v>45898</v>
      </c>
      <c r="D2507" s="30">
        <v>45904</v>
      </c>
      <c r="E2507" s="47">
        <v>326.25</v>
      </c>
      <c r="F2507" s="47">
        <f>IF(AB2507="DOLLAR",E2507*88,E2507)</f>
        <v>28710</v>
      </c>
      <c r="G2507" s="48">
        <f>F2507*J2507</f>
        <v>28710</v>
      </c>
      <c r="H2507" s="21">
        <v>300436</v>
      </c>
      <c r="I2507" s="21" t="s">
        <v>3865</v>
      </c>
      <c r="J2507" s="21">
        <v>1</v>
      </c>
      <c r="K2507" s="21">
        <v>1</v>
      </c>
      <c r="L2507" s="21">
        <f>J2507-K2507</f>
        <v>0</v>
      </c>
      <c r="M2507" s="21" t="s">
        <v>3349</v>
      </c>
      <c r="N2507" s="30">
        <v>45906</v>
      </c>
      <c r="O2507" s="48">
        <v>45433.58</v>
      </c>
      <c r="P2507" s="21" t="s">
        <v>242</v>
      </c>
      <c r="Q2507" s="21">
        <v>58155321674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Mumbai</v>
      </c>
      <c r="W2507" s="38"/>
      <c r="X2507" s="30">
        <v>45908</v>
      </c>
      <c r="Y2507" s="21">
        <f>IF(X2507="", "", X2507-N2507)</f>
        <v>2</v>
      </c>
      <c r="Z2507" s="21" t="str">
        <f>IF(N2507="", "", TEXT(N2507, "dddd"))</f>
        <v>Saturday</v>
      </c>
      <c r="AA2507" s="21" t="str">
        <f>IF(X2507="", "", TEXT(X2507, "dddd"))</f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2504</v>
      </c>
      <c r="B2508" s="21" t="s">
        <v>3333</v>
      </c>
      <c r="C2508" s="30">
        <v>45898</v>
      </c>
      <c r="D2508" s="30">
        <v>45904</v>
      </c>
      <c r="E2508" s="47">
        <v>212.1</v>
      </c>
      <c r="F2508" s="47">
        <f>IF(AB2508="DOLLAR",E2508*88,E2508)</f>
        <v>18664.8</v>
      </c>
      <c r="G2508" s="48">
        <f>F2508*J2508</f>
        <v>18664.8</v>
      </c>
      <c r="H2508" s="21">
        <v>300441</v>
      </c>
      <c r="I2508" s="21" t="s">
        <v>3866</v>
      </c>
      <c r="J2508" s="21">
        <v>1</v>
      </c>
      <c r="K2508" s="21">
        <v>1</v>
      </c>
      <c r="L2508" s="21">
        <f>J2508-K2508</f>
        <v>0</v>
      </c>
      <c r="M2508" s="21" t="s">
        <v>3352</v>
      </c>
      <c r="N2508" s="30">
        <v>45906</v>
      </c>
      <c r="O2508" s="48">
        <v>34284.449999999997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>IF(X2508="", "", X2508-N2508)</f>
        <v>2</v>
      </c>
      <c r="Z2508" s="21" t="str">
        <f>IF(N2508="", "", TEXT(N2508, "dddd"))</f>
        <v>Saturday</v>
      </c>
      <c r="AA2508" s="21" t="str">
        <f>IF(X2508="", "", TEXT(X2508, "dddd"))</f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2505</v>
      </c>
      <c r="B2509" s="21" t="s">
        <v>3333</v>
      </c>
      <c r="C2509" s="30">
        <v>45898</v>
      </c>
      <c r="D2509" s="30">
        <v>45904</v>
      </c>
      <c r="E2509" s="47">
        <v>200.2</v>
      </c>
      <c r="F2509" s="47">
        <f>IF(AB2509="DOLLAR",E2509*88,E2509)</f>
        <v>17617.599999999999</v>
      </c>
      <c r="G2509" s="48">
        <f>F2509*J2509</f>
        <v>17617.599999999999</v>
      </c>
      <c r="H2509" s="21">
        <v>300537</v>
      </c>
      <c r="I2509" s="21" t="s">
        <v>3867</v>
      </c>
      <c r="J2509" s="21">
        <v>1</v>
      </c>
      <c r="K2509" s="21">
        <v>1</v>
      </c>
      <c r="L2509" s="21">
        <f>J2509-K2509</f>
        <v>0</v>
      </c>
      <c r="M2509" s="21" t="s">
        <v>3352</v>
      </c>
      <c r="N2509" s="30">
        <v>45906</v>
      </c>
      <c r="O2509" s="48">
        <v>32360.9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>IF(X2509="", "", X2509-N2509)</f>
        <v>2</v>
      </c>
      <c r="Z2509" s="21" t="str">
        <f>IF(N2509="", "", TEXT(N2509, "dddd"))</f>
        <v>Saturday</v>
      </c>
      <c r="AA2509" s="21" t="str">
        <f>IF(X2509="", "", TEXT(X2509, "dddd"))</f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2506</v>
      </c>
      <c r="B2510" s="21" t="s">
        <v>3333</v>
      </c>
      <c r="C2510" s="30">
        <v>45898</v>
      </c>
      <c r="D2510" s="30">
        <v>45904</v>
      </c>
      <c r="E2510" s="47">
        <v>185.5</v>
      </c>
      <c r="F2510" s="47">
        <f>IF(AB2510="DOLLAR",E2510*88,E2510)</f>
        <v>16324</v>
      </c>
      <c r="G2510" s="48">
        <f>F2510*J2510</f>
        <v>48972</v>
      </c>
      <c r="H2510" s="21">
        <v>300920</v>
      </c>
      <c r="I2510" s="21" t="s">
        <v>3868</v>
      </c>
      <c r="J2510" s="21">
        <v>3</v>
      </c>
      <c r="K2510" s="21">
        <v>3</v>
      </c>
      <c r="L2510" s="21">
        <f>J2510-K2510</f>
        <v>0</v>
      </c>
      <c r="M2510" s="21" t="s">
        <v>3358</v>
      </c>
      <c r="N2510" s="30">
        <v>45906</v>
      </c>
      <c r="O2510" s="48">
        <v>86257.5</v>
      </c>
      <c r="P2510" s="21" t="s">
        <v>891</v>
      </c>
      <c r="Q2510" s="21">
        <v>58155322444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Banglore</v>
      </c>
      <c r="W2510" s="38"/>
      <c r="X2510" s="30">
        <v>45908</v>
      </c>
      <c r="Y2510" s="21">
        <f>IF(X2510="", "", X2510-N2510)</f>
        <v>2</v>
      </c>
      <c r="Z2510" s="21" t="str">
        <f>IF(N2510="", "", TEXT(N2510, "dddd"))</f>
        <v>Saturday</v>
      </c>
      <c r="AA2510" s="21" t="str">
        <f>IF(X2510="", "", TEXT(X2510, "dddd"))</f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2507</v>
      </c>
      <c r="B2511" s="21" t="s">
        <v>3333</v>
      </c>
      <c r="C2511" s="30">
        <v>45898</v>
      </c>
      <c r="D2511" s="30">
        <v>45904</v>
      </c>
      <c r="E2511" s="47">
        <v>241.5</v>
      </c>
      <c r="F2511" s="47">
        <f>IF(AB2511="DOLLAR",E2511*88,E2511)</f>
        <v>21252</v>
      </c>
      <c r="G2511" s="48">
        <f>F2511*J2511</f>
        <v>21252</v>
      </c>
      <c r="H2511" s="21">
        <v>301928</v>
      </c>
      <c r="I2511" s="21" t="s">
        <v>3869</v>
      </c>
      <c r="J2511" s="21">
        <v>1</v>
      </c>
      <c r="K2511" s="21">
        <v>1</v>
      </c>
      <c r="L2511" s="21">
        <f>J2511-K2511</f>
        <v>0</v>
      </c>
      <c r="M2511" s="21" t="s">
        <v>3349</v>
      </c>
      <c r="N2511" s="30">
        <v>45906</v>
      </c>
      <c r="O2511" s="48">
        <v>29481.98</v>
      </c>
      <c r="P2511" s="21" t="s">
        <v>242</v>
      </c>
      <c r="Q2511" s="21">
        <v>58155321674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Mumbai</v>
      </c>
      <c r="W2511" s="38"/>
      <c r="X2511" s="30">
        <v>45908</v>
      </c>
      <c r="Y2511" s="21">
        <f>IF(X2511="", "", X2511-N2511)</f>
        <v>2</v>
      </c>
      <c r="Z2511" s="21" t="str">
        <f>IF(N2511="", "", TEXT(N2511, "dddd"))</f>
        <v>Saturday</v>
      </c>
      <c r="AA2511" s="21" t="str">
        <f>IF(X2511="", "", TEXT(X2511, "dddd"))</f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2508</v>
      </c>
      <c r="B2512" s="21" t="s">
        <v>3333</v>
      </c>
      <c r="C2512" s="30">
        <v>45898</v>
      </c>
      <c r="D2512" s="30">
        <v>45904</v>
      </c>
      <c r="E2512" s="47">
        <v>72.099999999999994</v>
      </c>
      <c r="F2512" s="47">
        <f>IF(AB2512="DOLLAR",E2512*88,E2512)</f>
        <v>6344.7999999999993</v>
      </c>
      <c r="G2512" s="48">
        <f>F2512*J2512</f>
        <v>6344.7999999999993</v>
      </c>
      <c r="H2512" s="21">
        <v>302206</v>
      </c>
      <c r="I2512" s="21" t="s">
        <v>3870</v>
      </c>
      <c r="J2512" s="21">
        <v>1</v>
      </c>
      <c r="K2512" s="21">
        <v>1</v>
      </c>
      <c r="L2512" s="21">
        <f>J2512-K2512</f>
        <v>0</v>
      </c>
      <c r="M2512" s="21" t="s">
        <v>3359</v>
      </c>
      <c r="N2512" s="30">
        <v>45906</v>
      </c>
      <c r="O2512" s="48">
        <v>11654.45</v>
      </c>
      <c r="P2512" s="21" t="s">
        <v>1135</v>
      </c>
      <c r="Q2512" s="21">
        <v>58155324172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>IF(X2512="", "", X2512-N2512)</f>
        <v>2</v>
      </c>
      <c r="Z2512" s="21" t="str">
        <f>IF(N2512="", "", TEXT(N2512, "dddd"))</f>
        <v>Saturday</v>
      </c>
      <c r="AA2512" s="21" t="str">
        <f>IF(X2512="", "", TEXT(X2512, "dddd"))</f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2509</v>
      </c>
      <c r="B2513" s="21" t="s">
        <v>3333</v>
      </c>
      <c r="C2513" s="30">
        <v>45898</v>
      </c>
      <c r="D2513" s="30">
        <v>45904</v>
      </c>
      <c r="E2513" s="47">
        <v>204.4</v>
      </c>
      <c r="F2513" s="47">
        <f>IF(AB2513="DOLLAR",E2513*88,E2513)</f>
        <v>17987.2</v>
      </c>
      <c r="G2513" s="48">
        <f>F2513*J2513</f>
        <v>89936</v>
      </c>
      <c r="H2513" s="21">
        <v>302216</v>
      </c>
      <c r="I2513" s="21" t="s">
        <v>3871</v>
      </c>
      <c r="J2513" s="21">
        <v>5</v>
      </c>
      <c r="K2513" s="21">
        <v>5</v>
      </c>
      <c r="L2513" s="21">
        <f>J2513-K2513</f>
        <v>0</v>
      </c>
      <c r="M2513" s="21" t="s">
        <v>3358</v>
      </c>
      <c r="N2513" s="30">
        <v>45906</v>
      </c>
      <c r="O2513" s="48">
        <v>158410</v>
      </c>
      <c r="P2513" s="21" t="s">
        <v>891</v>
      </c>
      <c r="Q2513" s="21">
        <v>58155322444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>IF(X2513="", "", X2513-N2513)</f>
        <v>2</v>
      </c>
      <c r="Z2513" s="21" t="str">
        <f>IF(N2513="", "", TEXT(N2513, "dddd"))</f>
        <v>Saturday</v>
      </c>
      <c r="AA2513" s="21" t="str">
        <f>IF(X2513="", "", TEXT(X2513, "dddd"))</f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2510</v>
      </c>
      <c r="B2514" s="21" t="s">
        <v>3333</v>
      </c>
      <c r="C2514" s="30">
        <v>45898</v>
      </c>
      <c r="D2514" s="30">
        <v>45904</v>
      </c>
      <c r="E2514" s="47">
        <v>304.5</v>
      </c>
      <c r="F2514" s="47">
        <f>IF(AB2514="DOLLAR",E2514*88,E2514)</f>
        <v>26796</v>
      </c>
      <c r="G2514" s="48">
        <f>F2514*J2514</f>
        <v>26796</v>
      </c>
      <c r="H2514" s="21">
        <v>302632</v>
      </c>
      <c r="I2514" s="21" t="s">
        <v>3771</v>
      </c>
      <c r="J2514" s="21">
        <v>1</v>
      </c>
      <c r="K2514" s="21">
        <v>1</v>
      </c>
      <c r="L2514" s="21">
        <f>J2514-K2514</f>
        <v>0</v>
      </c>
      <c r="M2514" s="21" t="s">
        <v>3359</v>
      </c>
      <c r="N2514" s="30">
        <v>45906</v>
      </c>
      <c r="O2514" s="48">
        <v>45938.9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>IF(X2514="", "", X2514-N2514)</f>
        <v>2</v>
      </c>
      <c r="Z2514" s="21" t="str">
        <f>IF(N2514="", "", TEXT(N2514, "dddd"))</f>
        <v>Saturday</v>
      </c>
      <c r="AA2514" s="21" t="str">
        <f>IF(X2514="", "", TEXT(X2514, "dddd"))</f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2511</v>
      </c>
      <c r="B2515" s="21" t="s">
        <v>3333</v>
      </c>
      <c r="C2515" s="30">
        <v>45898</v>
      </c>
      <c r="D2515" s="30">
        <v>45904</v>
      </c>
      <c r="E2515" s="47">
        <v>98.7</v>
      </c>
      <c r="F2515" s="47">
        <f>IF(AB2515="DOLLAR",E2515*88,E2515)</f>
        <v>8685.6</v>
      </c>
      <c r="G2515" s="48">
        <f>F2515*J2515</f>
        <v>17371.2</v>
      </c>
      <c r="H2515" s="21">
        <v>304242</v>
      </c>
      <c r="I2515" s="21" t="s">
        <v>3872</v>
      </c>
      <c r="J2515" s="21">
        <v>2</v>
      </c>
      <c r="K2515" s="21">
        <v>2</v>
      </c>
      <c r="L2515" s="21">
        <f>J2515-K2515</f>
        <v>0</v>
      </c>
      <c r="M2515" s="21" t="s">
        <v>3370</v>
      </c>
      <c r="N2515" s="30">
        <v>45906</v>
      </c>
      <c r="O2515" s="48">
        <v>32782.5</v>
      </c>
      <c r="P2515" s="21" t="s">
        <v>2048</v>
      </c>
      <c r="Q2515" s="21">
        <v>58155323306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Hyderabad</v>
      </c>
      <c r="W2515" s="38"/>
      <c r="X2515" s="30">
        <v>45908</v>
      </c>
      <c r="Y2515" s="21">
        <f>IF(X2515="", "", X2515-N2515)</f>
        <v>2</v>
      </c>
      <c r="Z2515" s="21" t="str">
        <f>IF(N2515="", "", TEXT(N2515, "dddd"))</f>
        <v>Saturday</v>
      </c>
      <c r="AA2515" s="21" t="str">
        <f>IF(X2515="", "", TEXT(X2515, "dddd"))</f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2512</v>
      </c>
      <c r="B2516" s="21" t="s">
        <v>3333</v>
      </c>
      <c r="C2516" s="30">
        <v>45898</v>
      </c>
      <c r="D2516" s="30">
        <v>45904</v>
      </c>
      <c r="E2516" s="47">
        <v>330</v>
      </c>
      <c r="F2516" s="47">
        <f>IF(AB2516="DOLLAR",E2516*88,E2516)</f>
        <v>29040</v>
      </c>
      <c r="G2516" s="48">
        <f>F2516*J2516</f>
        <v>29040</v>
      </c>
      <c r="H2516" s="21">
        <v>307638</v>
      </c>
      <c r="I2516" s="21" t="s">
        <v>3873</v>
      </c>
      <c r="J2516" s="21">
        <v>1</v>
      </c>
      <c r="K2516" s="21">
        <v>1</v>
      </c>
      <c r="L2516" s="21">
        <f>J2516-K2516</f>
        <v>0</v>
      </c>
      <c r="M2516" s="21" t="s">
        <v>3349</v>
      </c>
      <c r="N2516" s="30">
        <v>45906</v>
      </c>
      <c r="O2516" s="48">
        <v>37600.199999999997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>IF(X2516="", "", X2516-N2516)</f>
        <v>2</v>
      </c>
      <c r="Z2516" s="21" t="str">
        <f>IF(N2516="", "", TEXT(N2516, "dddd"))</f>
        <v>Saturday</v>
      </c>
      <c r="AA2516" s="21" t="str">
        <f>IF(X2516="", "", TEXT(X2516, "dddd"))</f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2513</v>
      </c>
      <c r="B2517" s="21" t="s">
        <v>3333</v>
      </c>
      <c r="C2517" s="30">
        <v>45898</v>
      </c>
      <c r="D2517" s="30">
        <v>45904</v>
      </c>
      <c r="E2517" s="47">
        <v>326.25</v>
      </c>
      <c r="F2517" s="47">
        <f>IF(AB2517="DOLLAR",E2517*88,E2517)</f>
        <v>28710</v>
      </c>
      <c r="G2517" s="48">
        <f>F2517*J2517</f>
        <v>28710</v>
      </c>
      <c r="H2517" s="21">
        <v>313238</v>
      </c>
      <c r="I2517" s="21" t="s">
        <v>3874</v>
      </c>
      <c r="J2517" s="21">
        <v>1</v>
      </c>
      <c r="K2517" s="21">
        <v>1</v>
      </c>
      <c r="L2517" s="21">
        <f>J2517-K2517</f>
        <v>0</v>
      </c>
      <c r="M2517" s="21" t="s">
        <v>3349</v>
      </c>
      <c r="N2517" s="30">
        <v>45906</v>
      </c>
      <c r="O2517" s="48">
        <v>37192.5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>IF(X2517="", "", X2517-N2517)</f>
        <v>2</v>
      </c>
      <c r="Z2517" s="21" t="str">
        <f>IF(N2517="", "", TEXT(N2517, "dddd"))</f>
        <v>Saturday</v>
      </c>
      <c r="AA2517" s="21" t="str">
        <f>IF(X2517="", "", TEXT(X2517, "dddd"))</f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2514</v>
      </c>
      <c r="B2518" s="21" t="s">
        <v>3333</v>
      </c>
      <c r="C2518" s="30">
        <v>45898</v>
      </c>
      <c r="D2518" s="30">
        <v>45904</v>
      </c>
      <c r="E2518" s="47">
        <v>263.89999999999998</v>
      </c>
      <c r="F2518" s="47">
        <f>IF(AB2518="DOLLAR",E2518*88,E2518)</f>
        <v>23223.199999999997</v>
      </c>
      <c r="G2518" s="48">
        <f>F2518*J2518</f>
        <v>23223.199999999997</v>
      </c>
      <c r="H2518" s="21">
        <v>320108</v>
      </c>
      <c r="I2518" s="21" t="s">
        <v>3875</v>
      </c>
      <c r="J2518" s="21">
        <v>1</v>
      </c>
      <c r="K2518" s="21">
        <v>1</v>
      </c>
      <c r="L2518" s="21">
        <f>J2518-K2518</f>
        <v>0</v>
      </c>
      <c r="M2518" s="21" t="s">
        <v>3359</v>
      </c>
      <c r="N2518" s="30">
        <v>45906</v>
      </c>
      <c r="O2518" s="48">
        <v>42657.55</v>
      </c>
      <c r="P2518" s="21" t="s">
        <v>1135</v>
      </c>
      <c r="Q2518" s="21">
        <v>58155324172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Banglore</v>
      </c>
      <c r="W2518" s="38"/>
      <c r="X2518" s="30">
        <v>45908</v>
      </c>
      <c r="Y2518" s="21">
        <f>IF(X2518="", "", X2518-N2518)</f>
        <v>2</v>
      </c>
      <c r="Z2518" s="21" t="str">
        <f>IF(N2518="", "", TEXT(N2518, "dddd"))</f>
        <v>Saturday</v>
      </c>
      <c r="AA2518" s="21" t="str">
        <f>IF(X2518="", "", TEXT(X2518, "dddd"))</f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2515</v>
      </c>
      <c r="B2519" s="21" t="s">
        <v>3333</v>
      </c>
      <c r="C2519" s="30">
        <v>45898</v>
      </c>
      <c r="D2519" s="30">
        <v>45904</v>
      </c>
      <c r="E2519" s="47">
        <v>179.2</v>
      </c>
      <c r="F2519" s="47">
        <f>IF(AB2519="DOLLAR",E2519*88,E2519)</f>
        <v>15769.599999999999</v>
      </c>
      <c r="G2519" s="48">
        <f>F2519*J2519</f>
        <v>15769.599999999999</v>
      </c>
      <c r="H2519" s="21">
        <v>325606</v>
      </c>
      <c r="I2519" s="21" t="s">
        <v>3876</v>
      </c>
      <c r="J2519" s="21">
        <v>1</v>
      </c>
      <c r="K2519" s="21">
        <v>1</v>
      </c>
      <c r="L2519" s="21">
        <f>J2519-K2519</f>
        <v>0</v>
      </c>
      <c r="M2519" s="21" t="s">
        <v>3409</v>
      </c>
      <c r="N2519" s="30">
        <v>45909</v>
      </c>
      <c r="O2519" s="48">
        <v>21888</v>
      </c>
      <c r="P2519" s="21" t="s">
        <v>254</v>
      </c>
      <c r="Q2519" s="21" t="s">
        <v>2071</v>
      </c>
      <c r="R2519" s="21" t="s">
        <v>847</v>
      </c>
      <c r="S2519" s="3">
        <v>4</v>
      </c>
      <c r="T2519" s="37"/>
      <c r="U2519" s="21" t="s">
        <v>18</v>
      </c>
      <c r="V2519" s="21" t="str">
        <f>VLOOKUP(P2519,'Customer List'!B:C,2,)</f>
        <v>Delhi</v>
      </c>
      <c r="W2519" s="38"/>
      <c r="X2519" s="30">
        <f>IF(OR(R2519 = "PRIYANKA MADAM", R2519 = "DEEPAK", R2519 = "PORTER"),N2519,"")</f>
        <v>45909</v>
      </c>
      <c r="Y2519" s="21">
        <f>IF(X2519="", "", X2519-N2519)</f>
        <v>0</v>
      </c>
      <c r="Z2519" s="21" t="str">
        <f>IF(N2519="", "", TEXT(N2519, "dddd"))</f>
        <v>Tuesday</v>
      </c>
      <c r="AA2519" s="21" t="str">
        <f>IF(X2519="", "", TEXT(X2519, "dddd"))</f>
        <v>Tuesday</v>
      </c>
      <c r="AB2519" s="21" t="str">
        <f>VLOOKUP(U2519,'Currency Sheet'!A:C,3,)</f>
        <v>DOLLAR</v>
      </c>
      <c r="AC2519" s="42" t="str">
        <f>VLOOKUP(P2519,'Customer List'!B:D,3,)</f>
        <v>Local</v>
      </c>
    </row>
    <row r="2520" spans="1:29" x14ac:dyDescent="0.25">
      <c r="A2520" s="21">
        <v>2516</v>
      </c>
      <c r="B2520" s="21" t="s">
        <v>3333</v>
      </c>
      <c r="C2520" s="30">
        <v>45898</v>
      </c>
      <c r="D2520" s="30">
        <v>45904</v>
      </c>
      <c r="E2520" s="47">
        <v>185.5</v>
      </c>
      <c r="F2520" s="47">
        <f>IF(AB2520="DOLLAR",E2520*88,E2520)</f>
        <v>16324</v>
      </c>
      <c r="G2520" s="48">
        <f>F2520*J2520</f>
        <v>16324</v>
      </c>
      <c r="H2520" s="21">
        <v>325616</v>
      </c>
      <c r="I2520" s="21" t="s">
        <v>3877</v>
      </c>
      <c r="J2520" s="21">
        <v>1</v>
      </c>
      <c r="K2520" s="21">
        <v>1</v>
      </c>
      <c r="L2520" s="21">
        <f>J2520-K2520</f>
        <v>0</v>
      </c>
      <c r="M2520" s="21" t="s">
        <v>3352</v>
      </c>
      <c r="N2520" s="30">
        <v>45906</v>
      </c>
      <c r="O2520" s="48">
        <v>29984.75</v>
      </c>
      <c r="P2520" s="21" t="s">
        <v>3335</v>
      </c>
      <c r="Q2520" s="21">
        <v>58155321195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Hyderabad</v>
      </c>
      <c r="W2520" s="38"/>
      <c r="X2520" s="30">
        <v>45908</v>
      </c>
      <c r="Y2520" s="21">
        <f>IF(X2520="", "", X2520-N2520)</f>
        <v>2</v>
      </c>
      <c r="Z2520" s="21" t="str">
        <f>IF(N2520="", "", TEXT(N2520, "dddd"))</f>
        <v>Saturday</v>
      </c>
      <c r="AA2520" s="21" t="str">
        <f>IF(X2520="", "", TEXT(X2520, "dddd"))</f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x14ac:dyDescent="0.25">
      <c r="A2521" s="21">
        <v>2517</v>
      </c>
      <c r="B2521" s="21" t="s">
        <v>3333</v>
      </c>
      <c r="C2521" s="30">
        <v>45898</v>
      </c>
      <c r="D2521" s="30">
        <v>45904</v>
      </c>
      <c r="E2521" s="47">
        <v>107.1</v>
      </c>
      <c r="F2521" s="47">
        <f>IF(AB2521="DOLLAR",E2521*88,E2521)</f>
        <v>9424.7999999999993</v>
      </c>
      <c r="G2521" s="48">
        <f>F2521*J2521</f>
        <v>9424.7999999999993</v>
      </c>
      <c r="H2521" s="21">
        <v>335917</v>
      </c>
      <c r="I2521" s="21" t="s">
        <v>3878</v>
      </c>
      <c r="J2521" s="21">
        <v>1</v>
      </c>
      <c r="K2521" s="21">
        <v>1</v>
      </c>
      <c r="L2521" s="21">
        <f>J2521-K2521</f>
        <v>0</v>
      </c>
      <c r="M2521" s="21" t="s">
        <v>3629</v>
      </c>
      <c r="N2521" s="30">
        <v>45919</v>
      </c>
      <c r="O2521" s="48">
        <v>17786.25</v>
      </c>
      <c r="P2521" s="21" t="s">
        <v>146</v>
      </c>
      <c r="Q2521" s="21" t="s">
        <v>1127</v>
      </c>
      <c r="R2521" s="21" t="s">
        <v>1127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45919</v>
      </c>
      <c r="Y2521" s="21">
        <f>IF(X2521="", "", X2521-N2521)</f>
        <v>0</v>
      </c>
      <c r="Z2521" s="21" t="str">
        <f>IF(N2521="", "", TEXT(N2521, "dddd"))</f>
        <v>Friday</v>
      </c>
      <c r="AA2521" s="21" t="str">
        <f>IF(X2521="", "", TEXT(X2521, "dddd"))</f>
        <v>Friday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x14ac:dyDescent="0.25">
      <c r="A2522" s="21">
        <v>2518</v>
      </c>
      <c r="B2522" s="21" t="s">
        <v>3333</v>
      </c>
      <c r="C2522" s="30">
        <v>45898</v>
      </c>
      <c r="D2522" s="30">
        <v>45904</v>
      </c>
      <c r="E2522" s="47">
        <v>321.75</v>
      </c>
      <c r="F2522" s="47">
        <f>IF(AB2522="DOLLAR",E2522*88,E2522)</f>
        <v>28314</v>
      </c>
      <c r="G2522" s="48">
        <f>F2522*J2522</f>
        <v>28314</v>
      </c>
      <c r="H2522" s="21">
        <v>337238</v>
      </c>
      <c r="I2522" s="21" t="s">
        <v>3879</v>
      </c>
      <c r="J2522" s="21">
        <v>1</v>
      </c>
      <c r="K2522" s="21">
        <v>1</v>
      </c>
      <c r="L2522" s="21">
        <f>J2522-K2522</f>
        <v>0</v>
      </c>
      <c r="M2522" s="21" t="s">
        <v>3349</v>
      </c>
      <c r="N2522" s="30">
        <v>45906</v>
      </c>
      <c r="O2522" s="48">
        <v>36679.5</v>
      </c>
      <c r="P2522" s="21" t="s">
        <v>242</v>
      </c>
      <c r="Q2522" s="21">
        <v>58155321674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Mumbai</v>
      </c>
      <c r="W2522" s="38"/>
      <c r="X2522" s="30">
        <v>45908</v>
      </c>
      <c r="Y2522" s="21">
        <f>IF(X2522="", "", X2522-N2522)</f>
        <v>2</v>
      </c>
      <c r="Z2522" s="21" t="str">
        <f>IF(N2522="", "", TEXT(N2522, "dddd"))</f>
        <v>Saturday</v>
      </c>
      <c r="AA2522" s="21" t="str">
        <f>IF(X2522="", "", TEXT(X2522, "dddd"))</f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2519</v>
      </c>
      <c r="B2523" s="21" t="s">
        <v>3333</v>
      </c>
      <c r="C2523" s="30">
        <v>45898</v>
      </c>
      <c r="D2523" s="30">
        <v>45904</v>
      </c>
      <c r="E2523" s="47">
        <v>112</v>
      </c>
      <c r="F2523" s="47">
        <f>IF(AB2523="DOLLAR",E2523*88,E2523)</f>
        <v>9856</v>
      </c>
      <c r="G2523" s="48">
        <f>F2523*J2523</f>
        <v>9856</v>
      </c>
      <c r="H2523" s="21">
        <v>344613</v>
      </c>
      <c r="I2523" s="21" t="s">
        <v>3880</v>
      </c>
      <c r="J2523" s="21">
        <v>1</v>
      </c>
      <c r="K2523" s="21">
        <v>1</v>
      </c>
      <c r="L2523" s="21">
        <f>J2523-K2523</f>
        <v>0</v>
      </c>
      <c r="M2523" s="21" t="s">
        <v>4958</v>
      </c>
      <c r="N2523" s="30">
        <v>45933</v>
      </c>
      <c r="O2523" s="48">
        <v>0</v>
      </c>
      <c r="P2523" s="21" t="s">
        <v>4672</v>
      </c>
      <c r="Q2523" s="21" t="s">
        <v>4700</v>
      </c>
      <c r="R2523" s="21" t="s">
        <v>40</v>
      </c>
      <c r="S2523" s="3">
        <v>4</v>
      </c>
      <c r="T2523" s="37" t="s">
        <v>4673</v>
      </c>
      <c r="U2523" s="21" t="s">
        <v>18</v>
      </c>
      <c r="V2523" s="21" t="str">
        <f>VLOOKUP(P2523,'Customer List'!B:C,2,)</f>
        <v>Bhatinda</v>
      </c>
      <c r="W2523" s="38"/>
      <c r="X2523" s="30">
        <v>45936</v>
      </c>
      <c r="Y2523" s="21">
        <f>IF(X2523="", "", X2523-N2523)</f>
        <v>3</v>
      </c>
      <c r="Z2523" s="21" t="str">
        <f>IF(N2523="", "", TEXT(N2523, "dddd"))</f>
        <v>Friday</v>
      </c>
      <c r="AA2523" s="21" t="str">
        <f>IF(X2523="", "", TEXT(X2523, "dddd"))</f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2520</v>
      </c>
      <c r="B2524" s="21" t="s">
        <v>3333</v>
      </c>
      <c r="C2524" s="30">
        <v>45898</v>
      </c>
      <c r="D2524" s="30">
        <v>45904</v>
      </c>
      <c r="E2524" s="47">
        <v>165.9</v>
      </c>
      <c r="F2524" s="47">
        <f>IF(AB2524="DOLLAR",E2524*88,E2524)</f>
        <v>14599.2</v>
      </c>
      <c r="G2524" s="48">
        <f>F2524*J2524</f>
        <v>14599.2</v>
      </c>
      <c r="H2524" s="21">
        <v>344622</v>
      </c>
      <c r="I2524" s="21" t="s">
        <v>3881</v>
      </c>
      <c r="J2524" s="21">
        <v>1</v>
      </c>
      <c r="K2524" s="21">
        <v>1</v>
      </c>
      <c r="L2524" s="21">
        <f>J2524-K2524</f>
        <v>0</v>
      </c>
      <c r="M2524" s="21" t="s">
        <v>3359</v>
      </c>
      <c r="N2524" s="30">
        <v>45906</v>
      </c>
      <c r="O2524" s="48">
        <v>26816.55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>IF(X2524="", "", X2524-N2524)</f>
        <v>2</v>
      </c>
      <c r="Z2524" s="21" t="str">
        <f>IF(N2524="", "", TEXT(N2524, "dddd"))</f>
        <v>Saturday</v>
      </c>
      <c r="AA2524" s="21" t="str">
        <f>IF(X2524="", "", TEXT(X2524, "dddd"))</f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2521</v>
      </c>
      <c r="B2525" s="21" t="s">
        <v>3333</v>
      </c>
      <c r="C2525" s="30">
        <v>45898</v>
      </c>
      <c r="D2525" s="30">
        <v>45904</v>
      </c>
      <c r="E2525" s="47">
        <v>169.4</v>
      </c>
      <c r="F2525" s="47">
        <f>IF(AB2525="DOLLAR",E2525*88,E2525)</f>
        <v>14907.2</v>
      </c>
      <c r="G2525" s="48">
        <f>F2525*J2525</f>
        <v>14907.2</v>
      </c>
      <c r="H2525" s="21">
        <v>344704</v>
      </c>
      <c r="I2525" s="21" t="s">
        <v>3787</v>
      </c>
      <c r="J2525" s="21">
        <v>1</v>
      </c>
      <c r="K2525" s="21">
        <v>1</v>
      </c>
      <c r="L2525" s="21">
        <f>J2525-K2525</f>
        <v>0</v>
      </c>
      <c r="M2525" s="21" t="s">
        <v>3359</v>
      </c>
      <c r="N2525" s="30">
        <v>45906</v>
      </c>
      <c r="O2525" s="48">
        <v>27382.3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>IF(X2525="", "", X2525-N2525)</f>
        <v>2</v>
      </c>
      <c r="Z2525" s="21" t="str">
        <f>IF(N2525="", "", TEXT(N2525, "dddd"))</f>
        <v>Saturday</v>
      </c>
      <c r="AA2525" s="21" t="str">
        <f>IF(X2525="", "", TEXT(X2525, "dddd"))</f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2522</v>
      </c>
      <c r="B2526" s="21" t="s">
        <v>3333</v>
      </c>
      <c r="C2526" s="30">
        <v>45898</v>
      </c>
      <c r="D2526" s="30">
        <v>45904</v>
      </c>
      <c r="E2526" s="47">
        <v>259</v>
      </c>
      <c r="F2526" s="47">
        <f>IF(AB2526="DOLLAR",E2526*88,E2526)</f>
        <v>22792</v>
      </c>
      <c r="G2526" s="48">
        <f>F2526*J2526</f>
        <v>22792</v>
      </c>
      <c r="H2526" s="21">
        <v>344786</v>
      </c>
      <c r="I2526" s="21" t="s">
        <v>3882</v>
      </c>
      <c r="J2526" s="21">
        <v>1</v>
      </c>
      <c r="K2526" s="21">
        <v>1</v>
      </c>
      <c r="L2526" s="21">
        <f>J2526-K2526</f>
        <v>0</v>
      </c>
      <c r="M2526" s="21" t="s">
        <v>3349</v>
      </c>
      <c r="N2526" s="30">
        <v>45906</v>
      </c>
      <c r="O2526" s="48">
        <v>38644.65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Mumbai</v>
      </c>
      <c r="W2526" s="38"/>
      <c r="X2526" s="30">
        <v>45908</v>
      </c>
      <c r="Y2526" s="21">
        <f>IF(X2526="", "", X2526-N2526)</f>
        <v>2</v>
      </c>
      <c r="Z2526" s="21" t="str">
        <f>IF(N2526="", "", TEXT(N2526, "dddd"))</f>
        <v>Saturday</v>
      </c>
      <c r="AA2526" s="21" t="str">
        <f>IF(X2526="", "", TEXT(X2526, "dddd"))</f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2523</v>
      </c>
      <c r="B2527" s="21" t="s">
        <v>3333</v>
      </c>
      <c r="C2527" s="30">
        <v>45898</v>
      </c>
      <c r="D2527" s="30">
        <v>45904</v>
      </c>
      <c r="E2527" s="47">
        <v>173.6</v>
      </c>
      <c r="F2527" s="47">
        <f>IF(AB2527="DOLLAR",E2527*88,E2527)</f>
        <v>15276.8</v>
      </c>
      <c r="G2527" s="48">
        <f>F2527*J2527</f>
        <v>15276.8</v>
      </c>
      <c r="H2527" s="21">
        <v>344824</v>
      </c>
      <c r="I2527" s="21" t="s">
        <v>3883</v>
      </c>
      <c r="J2527" s="21">
        <v>1</v>
      </c>
      <c r="K2527" s="21">
        <v>1</v>
      </c>
      <c r="L2527" s="21">
        <f>J2527-K2527</f>
        <v>0</v>
      </c>
      <c r="M2527" s="21" t="s">
        <v>3359</v>
      </c>
      <c r="N2527" s="30">
        <v>45906</v>
      </c>
      <c r="O2527" s="48">
        <v>28061.200000000001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>IF(X2527="", "", X2527-N2527)</f>
        <v>2</v>
      </c>
      <c r="Z2527" s="21" t="str">
        <f>IF(N2527="", "", TEXT(N2527, "dddd"))</f>
        <v>Saturday</v>
      </c>
      <c r="AA2527" s="21" t="str">
        <f>IF(X2527="", "", TEXT(X2527, "dddd"))</f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2524</v>
      </c>
      <c r="B2528" s="21" t="s">
        <v>3333</v>
      </c>
      <c r="C2528" s="30">
        <v>45898</v>
      </c>
      <c r="D2528" s="30">
        <v>45904</v>
      </c>
      <c r="E2528" s="47">
        <v>250.6</v>
      </c>
      <c r="F2528" s="47">
        <f>IF(AB2528="DOLLAR",E2528*88,E2528)</f>
        <v>22052.799999999999</v>
      </c>
      <c r="G2528" s="48">
        <f>F2528*J2528</f>
        <v>22052.799999999999</v>
      </c>
      <c r="H2528" s="21">
        <v>345042</v>
      </c>
      <c r="I2528" s="21" t="s">
        <v>3884</v>
      </c>
      <c r="J2528" s="21">
        <v>1</v>
      </c>
      <c r="K2528" s="21">
        <v>1</v>
      </c>
      <c r="L2528" s="21">
        <f>J2528-K2528</f>
        <v>0</v>
      </c>
      <c r="M2528" s="21" t="s">
        <v>3397</v>
      </c>
      <c r="N2528" s="30">
        <v>45908</v>
      </c>
      <c r="O2528" s="48">
        <v>38843</v>
      </c>
      <c r="P2528" s="21" t="s">
        <v>224</v>
      </c>
      <c r="Q2528" s="21" t="s">
        <v>3384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Punjab</v>
      </c>
      <c r="W2528" s="38"/>
      <c r="X2528" s="30">
        <v>45911</v>
      </c>
      <c r="Y2528" s="21">
        <f>IF(X2528="", "", X2528-N2528)</f>
        <v>3</v>
      </c>
      <c r="Z2528" s="21" t="str">
        <f>IF(N2528="", "", TEXT(N2528, "dddd"))</f>
        <v>Monday</v>
      </c>
      <c r="AA2528" s="21" t="str">
        <f>IF(X2528="", "", TEXT(X2528, "dddd"))</f>
        <v>Thursday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2525</v>
      </c>
      <c r="B2529" s="21" t="s">
        <v>3333</v>
      </c>
      <c r="C2529" s="30">
        <v>45898</v>
      </c>
      <c r="D2529" s="30">
        <v>45904</v>
      </c>
      <c r="E2529" s="47">
        <v>192.5</v>
      </c>
      <c r="F2529" s="47">
        <f>IF(AB2529="DOLLAR",E2529*88,E2529)</f>
        <v>16940</v>
      </c>
      <c r="G2529" s="48">
        <f>F2529*J2529</f>
        <v>16940</v>
      </c>
      <c r="H2529" s="21">
        <v>349106</v>
      </c>
      <c r="I2529" s="21" t="s">
        <v>3885</v>
      </c>
      <c r="J2529" s="21">
        <v>1</v>
      </c>
      <c r="K2529" s="21">
        <v>1</v>
      </c>
      <c r="L2529" s="21">
        <f>J2529-K2529</f>
        <v>0</v>
      </c>
      <c r="M2529" s="21" t="s">
        <v>3389</v>
      </c>
      <c r="N2529" s="30">
        <v>45908</v>
      </c>
      <c r="O2529" s="48">
        <v>29837.5</v>
      </c>
      <c r="P2529" s="21" t="s">
        <v>2281</v>
      </c>
      <c r="Q2529" s="21">
        <v>58155354633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Ahemedabad</v>
      </c>
      <c r="W2529" s="38"/>
      <c r="X2529" s="30">
        <v>45909</v>
      </c>
      <c r="Y2529" s="21">
        <f>IF(X2529="", "", X2529-N2529)</f>
        <v>1</v>
      </c>
      <c r="Z2529" s="21" t="str">
        <f>IF(N2529="", "", TEXT(N2529, "dddd"))</f>
        <v>Monday</v>
      </c>
      <c r="AA2529" s="21" t="str">
        <f>IF(X2529="", "", TEXT(X2529, "dddd"))</f>
        <v>Tuesday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2526</v>
      </c>
      <c r="B2530" s="21" t="s">
        <v>3333</v>
      </c>
      <c r="C2530" s="30">
        <v>45898</v>
      </c>
      <c r="D2530" s="30">
        <v>45904</v>
      </c>
      <c r="E2530" s="47">
        <v>226.1</v>
      </c>
      <c r="F2530" s="47">
        <f>IF(AB2530="DOLLAR",E2530*88,E2530)</f>
        <v>19896.8</v>
      </c>
      <c r="G2530" s="48">
        <f>F2530*J2530</f>
        <v>19896.8</v>
      </c>
      <c r="H2530" s="21">
        <v>350510</v>
      </c>
      <c r="I2530" s="21" t="s">
        <v>3886</v>
      </c>
      <c r="J2530" s="21">
        <v>1</v>
      </c>
      <c r="K2530" s="21">
        <v>1</v>
      </c>
      <c r="L2530" s="21">
        <f>J2530-K2530</f>
        <v>0</v>
      </c>
      <c r="M2530" s="21" t="s">
        <v>3359</v>
      </c>
      <c r="N2530" s="30">
        <v>45906</v>
      </c>
      <c r="O2530" s="48">
        <v>36547.449999999997</v>
      </c>
      <c r="P2530" s="21" t="s">
        <v>1135</v>
      </c>
      <c r="Q2530" s="21">
        <v>58155324172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Banglore</v>
      </c>
      <c r="W2530" s="38"/>
      <c r="X2530" s="30">
        <v>45908</v>
      </c>
      <c r="Y2530" s="21">
        <f>IF(X2530="", "", X2530-N2530)</f>
        <v>2</v>
      </c>
      <c r="Z2530" s="21" t="str">
        <f>IF(N2530="", "", TEXT(N2530, "dddd"))</f>
        <v>Saturday</v>
      </c>
      <c r="AA2530" s="21" t="str">
        <f>IF(X2530="", "", TEXT(X2530, "dddd"))</f>
        <v>Monday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2527</v>
      </c>
      <c r="B2531" s="21" t="s">
        <v>3333</v>
      </c>
      <c r="C2531" s="30">
        <v>45898</v>
      </c>
      <c r="D2531" s="30">
        <v>45904</v>
      </c>
      <c r="E2531" s="47">
        <v>153</v>
      </c>
      <c r="F2531" s="47">
        <f>IF(AB2531="DOLLAR",E2531*88,E2531)</f>
        <v>13464</v>
      </c>
      <c r="G2531" s="48">
        <f>F2531*J2531</f>
        <v>13464</v>
      </c>
      <c r="H2531" s="21">
        <v>354515</v>
      </c>
      <c r="I2531" s="21" t="s">
        <v>3887</v>
      </c>
      <c r="J2531" s="21">
        <v>1</v>
      </c>
      <c r="K2531" s="21">
        <v>1</v>
      </c>
      <c r="L2531" s="21">
        <f>J2531-K2531</f>
        <v>0</v>
      </c>
      <c r="M2531" s="21" t="s">
        <v>3393</v>
      </c>
      <c r="N2531" s="30">
        <v>45908</v>
      </c>
      <c r="O2531" s="48">
        <v>23715</v>
      </c>
      <c r="P2531" s="21" t="s">
        <v>1018</v>
      </c>
      <c r="Q2531" s="21">
        <v>58155354773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Guwahati</v>
      </c>
      <c r="W2531" s="38"/>
      <c r="X2531" s="30">
        <v>45909</v>
      </c>
      <c r="Y2531" s="21">
        <f>IF(X2531="", "", X2531-N2531)</f>
        <v>1</v>
      </c>
      <c r="Z2531" s="21" t="str">
        <f>IF(N2531="", "", TEXT(N2531, "dddd"))</f>
        <v>Monday</v>
      </c>
      <c r="AA2531" s="21" t="str">
        <f>IF(X2531="", "", TEXT(X2531, "dddd"))</f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2528</v>
      </c>
      <c r="B2532" s="21" t="s">
        <v>3333</v>
      </c>
      <c r="C2532" s="30">
        <v>45898</v>
      </c>
      <c r="D2532" s="30">
        <v>45904</v>
      </c>
      <c r="E2532" s="47">
        <v>203.7</v>
      </c>
      <c r="F2532" s="47">
        <f>IF(AB2532="DOLLAR",E2532*88,E2532)</f>
        <v>17925.599999999999</v>
      </c>
      <c r="G2532" s="48">
        <f>F2532*J2532</f>
        <v>71702.399999999994</v>
      </c>
      <c r="H2532" s="21">
        <v>362504</v>
      </c>
      <c r="I2532" s="21" t="s">
        <v>3888</v>
      </c>
      <c r="J2532" s="21">
        <v>4</v>
      </c>
      <c r="K2532" s="21">
        <v>4</v>
      </c>
      <c r="L2532" s="21">
        <f>J2532-K2532</f>
        <v>0</v>
      </c>
      <c r="M2532" s="21" t="s">
        <v>3362</v>
      </c>
      <c r="N2532" s="30">
        <v>45906</v>
      </c>
      <c r="O2532" s="48">
        <v>108252</v>
      </c>
      <c r="P2532" s="21" t="s">
        <v>2045</v>
      </c>
      <c r="Q2532" s="21">
        <v>58155321011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Hyderabad</v>
      </c>
      <c r="W2532" s="38"/>
      <c r="X2532" s="30">
        <v>45908</v>
      </c>
      <c r="Y2532" s="21">
        <f>IF(X2532="", "", X2532-N2532)</f>
        <v>2</v>
      </c>
      <c r="Z2532" s="21" t="str">
        <f>IF(N2532="", "", TEXT(N2532, "dddd"))</f>
        <v>Saturday</v>
      </c>
      <c r="AA2532" s="21" t="str">
        <f>IF(X2532="", "", TEXT(X2532, "dddd"))</f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2529</v>
      </c>
      <c r="B2533" s="21" t="s">
        <v>3333</v>
      </c>
      <c r="C2533" s="30">
        <v>45898</v>
      </c>
      <c r="D2533" s="30">
        <v>45904</v>
      </c>
      <c r="E2533" s="47">
        <v>217.7</v>
      </c>
      <c r="F2533" s="47">
        <f>IF(AB2533="DOLLAR",E2533*88,E2533)</f>
        <v>19157.599999999999</v>
      </c>
      <c r="G2533" s="48">
        <f>F2533*J2533</f>
        <v>19157.599999999999</v>
      </c>
      <c r="H2533" s="21">
        <v>362564</v>
      </c>
      <c r="I2533" s="21" t="s">
        <v>3889</v>
      </c>
      <c r="J2533" s="21">
        <v>1</v>
      </c>
      <c r="K2533" s="21">
        <v>1</v>
      </c>
      <c r="L2533" s="21">
        <f>J2533-K2533</f>
        <v>0</v>
      </c>
      <c r="M2533" s="21" t="s">
        <v>3349</v>
      </c>
      <c r="N2533" s="30">
        <v>45906</v>
      </c>
      <c r="O2533" s="48">
        <v>26576.51</v>
      </c>
      <c r="P2533" s="21" t="s">
        <v>242</v>
      </c>
      <c r="Q2533" s="21">
        <v>58155321674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Mumbai</v>
      </c>
      <c r="W2533" s="38"/>
      <c r="X2533" s="30">
        <v>45908</v>
      </c>
      <c r="Y2533" s="21">
        <f>IF(X2533="", "", X2533-N2533)</f>
        <v>2</v>
      </c>
      <c r="Z2533" s="21" t="str">
        <f>IF(N2533="", "", TEXT(N2533, "dddd"))</f>
        <v>Saturday</v>
      </c>
      <c r="AA2533" s="21" t="str">
        <f>IF(X2533="", "", TEXT(X2533, "dddd"))</f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2530</v>
      </c>
      <c r="B2534" s="21" t="s">
        <v>3333</v>
      </c>
      <c r="C2534" s="30">
        <v>45898</v>
      </c>
      <c r="D2534" s="30">
        <v>45904</v>
      </c>
      <c r="E2534" s="47">
        <v>313.5</v>
      </c>
      <c r="F2534" s="47">
        <f>IF(AB2534="DOLLAR",E2534*88,E2534)</f>
        <v>27588</v>
      </c>
      <c r="G2534" s="48">
        <f>F2534*J2534</f>
        <v>27588</v>
      </c>
      <c r="H2534" s="21">
        <v>368524</v>
      </c>
      <c r="I2534" s="21" t="s">
        <v>3890</v>
      </c>
      <c r="J2534" s="21">
        <v>1</v>
      </c>
      <c r="K2534" s="21">
        <v>1</v>
      </c>
      <c r="L2534" s="21">
        <f>J2534-K2534</f>
        <v>0</v>
      </c>
      <c r="M2534" s="21" t="s">
        <v>3409</v>
      </c>
      <c r="N2534" s="30">
        <v>45909</v>
      </c>
      <c r="O2534" s="48">
        <v>35739</v>
      </c>
      <c r="P2534" s="21" t="s">
        <v>254</v>
      </c>
      <c r="Q2534" s="21" t="s">
        <v>2071</v>
      </c>
      <c r="R2534" s="21" t="s">
        <v>847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45909</v>
      </c>
      <c r="Y2534" s="21">
        <f>IF(X2534="", "", X2534-N2534)</f>
        <v>0</v>
      </c>
      <c r="Z2534" s="21" t="str">
        <f>IF(N2534="", "", TEXT(N2534, "dddd"))</f>
        <v>Tuesday</v>
      </c>
      <c r="AA2534" s="21" t="str">
        <f>IF(X2534="", "", TEXT(X2534, "dddd"))</f>
        <v>Tuesday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2531</v>
      </c>
      <c r="B2535" s="21" t="s">
        <v>3333</v>
      </c>
      <c r="C2535" s="30">
        <v>45898</v>
      </c>
      <c r="D2535" s="30">
        <v>45904</v>
      </c>
      <c r="E2535" s="47">
        <v>128.1</v>
      </c>
      <c r="F2535" s="47">
        <f>IF(AB2535="DOLLAR",E2535*88,E2535)</f>
        <v>11272.8</v>
      </c>
      <c r="G2535" s="48">
        <f>F2535*J2535</f>
        <v>11272.8</v>
      </c>
      <c r="H2535" s="21">
        <v>386905</v>
      </c>
      <c r="I2535" s="21" t="s">
        <v>3891</v>
      </c>
      <c r="J2535" s="21">
        <v>1</v>
      </c>
      <c r="K2535" s="21">
        <v>1</v>
      </c>
      <c r="L2535" s="21">
        <f>J2535-K2535</f>
        <v>0</v>
      </c>
      <c r="M2535" s="21" t="s">
        <v>3369</v>
      </c>
      <c r="N2535" s="30">
        <v>45905</v>
      </c>
      <c r="O2535" s="48">
        <v>17385</v>
      </c>
      <c r="P2535" s="21" t="s">
        <v>213</v>
      </c>
      <c r="Q2535" s="21" t="s">
        <v>1127</v>
      </c>
      <c r="R2535" s="21" t="s">
        <v>1127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45905</v>
      </c>
      <c r="Y2535" s="21">
        <f>IF(X2535="", "", X2535-N2535)</f>
        <v>0</v>
      </c>
      <c r="Z2535" s="21" t="str">
        <f>IF(N2535="", "", TEXT(N2535, "dddd"))</f>
        <v>Friday</v>
      </c>
      <c r="AA2535" s="21" t="str">
        <f>IF(X2535="", "", TEXT(X2535, "dddd"))</f>
        <v>Friday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2532</v>
      </c>
      <c r="B2536" s="21" t="s">
        <v>3333</v>
      </c>
      <c r="C2536" s="30">
        <v>45898</v>
      </c>
      <c r="D2536" s="30">
        <v>45904</v>
      </c>
      <c r="E2536" s="47">
        <v>61.6</v>
      </c>
      <c r="F2536" s="47">
        <f>IF(AB2536="DOLLAR",E2536*88,E2536)</f>
        <v>5420.8</v>
      </c>
      <c r="G2536" s="48">
        <f>F2536*J2536</f>
        <v>5420.8</v>
      </c>
      <c r="H2536" s="21">
        <v>400120</v>
      </c>
      <c r="I2536" s="21" t="s">
        <v>3800</v>
      </c>
      <c r="J2536" s="21">
        <v>1</v>
      </c>
      <c r="K2536" s="21">
        <v>1</v>
      </c>
      <c r="L2536" s="21">
        <f>J2536-K2536</f>
        <v>0</v>
      </c>
      <c r="M2536" s="21" t="s">
        <v>3350</v>
      </c>
      <c r="N2536" s="30">
        <v>45906</v>
      </c>
      <c r="O2536" s="48">
        <v>9240</v>
      </c>
      <c r="P2536" s="21" t="s">
        <v>1895</v>
      </c>
      <c r="Q2536" s="21">
        <v>58155324894</v>
      </c>
      <c r="R2536" s="21" t="s">
        <v>40</v>
      </c>
      <c r="S2536" s="3">
        <v>4</v>
      </c>
      <c r="T2536" s="37"/>
      <c r="U2536" s="21" t="s">
        <v>18</v>
      </c>
      <c r="V2536" s="21" t="str">
        <f>VLOOKUP(P2536,'Customer List'!B:C,2,)</f>
        <v>Mumbai</v>
      </c>
      <c r="W2536" s="38"/>
      <c r="X2536" s="30">
        <v>45908</v>
      </c>
      <c r="Y2536" s="21">
        <f>IF(X2536="", "", X2536-N2536)</f>
        <v>2</v>
      </c>
      <c r="Z2536" s="21" t="str">
        <f>IF(N2536="", "", TEXT(N2536, "dddd"))</f>
        <v>Saturday</v>
      </c>
      <c r="AA2536" s="21" t="str">
        <f>IF(X2536="", "", TEXT(X2536, "dddd"))</f>
        <v>Monday</v>
      </c>
      <c r="AB2536" s="21" t="str">
        <f>VLOOKUP(U2536,'Currency Sheet'!A:C,3,)</f>
        <v>DOLLAR</v>
      </c>
      <c r="AC2536" s="42" t="str">
        <f>VLOOKUP(P2536,'Customer List'!B:D,3,)</f>
        <v>OutStation</v>
      </c>
    </row>
    <row r="2537" spans="1:29" x14ac:dyDescent="0.25">
      <c r="A2537" s="21">
        <v>2533</v>
      </c>
      <c r="B2537" s="21" t="s">
        <v>3333</v>
      </c>
      <c r="C2537" s="30">
        <v>45898</v>
      </c>
      <c r="D2537" s="30">
        <v>45904</v>
      </c>
      <c r="E2537" s="47">
        <v>98.7</v>
      </c>
      <c r="F2537" s="47">
        <f>IF(AB2537="DOLLAR",E2537*88,E2537)</f>
        <v>8685.6</v>
      </c>
      <c r="G2537" s="48">
        <f>F2537*J2537</f>
        <v>8685.6</v>
      </c>
      <c r="H2537" s="21">
        <v>405306</v>
      </c>
      <c r="I2537" s="21" t="s">
        <v>3892</v>
      </c>
      <c r="J2537" s="21">
        <v>1</v>
      </c>
      <c r="K2537" s="21">
        <v>1</v>
      </c>
      <c r="L2537" s="21">
        <f>J2537-K2537</f>
        <v>0</v>
      </c>
      <c r="M2537" s="21" t="s">
        <v>3415</v>
      </c>
      <c r="N2537" s="30">
        <v>45909</v>
      </c>
      <c r="O2537" s="48">
        <v>15298.5</v>
      </c>
      <c r="P2537" s="21" t="s">
        <v>208</v>
      </c>
      <c r="Q2537" s="21" t="s">
        <v>1127</v>
      </c>
      <c r="R2537" s="21" t="s">
        <v>1127</v>
      </c>
      <c r="S2537" s="3">
        <v>4</v>
      </c>
      <c r="T2537" s="37" t="s">
        <v>3351</v>
      </c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45909</v>
      </c>
      <c r="Y2537" s="21">
        <f>IF(X2537="", "", X2537-N2537)</f>
        <v>0</v>
      </c>
      <c r="Z2537" s="21" t="str">
        <f>IF(N2537="", "", TEXT(N2537, "dddd"))</f>
        <v>Tuesday</v>
      </c>
      <c r="AA2537" s="21" t="str">
        <f>IF(X2537="", "", TEXT(X2537, "dddd"))</f>
        <v>Tuesday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x14ac:dyDescent="0.25">
      <c r="A2538" s="21">
        <v>2534</v>
      </c>
      <c r="B2538" s="21" t="s">
        <v>3333</v>
      </c>
      <c r="C2538" s="30">
        <v>45898</v>
      </c>
      <c r="D2538" s="30">
        <v>45904</v>
      </c>
      <c r="E2538" s="47">
        <v>102.9</v>
      </c>
      <c r="F2538" s="47">
        <f>IF(AB2538="DOLLAR",E2538*88,E2538)</f>
        <v>9055.2000000000007</v>
      </c>
      <c r="G2538" s="48">
        <f>F2538*J2538</f>
        <v>9055.2000000000007</v>
      </c>
      <c r="H2538" s="21">
        <v>406511</v>
      </c>
      <c r="I2538" s="21" t="s">
        <v>3893</v>
      </c>
      <c r="J2538" s="21">
        <v>1</v>
      </c>
      <c r="K2538" s="21">
        <v>1</v>
      </c>
      <c r="L2538" s="21">
        <f>J2538-K2538</f>
        <v>0</v>
      </c>
      <c r="M2538" s="21" t="s">
        <v>3396</v>
      </c>
      <c r="N2538" s="30">
        <v>45908</v>
      </c>
      <c r="O2538" s="48">
        <v>15949.5</v>
      </c>
      <c r="P2538" s="21" t="s">
        <v>3334</v>
      </c>
      <c r="Q2538" s="21" t="s">
        <v>3386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Chandigarh</v>
      </c>
      <c r="W2538" s="38"/>
      <c r="X2538" s="30">
        <v>45909</v>
      </c>
      <c r="Y2538" s="21">
        <f>IF(X2538="", "", X2538-N2538)</f>
        <v>1</v>
      </c>
      <c r="Z2538" s="21" t="str">
        <f>IF(N2538="", "", TEXT(N2538, "dddd"))</f>
        <v>Monday</v>
      </c>
      <c r="AA2538" s="21" t="str">
        <f>IF(X2538="", "", TEXT(X2538, "dddd"))</f>
        <v>Tuesday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2535</v>
      </c>
      <c r="B2539" s="21" t="s">
        <v>3333</v>
      </c>
      <c r="C2539" s="30">
        <v>45898</v>
      </c>
      <c r="D2539" s="30">
        <v>45904</v>
      </c>
      <c r="E2539" s="47">
        <v>41.3</v>
      </c>
      <c r="F2539" s="47">
        <f>IF(AB2539="DOLLAR",E2539*88,E2539)</f>
        <v>3634.3999999999996</v>
      </c>
      <c r="G2539" s="48">
        <f>F2539*J2539</f>
        <v>3634.3999999999996</v>
      </c>
      <c r="H2539" s="21">
        <v>420404</v>
      </c>
      <c r="I2539" s="21" t="s">
        <v>3748</v>
      </c>
      <c r="J2539" s="21">
        <v>1</v>
      </c>
      <c r="K2539" s="21">
        <v>1</v>
      </c>
      <c r="L2539" s="21">
        <f>J2539-K2539</f>
        <v>0</v>
      </c>
      <c r="M2539" s="21" t="s">
        <v>3358</v>
      </c>
      <c r="N2539" s="30">
        <v>45906</v>
      </c>
      <c r="O2539" s="48">
        <v>6401.5</v>
      </c>
      <c r="P2539" s="21" t="s">
        <v>891</v>
      </c>
      <c r="Q2539" s="21">
        <v>58155322444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Banglore</v>
      </c>
      <c r="W2539" s="38"/>
      <c r="X2539" s="30">
        <v>45908</v>
      </c>
      <c r="Y2539" s="21">
        <f>IF(X2539="", "", X2539-N2539)</f>
        <v>2</v>
      </c>
      <c r="Z2539" s="21" t="str">
        <f>IF(N2539="", "", TEXT(N2539, "dddd"))</f>
        <v>Saturday</v>
      </c>
      <c r="AA2539" s="21" t="str">
        <f>IF(X2539="", "", TEXT(X2539, "dddd"))</f>
        <v>Monday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2536</v>
      </c>
      <c r="B2540" s="21" t="s">
        <v>3333</v>
      </c>
      <c r="C2540" s="30">
        <v>45898</v>
      </c>
      <c r="D2540" s="30">
        <v>45904</v>
      </c>
      <c r="E2540" s="47">
        <v>62.300000000000004</v>
      </c>
      <c r="F2540" s="47">
        <f>IF(AB2540="DOLLAR",E2540*88,E2540)</f>
        <v>5482.4000000000005</v>
      </c>
      <c r="G2540" s="48">
        <f>F2540*J2540</f>
        <v>16447.2</v>
      </c>
      <c r="H2540" s="21">
        <v>423105</v>
      </c>
      <c r="I2540" s="21" t="s">
        <v>3894</v>
      </c>
      <c r="J2540" s="21">
        <v>3</v>
      </c>
      <c r="K2540" s="21">
        <v>3</v>
      </c>
      <c r="L2540" s="21">
        <f>J2540-K2540</f>
        <v>0</v>
      </c>
      <c r="M2540" s="21" t="s">
        <v>3403</v>
      </c>
      <c r="N2540" s="30">
        <v>45908</v>
      </c>
      <c r="O2540" s="48">
        <f>7609.5+7609.5</f>
        <v>15219</v>
      </c>
      <c r="P2540" s="21" t="s">
        <v>3327</v>
      </c>
      <c r="Q2540" s="21" t="s">
        <v>2071</v>
      </c>
      <c r="R2540" s="21" t="s">
        <v>637</v>
      </c>
      <c r="S2540" s="3">
        <v>-20</v>
      </c>
      <c r="T2540" s="37" t="s">
        <v>3405</v>
      </c>
      <c r="U2540" s="21" t="s">
        <v>18</v>
      </c>
      <c r="V2540" s="21" t="str">
        <f>VLOOKUP(P2540,'Customer List'!B:C,2,)</f>
        <v>Delhi</v>
      </c>
      <c r="W2540" s="38"/>
      <c r="X2540" s="30">
        <f>IF(OR(R2540 = "PRIYANKA MADAM", R2540 = "DEEPAK", R2540 = "PORTER"),N2540,"")</f>
        <v>45908</v>
      </c>
      <c r="Y2540" s="21">
        <f>IF(X2540="", "", X2540-N2540)</f>
        <v>0</v>
      </c>
      <c r="Z2540" s="21" t="str">
        <f>IF(N2540="", "", TEXT(N2540, "dddd"))</f>
        <v>Monday</v>
      </c>
      <c r="AA2540" s="21" t="str">
        <f>IF(X2540="", "", TEXT(X2540, "dddd"))</f>
        <v>Monday</v>
      </c>
      <c r="AB2540" s="21" t="str">
        <f>VLOOKUP(U2540,'Currency Sheet'!A:C,3,)</f>
        <v>DOLLAR</v>
      </c>
      <c r="AC2540" s="42" t="str">
        <f>VLOOKUP(P2540,'Customer List'!B:D,3,)</f>
        <v>Local</v>
      </c>
    </row>
    <row r="2541" spans="1:29" x14ac:dyDescent="0.25">
      <c r="A2541" s="21">
        <v>2537</v>
      </c>
      <c r="B2541" s="21" t="s">
        <v>3333</v>
      </c>
      <c r="C2541" s="30">
        <v>45898</v>
      </c>
      <c r="D2541" s="30">
        <v>45904</v>
      </c>
      <c r="E2541" s="47">
        <v>185.5</v>
      </c>
      <c r="F2541" s="47">
        <f>IF(AB2541="DOLLAR",E2541*88,E2541)</f>
        <v>16324</v>
      </c>
      <c r="G2541" s="48">
        <f>F2541*J2541</f>
        <v>16324</v>
      </c>
      <c r="H2541" s="21">
        <v>423302</v>
      </c>
      <c r="I2541" s="21" t="s">
        <v>3895</v>
      </c>
      <c r="J2541" s="21">
        <v>1</v>
      </c>
      <c r="K2541" s="21">
        <v>1</v>
      </c>
      <c r="L2541" s="21">
        <f>J2541-K2541</f>
        <v>0</v>
      </c>
      <c r="M2541" s="21" t="s">
        <v>3361</v>
      </c>
      <c r="N2541" s="30">
        <v>45906</v>
      </c>
      <c r="O2541" s="48">
        <v>24645</v>
      </c>
      <c r="P2541" s="21" t="s">
        <v>2045</v>
      </c>
      <c r="Q2541" s="21">
        <v>58155321011</v>
      </c>
      <c r="R2541" s="21" t="s">
        <v>40</v>
      </c>
      <c r="S2541" s="3">
        <v>-20</v>
      </c>
      <c r="T2541" s="37"/>
      <c r="U2541" s="21" t="s">
        <v>18</v>
      </c>
      <c r="V2541" s="21" t="str">
        <f>VLOOKUP(P2541,'Customer List'!B:C,2,)</f>
        <v>Hyderabad</v>
      </c>
      <c r="W2541" s="38"/>
      <c r="X2541" s="30">
        <v>45908</v>
      </c>
      <c r="Y2541" s="21">
        <f>IF(X2541="", "", X2541-N2541)</f>
        <v>2</v>
      </c>
      <c r="Z2541" s="21" t="str">
        <f>IF(N2541="", "", TEXT(N2541, "dddd"))</f>
        <v>Saturday</v>
      </c>
      <c r="AA2541" s="21" t="str">
        <f>IF(X2541="", "", TEXT(X2541, "dddd"))</f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x14ac:dyDescent="0.25">
      <c r="A2542" s="21">
        <v>2538</v>
      </c>
      <c r="B2542" s="21" t="s">
        <v>3333</v>
      </c>
      <c r="C2542" s="30">
        <v>45898</v>
      </c>
      <c r="D2542" s="30">
        <v>45904</v>
      </c>
      <c r="E2542" s="47">
        <v>546</v>
      </c>
      <c r="F2542" s="47">
        <f>IF(AB2542="DOLLAR",E2542*88,E2542)</f>
        <v>48048</v>
      </c>
      <c r="G2542" s="48">
        <f>F2542*J2542</f>
        <v>48048</v>
      </c>
      <c r="H2542" s="21">
        <v>423702</v>
      </c>
      <c r="I2542" s="21" t="s">
        <v>3896</v>
      </c>
      <c r="J2542" s="21">
        <v>1</v>
      </c>
      <c r="K2542" s="21">
        <v>1</v>
      </c>
      <c r="L2542" s="21">
        <f>J2542-K2542</f>
        <v>0</v>
      </c>
      <c r="M2542" s="21" t="s">
        <v>3413</v>
      </c>
      <c r="N2542" s="30">
        <v>45909</v>
      </c>
      <c r="O2542" s="48">
        <v>84630</v>
      </c>
      <c r="P2542" s="21" t="s">
        <v>748</v>
      </c>
      <c r="Q2542" s="21" t="s">
        <v>2071</v>
      </c>
      <c r="R2542" s="21" t="s">
        <v>847</v>
      </c>
      <c r="S2542" s="3" t="s">
        <v>3339</v>
      </c>
      <c r="T2542" s="37"/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45909</v>
      </c>
      <c r="Y2542" s="21">
        <f>IF(X2542="", "", X2542-N2542)</f>
        <v>0</v>
      </c>
      <c r="Z2542" s="21" t="str">
        <f>IF(N2542="", "", TEXT(N2542, "dddd"))</f>
        <v>Tuesday</v>
      </c>
      <c r="AA2542" s="21" t="str">
        <f>IF(X2542="", "", TEXT(X2542, "dddd"))</f>
        <v>Tuesday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2539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>IF(AB2543="DOLLAR",E2543*88,E2543)</f>
        <v>10164</v>
      </c>
      <c r="G2543" s="48">
        <f>F2543*J2543</f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>J2543-K2543</f>
        <v>0</v>
      </c>
      <c r="M2543" s="21" t="s">
        <v>3408</v>
      </c>
      <c r="N2543" s="30">
        <v>45908</v>
      </c>
      <c r="O2543" s="48">
        <v>0</v>
      </c>
      <c r="P2543" s="21" t="s">
        <v>3327</v>
      </c>
      <c r="Q2543" s="21" t="s">
        <v>2071</v>
      </c>
      <c r="R2543" s="21" t="s">
        <v>637</v>
      </c>
      <c r="S2543" s="3">
        <v>4</v>
      </c>
      <c r="T2543" s="37" t="s">
        <v>3404</v>
      </c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45908</v>
      </c>
      <c r="Y2543" s="21">
        <f>IF(X2543="", "", X2543-N2543)</f>
        <v>0</v>
      </c>
      <c r="Z2543" s="21" t="str">
        <f>IF(N2543="", "", TEXT(N2543, "dddd"))</f>
        <v>Monday</v>
      </c>
      <c r="AA2543" s="21" t="str">
        <f>IF(X2543="", "", TEXT(X2543, "dddd"))</f>
        <v>Monday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2540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>IF(AB2544="DOLLAR",E2544*88,E2544)</f>
        <v>10164</v>
      </c>
      <c r="G2544" s="48">
        <f>F2544*J2544</f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>J2544-K2544</f>
        <v>0</v>
      </c>
      <c r="M2544" s="21" t="s">
        <v>3705</v>
      </c>
      <c r="N2544" s="30">
        <v>45924</v>
      </c>
      <c r="O2544" s="48">
        <v>0</v>
      </c>
      <c r="P2544" s="21" t="s">
        <v>130</v>
      </c>
      <c r="Q2544" s="21" t="s">
        <v>2071</v>
      </c>
      <c r="R2544" s="21" t="s">
        <v>637</v>
      </c>
      <c r="S2544" s="3">
        <v>4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45924</v>
      </c>
      <c r="Y2544" s="21">
        <f>IF(X2544="", "", X2544-N2544)</f>
        <v>0</v>
      </c>
      <c r="Z2544" s="21" t="str">
        <f>IF(N2544="", "", TEXT(N2544, "dddd"))</f>
        <v>Wednesday</v>
      </c>
      <c r="AA2544" s="21" t="str">
        <f>IF(X2544="", "", TEXT(X2544, "dddd"))</f>
        <v>Wednesday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2541</v>
      </c>
      <c r="B2545" s="21" t="s">
        <v>3333</v>
      </c>
      <c r="C2545" s="30">
        <v>45898</v>
      </c>
      <c r="D2545" s="30">
        <v>45904</v>
      </c>
      <c r="E2545" s="47">
        <v>164.5</v>
      </c>
      <c r="F2545" s="47">
        <f>IF(AB2545="DOLLAR",E2545*88,E2545)</f>
        <v>14476</v>
      </c>
      <c r="G2545" s="48">
        <f>F2545*J2545</f>
        <v>14476</v>
      </c>
      <c r="H2545" s="21">
        <v>424602</v>
      </c>
      <c r="I2545" s="21" t="s">
        <v>3897</v>
      </c>
      <c r="J2545" s="21">
        <v>1</v>
      </c>
      <c r="K2545" s="21">
        <v>1</v>
      </c>
      <c r="L2545" s="21">
        <f>J2545-K2545</f>
        <v>0</v>
      </c>
      <c r="M2545" s="21" t="s">
        <v>3408</v>
      </c>
      <c r="N2545" s="30">
        <v>45908</v>
      </c>
      <c r="O2545" s="48">
        <v>0</v>
      </c>
      <c r="P2545" s="21" t="s">
        <v>3327</v>
      </c>
      <c r="Q2545" s="21" t="s">
        <v>2071</v>
      </c>
      <c r="R2545" s="21" t="s">
        <v>637</v>
      </c>
      <c r="S2545" s="3">
        <v>4</v>
      </c>
      <c r="T2545" s="37" t="s">
        <v>3404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>IF(X2545="", "", X2545-N2545)</f>
        <v>0</v>
      </c>
      <c r="Z2545" s="21" t="str">
        <f>IF(N2545="", "", TEXT(N2545, "dddd"))</f>
        <v>Monday</v>
      </c>
      <c r="AA2545" s="21" t="str">
        <f>IF(X2545="", "", TEXT(X2545, "dddd"))</f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2542</v>
      </c>
      <c r="B2546" s="21" t="s">
        <v>3333</v>
      </c>
      <c r="C2546" s="30">
        <v>45898</v>
      </c>
      <c r="D2546" s="30">
        <v>45904</v>
      </c>
      <c r="E2546" s="47">
        <v>111.3</v>
      </c>
      <c r="F2546" s="47">
        <f>IF(AB2546="DOLLAR",E2546*88,E2546)</f>
        <v>9794.4</v>
      </c>
      <c r="G2546" s="48">
        <f>F2546*J2546</f>
        <v>9794.4</v>
      </c>
      <c r="H2546" s="21">
        <v>425401</v>
      </c>
      <c r="I2546" s="21" t="s">
        <v>3898</v>
      </c>
      <c r="J2546" s="21">
        <v>1</v>
      </c>
      <c r="K2546" s="21">
        <v>1</v>
      </c>
      <c r="L2546" s="21">
        <f>J2546-K2546</f>
        <v>0</v>
      </c>
      <c r="M2546" s="21" t="s">
        <v>3407</v>
      </c>
      <c r="N2546" s="30">
        <v>45906</v>
      </c>
      <c r="O2546" s="48">
        <v>0</v>
      </c>
      <c r="P2546" s="21" t="s">
        <v>460</v>
      </c>
      <c r="Q2546" s="21">
        <v>58155320355</v>
      </c>
      <c r="R2546" s="21" t="s">
        <v>40</v>
      </c>
      <c r="S2546" s="3">
        <v>4</v>
      </c>
      <c r="T2546" s="37"/>
      <c r="U2546" s="21" t="s">
        <v>18</v>
      </c>
      <c r="V2546" s="21" t="str">
        <f>VLOOKUP(P2546,'Customer List'!B:C,2,)</f>
        <v>Hyderabad</v>
      </c>
      <c r="W2546" s="38"/>
      <c r="X2546" s="30">
        <v>45908</v>
      </c>
      <c r="Y2546" s="21">
        <f>IF(X2546="", "", X2546-N2546)</f>
        <v>2</v>
      </c>
      <c r="Z2546" s="21" t="str">
        <f>IF(N2546="", "", TEXT(N2546, "dddd"))</f>
        <v>Saturday</v>
      </c>
      <c r="AA2546" s="21" t="str">
        <f>IF(X2546="", "", TEXT(X2546, "dddd"))</f>
        <v>Monday</v>
      </c>
      <c r="AB2546" s="21" t="str">
        <f>VLOOKUP(U2546,'Currency Sheet'!A:C,3,)</f>
        <v>DOLLAR</v>
      </c>
      <c r="AC2546" s="42" t="str">
        <f>VLOOKUP(P2546,'Customer List'!B:D,3,)</f>
        <v>OutStation</v>
      </c>
    </row>
    <row r="2547" spans="1:29" x14ac:dyDescent="0.25">
      <c r="A2547" s="21">
        <v>2543</v>
      </c>
      <c r="B2547" s="21" t="s">
        <v>3333</v>
      </c>
      <c r="C2547" s="30">
        <v>45898</v>
      </c>
      <c r="D2547" s="30">
        <v>45904</v>
      </c>
      <c r="E2547" s="47">
        <v>87.5</v>
      </c>
      <c r="F2547" s="47">
        <f>IF(AB2547="DOLLAR",E2547*88,E2547)</f>
        <v>7700</v>
      </c>
      <c r="G2547" s="48">
        <f>F2547*J2547</f>
        <v>7700</v>
      </c>
      <c r="H2547" s="21">
        <v>426105</v>
      </c>
      <c r="I2547" s="21" t="s">
        <v>3899</v>
      </c>
      <c r="J2547" s="21">
        <v>1</v>
      </c>
      <c r="K2547" s="21">
        <v>1</v>
      </c>
      <c r="L2547" s="21">
        <f>J2547-K2547</f>
        <v>0</v>
      </c>
      <c r="M2547" s="21" t="s">
        <v>3408</v>
      </c>
      <c r="N2547" s="30">
        <v>45908</v>
      </c>
      <c r="O2547" s="48">
        <v>0</v>
      </c>
      <c r="P2547" s="21" t="s">
        <v>3327</v>
      </c>
      <c r="Q2547" s="21" t="s">
        <v>2071</v>
      </c>
      <c r="R2547" s="21" t="s">
        <v>637</v>
      </c>
      <c r="S2547" s="3">
        <v>4</v>
      </c>
      <c r="T2547" s="37" t="s">
        <v>3404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>IF(X2547="", "", X2547-N2547)</f>
        <v>0</v>
      </c>
      <c r="Z2547" s="21" t="str">
        <f>IF(N2547="", "", TEXT(N2547, "dddd"))</f>
        <v>Monday</v>
      </c>
      <c r="AA2547" s="21" t="str">
        <f>IF(X2547="", "", TEXT(X2547, "dddd"))</f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x14ac:dyDescent="0.25">
      <c r="A2548" s="21">
        <v>2544</v>
      </c>
      <c r="B2548" s="21" t="s">
        <v>3333</v>
      </c>
      <c r="C2548" s="30">
        <v>45898</v>
      </c>
      <c r="D2548" s="30">
        <v>45904</v>
      </c>
      <c r="E2548" s="47">
        <v>458.5</v>
      </c>
      <c r="F2548" s="47">
        <f>IF(AB2548="DOLLAR",E2548*88,E2548)</f>
        <v>40348</v>
      </c>
      <c r="G2548" s="48">
        <f>F2548*J2548</f>
        <v>40348</v>
      </c>
      <c r="H2548" s="21">
        <v>449507</v>
      </c>
      <c r="I2548" s="21" t="s">
        <v>3900</v>
      </c>
      <c r="J2548" s="21">
        <v>1</v>
      </c>
      <c r="K2548" s="21">
        <v>1</v>
      </c>
      <c r="L2548" s="21">
        <f>J2548-K2548</f>
        <v>0</v>
      </c>
      <c r="M2548" s="21" t="s">
        <v>3406</v>
      </c>
      <c r="N2548" s="30">
        <v>45906</v>
      </c>
      <c r="O2548" s="48">
        <v>0</v>
      </c>
      <c r="P2548" s="21" t="s">
        <v>242</v>
      </c>
      <c r="Q2548" s="21">
        <v>58155321674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Mumbai</v>
      </c>
      <c r="W2548" s="38"/>
      <c r="X2548" s="30">
        <v>45908</v>
      </c>
      <c r="Y2548" s="21">
        <f>IF(X2548="", "", X2548-N2548)</f>
        <v>2</v>
      </c>
      <c r="Z2548" s="21" t="str">
        <f>IF(N2548="", "", TEXT(N2548, "dddd"))</f>
        <v>Saturday</v>
      </c>
      <c r="AA2548" s="21" t="str">
        <f>IF(X2548="", "", TEXT(X2548, "dddd"))</f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x14ac:dyDescent="0.25">
      <c r="A2549" s="21">
        <v>2545</v>
      </c>
      <c r="B2549" s="21" t="s">
        <v>3333</v>
      </c>
      <c r="C2549" s="30">
        <v>45898</v>
      </c>
      <c r="D2549" s="30">
        <v>45904</v>
      </c>
      <c r="E2549" s="47">
        <v>176.4</v>
      </c>
      <c r="F2549" s="47">
        <f>IF(AB2549="DOLLAR",E2549*88,E2549)</f>
        <v>15523.2</v>
      </c>
      <c r="G2549" s="48">
        <f>F2549*J2549</f>
        <v>15523.2</v>
      </c>
      <c r="H2549" s="21">
        <v>505813</v>
      </c>
      <c r="I2549" s="21" t="s">
        <v>3901</v>
      </c>
      <c r="J2549" s="21">
        <v>1</v>
      </c>
      <c r="K2549" s="21">
        <v>1</v>
      </c>
      <c r="L2549" s="21">
        <f>J2549-K2549</f>
        <v>0</v>
      </c>
      <c r="M2549" s="21" t="s">
        <v>3403</v>
      </c>
      <c r="N2549" s="30">
        <v>45908</v>
      </c>
      <c r="O2549" s="48">
        <v>21546</v>
      </c>
      <c r="P2549" s="21" t="s">
        <v>3327</v>
      </c>
      <c r="Q2549" s="21" t="s">
        <v>2071</v>
      </c>
      <c r="R2549" s="21" t="s">
        <v>637</v>
      </c>
      <c r="S2549" s="3">
        <v>4</v>
      </c>
      <c r="T2549" s="37"/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>IF(X2549="", "", X2549-N2549)</f>
        <v>0</v>
      </c>
      <c r="Z2549" s="21" t="str">
        <f>IF(N2549="", "", TEXT(N2549, "dddd"))</f>
        <v>Monday</v>
      </c>
      <c r="AA2549" s="21" t="str">
        <f>IF(X2549="", "", TEXT(X2549, "dddd"))</f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2546</v>
      </c>
      <c r="B2550" s="21" t="s">
        <v>3333</v>
      </c>
      <c r="C2550" s="30">
        <v>45898</v>
      </c>
      <c r="D2550" s="30">
        <v>45904</v>
      </c>
      <c r="E2550" s="47">
        <v>77</v>
      </c>
      <c r="F2550" s="47">
        <f>IF(AB2550="DOLLAR",E2550*88,E2550)</f>
        <v>6776</v>
      </c>
      <c r="G2550" s="48">
        <f>F2550*J2550</f>
        <v>6776</v>
      </c>
      <c r="H2550" s="21">
        <v>506903</v>
      </c>
      <c r="I2550" s="21" t="s">
        <v>3902</v>
      </c>
      <c r="J2550" s="21">
        <v>1</v>
      </c>
      <c r="K2550" s="21">
        <v>1</v>
      </c>
      <c r="L2550" s="21">
        <f>J2550-K2550</f>
        <v>0</v>
      </c>
      <c r="M2550" s="21" t="s">
        <v>3415</v>
      </c>
      <c r="N2550" s="30">
        <v>45909</v>
      </c>
      <c r="O2550" s="48">
        <v>11550</v>
      </c>
      <c r="P2550" s="21" t="s">
        <v>208</v>
      </c>
      <c r="Q2550" s="21" t="s">
        <v>1127</v>
      </c>
      <c r="R2550" s="21" t="s">
        <v>1127</v>
      </c>
      <c r="S2550" s="3">
        <v>4</v>
      </c>
      <c r="T2550" s="37" t="s">
        <v>3351</v>
      </c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45909</v>
      </c>
      <c r="Y2550" s="21">
        <f>IF(X2550="", "", X2550-N2550)</f>
        <v>0</v>
      </c>
      <c r="Z2550" s="21" t="str">
        <f>IF(N2550="", "", TEXT(N2550, "dddd"))</f>
        <v>Tuesday</v>
      </c>
      <c r="AA2550" s="21" t="str">
        <f>IF(X2550="", "", TEXT(X2550, "dddd"))</f>
        <v>Tuesday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2547</v>
      </c>
      <c r="B2551" s="21" t="s">
        <v>3333</v>
      </c>
      <c r="C2551" s="30">
        <v>45898</v>
      </c>
      <c r="D2551" s="30">
        <v>45904</v>
      </c>
      <c r="E2551" s="47">
        <v>177.1</v>
      </c>
      <c r="F2551" s="47">
        <f>IF(AB2551="DOLLAR",E2551*88,E2551)</f>
        <v>15584.8</v>
      </c>
      <c r="G2551" s="48">
        <f>F2551*J2551</f>
        <v>15584.8</v>
      </c>
      <c r="H2551" s="21">
        <v>570804</v>
      </c>
      <c r="I2551" s="21" t="s">
        <v>3903</v>
      </c>
      <c r="J2551" s="21">
        <v>1</v>
      </c>
      <c r="K2551" s="21">
        <v>1</v>
      </c>
      <c r="L2551" s="21">
        <f>J2551-K2551</f>
        <v>0</v>
      </c>
      <c r="M2551" s="21" t="s">
        <v>3361</v>
      </c>
      <c r="N2551" s="30">
        <v>45906</v>
      </c>
      <c r="O2551" s="48">
        <v>23529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>IF(X2551="", "", X2551-N2551)</f>
        <v>2</v>
      </c>
      <c r="Z2551" s="21" t="str">
        <f>IF(N2551="", "", TEXT(N2551, "dddd"))</f>
        <v>Saturday</v>
      </c>
      <c r="AA2551" s="21" t="str">
        <f>IF(X2551="", "", TEXT(X2551, "dddd"))</f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2548</v>
      </c>
      <c r="B2552" s="21" t="s">
        <v>3333</v>
      </c>
      <c r="C2552" s="30">
        <v>45898</v>
      </c>
      <c r="D2552" s="30">
        <v>45904</v>
      </c>
      <c r="E2552" s="47">
        <v>324.8</v>
      </c>
      <c r="F2552" s="47">
        <f>IF(AB2552="DOLLAR",E2552*88,E2552)</f>
        <v>28582.400000000001</v>
      </c>
      <c r="G2552" s="48">
        <f>F2552*J2552</f>
        <v>28582.400000000001</v>
      </c>
      <c r="H2552" s="21">
        <v>573004</v>
      </c>
      <c r="I2552" s="21" t="s">
        <v>3904</v>
      </c>
      <c r="J2552" s="21">
        <v>1</v>
      </c>
      <c r="K2552" s="21">
        <v>1</v>
      </c>
      <c r="L2552" s="21">
        <f>J2552-K2552</f>
        <v>0</v>
      </c>
      <c r="M2552" s="21" t="s">
        <v>3362</v>
      </c>
      <c r="N2552" s="30">
        <v>45906</v>
      </c>
      <c r="O2552" s="48">
        <v>43152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>IF(X2552="", "", X2552-N2552)</f>
        <v>2</v>
      </c>
      <c r="Z2552" s="21" t="str">
        <f>IF(N2552="", "", TEXT(N2552, "dddd"))</f>
        <v>Saturday</v>
      </c>
      <c r="AA2552" s="21" t="str">
        <f>IF(X2552="", "", TEXT(X2552, "dddd"))</f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2549</v>
      </c>
      <c r="B2553" s="21" t="s">
        <v>3333</v>
      </c>
      <c r="C2553" s="30">
        <v>45898</v>
      </c>
      <c r="D2553" s="30">
        <v>45904</v>
      </c>
      <c r="E2553" s="47">
        <v>62.3</v>
      </c>
      <c r="F2553" s="47">
        <f>IF(AB2553="DOLLAR",E2553*88,E2553)</f>
        <v>5482.4</v>
      </c>
      <c r="G2553" s="48">
        <f>F2553*J2553</f>
        <v>5482.4</v>
      </c>
      <c r="H2553" s="21">
        <v>585506</v>
      </c>
      <c r="I2553" s="21" t="s">
        <v>3905</v>
      </c>
      <c r="J2553" s="21">
        <v>1</v>
      </c>
      <c r="K2553" s="21">
        <v>1</v>
      </c>
      <c r="L2553" s="21">
        <f>J2553-K2553</f>
        <v>0</v>
      </c>
      <c r="M2553" s="21" t="s">
        <v>3354</v>
      </c>
      <c r="N2553" s="30">
        <v>45906</v>
      </c>
      <c r="O2553" s="48">
        <v>10070</v>
      </c>
      <c r="P2553" s="21" t="s">
        <v>288</v>
      </c>
      <c r="Q2553" s="21">
        <v>58155323855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Banglore</v>
      </c>
      <c r="W2553" s="38"/>
      <c r="X2553" s="30">
        <v>45908</v>
      </c>
      <c r="Y2553" s="21">
        <f>IF(X2553="", "", X2553-N2553)</f>
        <v>2</v>
      </c>
      <c r="Z2553" s="21" t="str">
        <f>IF(N2553="", "", TEXT(N2553, "dddd"))</f>
        <v>Saturday</v>
      </c>
      <c r="AA2553" s="21" t="str">
        <f>IF(X2553="", "", TEXT(X2553, "dddd"))</f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2550</v>
      </c>
      <c r="B2554" s="21" t="s">
        <v>3333</v>
      </c>
      <c r="C2554" s="30">
        <v>45898</v>
      </c>
      <c r="D2554" s="30">
        <v>45904</v>
      </c>
      <c r="E2554" s="47">
        <v>111.3</v>
      </c>
      <c r="F2554" s="47">
        <f>IF(AB2554="DOLLAR",E2554*88,E2554)</f>
        <v>9794.4</v>
      </c>
      <c r="G2554" s="48">
        <f>F2554*J2554</f>
        <v>9794.4</v>
      </c>
      <c r="H2554" s="21">
        <v>654003</v>
      </c>
      <c r="I2554" s="21" t="s">
        <v>3906</v>
      </c>
      <c r="J2554" s="21">
        <v>1</v>
      </c>
      <c r="K2554" s="21">
        <v>1</v>
      </c>
      <c r="L2554" s="21">
        <f>J2554-K2554</f>
        <v>0</v>
      </c>
      <c r="M2554" s="21" t="s">
        <v>3403</v>
      </c>
      <c r="N2554" s="30">
        <v>45908</v>
      </c>
      <c r="O2554" s="48">
        <v>13594.5</v>
      </c>
      <c r="P2554" s="21" t="s">
        <v>3327</v>
      </c>
      <c r="Q2554" s="21" t="s">
        <v>2071</v>
      </c>
      <c r="R2554" s="21" t="s">
        <v>637</v>
      </c>
      <c r="S2554" s="3">
        <v>4</v>
      </c>
      <c r="T2554" s="37"/>
      <c r="U2554" s="21" t="s">
        <v>18</v>
      </c>
      <c r="V2554" s="21" t="str">
        <f>VLOOKUP(P2554,'Customer List'!B:C,2,)</f>
        <v>Delhi</v>
      </c>
      <c r="W2554" s="38"/>
      <c r="X2554" s="30">
        <f>IF(OR(R2554 = "PRIYANKA MADAM", R2554 = "DEEPAK", R2554 = "PORTER"),N2554,"")</f>
        <v>45908</v>
      </c>
      <c r="Y2554" s="21">
        <f>IF(X2554="", "", X2554-N2554)</f>
        <v>0</v>
      </c>
      <c r="Z2554" s="21" t="str">
        <f>IF(N2554="", "", TEXT(N2554, "dddd"))</f>
        <v>Monday</v>
      </c>
      <c r="AA2554" s="21" t="str">
        <f>IF(X2554="", "", TEXT(X2554, "dddd"))</f>
        <v>Monday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2551</v>
      </c>
      <c r="B2555" s="21" t="s">
        <v>3333</v>
      </c>
      <c r="C2555" s="30">
        <v>45898</v>
      </c>
      <c r="D2555" s="30">
        <v>45904</v>
      </c>
      <c r="E2555" s="47">
        <v>78.400000000000006</v>
      </c>
      <c r="F2555" s="47">
        <f>IF(AB2555="DOLLAR",E2555*88,E2555)</f>
        <v>6899.2000000000007</v>
      </c>
      <c r="G2555" s="48">
        <f>F2555*J2555</f>
        <v>6899.2000000000007</v>
      </c>
      <c r="H2555" s="21">
        <v>801702</v>
      </c>
      <c r="I2555" s="21" t="s">
        <v>3907</v>
      </c>
      <c r="J2555" s="21">
        <v>1</v>
      </c>
      <c r="K2555" s="21">
        <v>1</v>
      </c>
      <c r="L2555" s="21">
        <f>J2555-K2555</f>
        <v>0</v>
      </c>
      <c r="M2555" s="21" t="s">
        <v>3368</v>
      </c>
      <c r="N2555" s="30">
        <v>45905</v>
      </c>
      <c r="O2555" s="48">
        <v>10640</v>
      </c>
      <c r="P2555" s="21" t="s">
        <v>2280</v>
      </c>
      <c r="Q2555" s="21" t="s">
        <v>1127</v>
      </c>
      <c r="R2555" s="21" t="s">
        <v>1127</v>
      </c>
      <c r="S2555" s="3">
        <v>4</v>
      </c>
      <c r="T2555" s="37"/>
      <c r="U2555" s="21" t="s">
        <v>18</v>
      </c>
      <c r="V2555" s="21" t="str">
        <f>VLOOKUP(P2555,'Customer List'!B:C,2,)</f>
        <v>GURUGRAM</v>
      </c>
      <c r="W2555" s="38"/>
      <c r="X2555" s="30">
        <f>IF(OR(R2555 = "PRIYANKA MADAM", R2555 = "DEEPAK", R2555 = "PORTER"),N2555,"")</f>
        <v>45905</v>
      </c>
      <c r="Y2555" s="21">
        <f>IF(X2555="", "", X2555-N2555)</f>
        <v>0</v>
      </c>
      <c r="Z2555" s="21" t="str">
        <f>IF(N2555="", "", TEXT(N2555, "dddd"))</f>
        <v>Friday</v>
      </c>
      <c r="AA2555" s="21" t="str">
        <f>IF(X2555="", "", TEXT(X2555, "dddd"))</f>
        <v>Friday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2552</v>
      </c>
      <c r="B2556" s="21" t="s">
        <v>3333</v>
      </c>
      <c r="C2556" s="30">
        <v>45898</v>
      </c>
      <c r="D2556" s="30">
        <v>45904</v>
      </c>
      <c r="E2556" s="47">
        <v>120.4</v>
      </c>
      <c r="F2556" s="47">
        <f>IF(AB2556="DOLLAR",E2556*88,E2556)</f>
        <v>10595.2</v>
      </c>
      <c r="G2556" s="48">
        <f>F2556*J2556</f>
        <v>10595.2</v>
      </c>
      <c r="H2556" s="21">
        <v>901523</v>
      </c>
      <c r="I2556" s="21" t="s">
        <v>3908</v>
      </c>
      <c r="J2556" s="21">
        <v>1</v>
      </c>
      <c r="K2556" s="21">
        <v>1</v>
      </c>
      <c r="L2556" s="21">
        <f>J2556-K2556</f>
        <v>0</v>
      </c>
      <c r="M2556" s="21" t="s">
        <v>3350</v>
      </c>
      <c r="N2556" s="30">
        <v>45906</v>
      </c>
      <c r="O2556" s="48">
        <v>18060</v>
      </c>
      <c r="P2556" s="21" t="s">
        <v>1895</v>
      </c>
      <c r="Q2556" s="21">
        <v>58155324894</v>
      </c>
      <c r="R2556" s="21" t="s">
        <v>40</v>
      </c>
      <c r="S2556" s="3">
        <v>4</v>
      </c>
      <c r="T2556" s="37"/>
      <c r="U2556" s="21" t="s">
        <v>18</v>
      </c>
      <c r="V2556" s="21" t="str">
        <f>VLOOKUP(P2556,'Customer List'!B:C,2,)</f>
        <v>Mumbai</v>
      </c>
      <c r="W2556" s="38"/>
      <c r="X2556" s="30">
        <v>45908</v>
      </c>
      <c r="Y2556" s="21">
        <f>IF(X2556="", "", X2556-N2556)</f>
        <v>2</v>
      </c>
      <c r="Z2556" s="21" t="str">
        <f>IF(N2556="", "", TEXT(N2556, "dddd"))</f>
        <v>Saturday</v>
      </c>
      <c r="AA2556" s="21" t="str">
        <f>IF(X2556="", "", TEXT(X2556, "dddd"))</f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2553</v>
      </c>
      <c r="B2557" s="21">
        <v>178223</v>
      </c>
      <c r="C2557" s="30">
        <v>45902</v>
      </c>
      <c r="D2557" s="30">
        <v>45905</v>
      </c>
      <c r="E2557" s="47">
        <v>2558.8000000000002</v>
      </c>
      <c r="F2557" s="47">
        <f>IF(AB2557="DOLLAR",E2557*88,E2557)</f>
        <v>225174.40000000002</v>
      </c>
      <c r="G2557" s="48">
        <f>F2557*J2557</f>
        <v>225174.40000000002</v>
      </c>
      <c r="H2557" s="21" t="s">
        <v>3340</v>
      </c>
      <c r="I2557" s="21" t="s">
        <v>4154</v>
      </c>
      <c r="J2557" s="21">
        <v>1</v>
      </c>
      <c r="K2557" s="21">
        <v>1</v>
      </c>
      <c r="L2557" s="21">
        <f>J2557-K2557</f>
        <v>0</v>
      </c>
      <c r="M2557" s="21" t="s">
        <v>3372</v>
      </c>
      <c r="N2557" s="30">
        <v>45906</v>
      </c>
      <c r="O2557" s="48">
        <v>320871.59999999998</v>
      </c>
      <c r="P2557" s="21" t="s">
        <v>460</v>
      </c>
      <c r="Q2557" s="21">
        <v>58155320355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Hyderabad</v>
      </c>
      <c r="W2557" s="38"/>
      <c r="X2557" s="30">
        <v>45908</v>
      </c>
      <c r="Y2557" s="21">
        <f>IF(X2557="", "", X2557-N2557)</f>
        <v>2</v>
      </c>
      <c r="Z2557" s="21" t="str">
        <f>IF(N2557="", "", TEXT(N2557, "dddd"))</f>
        <v>Saturday</v>
      </c>
      <c r="AA2557" s="21" t="str">
        <f>IF(X2557="", "", TEXT(X2557, "dddd"))</f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2554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>IF(AB2558="DOLLAR",E2558*88,E2558)</f>
        <v>15136</v>
      </c>
      <c r="G2558" s="48">
        <f>F2558*J2558</f>
        <v>15136</v>
      </c>
      <c r="H2558" s="21" t="s">
        <v>3341</v>
      </c>
      <c r="I2558" s="21" t="s">
        <v>4155</v>
      </c>
      <c r="J2558" s="21">
        <v>1</v>
      </c>
      <c r="K2558" s="21">
        <v>1</v>
      </c>
      <c r="L2558" s="21">
        <f>J2558-K2558</f>
        <v>0</v>
      </c>
      <c r="M2558" s="21" t="s">
        <v>3373</v>
      </c>
      <c r="N2558" s="30">
        <v>45906</v>
      </c>
      <c r="O2558" s="48">
        <v>12642</v>
      </c>
      <c r="P2558" s="21" t="s">
        <v>2069</v>
      </c>
      <c r="Q2558" s="21">
        <v>58155324010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Kolkata</v>
      </c>
      <c r="W2558" s="38"/>
      <c r="X2558" s="30">
        <v>45908</v>
      </c>
      <c r="Y2558" s="21">
        <f>IF(X2558="", "", X2558-N2558)</f>
        <v>2</v>
      </c>
      <c r="Z2558" s="21" t="str">
        <f>IF(N2558="", "", TEXT(N2558, "dddd"))</f>
        <v>Saturday</v>
      </c>
      <c r="AA2558" s="21" t="str">
        <f>IF(X2558="", "", TEXT(X2558, "dddd"))</f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2555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>IF(AB2559="DOLLAR",E2559*88,E2559)</f>
        <v>15136</v>
      </c>
      <c r="G2559" s="48">
        <f>F2559*J2559</f>
        <v>15136</v>
      </c>
      <c r="H2559" s="21" t="s">
        <v>3342</v>
      </c>
      <c r="I2559" s="21" t="s">
        <v>4156</v>
      </c>
      <c r="J2559" s="21">
        <v>1</v>
      </c>
      <c r="K2559" s="21">
        <v>1</v>
      </c>
      <c r="L2559" s="21">
        <f>J2559-K2559</f>
        <v>0</v>
      </c>
      <c r="M2559" s="21" t="s">
        <v>3391</v>
      </c>
      <c r="N2559" s="30">
        <v>45908</v>
      </c>
      <c r="O2559" s="48">
        <v>12642</v>
      </c>
      <c r="P2559" s="21" t="s">
        <v>617</v>
      </c>
      <c r="Q2559" s="21">
        <v>58155355554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Bhuvneshwar</v>
      </c>
      <c r="W2559" s="38"/>
      <c r="X2559" s="30">
        <v>45910</v>
      </c>
      <c r="Y2559" s="21">
        <f>IF(X2559="", "", X2559-N2559)</f>
        <v>2</v>
      </c>
      <c r="Z2559" s="21" t="str">
        <f>IF(N2559="", "", TEXT(N2559, "dddd"))</f>
        <v>Monday</v>
      </c>
      <c r="AA2559" s="21" t="str">
        <f>IF(X2559="", "", TEXT(X2559, "dddd"))</f>
        <v>Wednesday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2556</v>
      </c>
      <c r="B2560" s="21">
        <v>20821</v>
      </c>
      <c r="C2560" s="30">
        <v>45902</v>
      </c>
      <c r="D2560" s="30">
        <v>45905</v>
      </c>
      <c r="E2560" s="47">
        <v>519.79999999999995</v>
      </c>
      <c r="F2560" s="47">
        <f>IF(AB2560="DOLLAR",E2560*88,E2560)</f>
        <v>45742.399999999994</v>
      </c>
      <c r="G2560" s="48">
        <f>F2560*J2560</f>
        <v>45742.399999999994</v>
      </c>
      <c r="H2560" s="21" t="s">
        <v>590</v>
      </c>
      <c r="I2560" s="21" t="s">
        <v>591</v>
      </c>
      <c r="J2560" s="21">
        <v>1</v>
      </c>
      <c r="K2560" s="21">
        <v>1</v>
      </c>
      <c r="L2560" s="21">
        <f>J2560-K2560</f>
        <v>0</v>
      </c>
      <c r="M2560" s="21" t="s">
        <v>3371</v>
      </c>
      <c r="N2560" s="30">
        <v>45906</v>
      </c>
      <c r="O2560" s="48">
        <v>64355.199999999997</v>
      </c>
      <c r="P2560" s="21" t="s">
        <v>460</v>
      </c>
      <c r="Q2560" s="21">
        <v>58155320355</v>
      </c>
      <c r="R2560" s="21" t="s">
        <v>40</v>
      </c>
      <c r="S2560" s="3">
        <v>-20</v>
      </c>
      <c r="T2560" s="37"/>
      <c r="U2560" s="21" t="s">
        <v>611</v>
      </c>
      <c r="V2560" s="21" t="str">
        <f>VLOOKUP(P2560,'Customer List'!B:C,2,)</f>
        <v>Hyderabad</v>
      </c>
      <c r="W2560" s="38"/>
      <c r="X2560" s="30">
        <v>45908</v>
      </c>
      <c r="Y2560" s="21">
        <f>IF(X2560="", "", X2560-N2560)</f>
        <v>2</v>
      </c>
      <c r="Z2560" s="21" t="str">
        <f>IF(N2560="", "", TEXT(N2560, "dddd"))</f>
        <v>Saturday</v>
      </c>
      <c r="AA2560" s="21" t="str">
        <f>IF(X2560="", "", TEXT(X2560, "dddd"))</f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2557</v>
      </c>
      <c r="B2561" s="21" t="s">
        <v>3343</v>
      </c>
      <c r="C2561" s="30">
        <v>45902</v>
      </c>
      <c r="D2561" s="30">
        <v>45905</v>
      </c>
      <c r="E2561" s="47">
        <v>514.5</v>
      </c>
      <c r="F2561" s="47">
        <f>IF(AB2561="DOLLAR",E2561*88,E2561)</f>
        <v>45276</v>
      </c>
      <c r="G2561" s="48">
        <f>F2561*J2561</f>
        <v>45276</v>
      </c>
      <c r="H2561" s="21" t="s">
        <v>3344</v>
      </c>
      <c r="I2561" s="21" t="s">
        <v>4157</v>
      </c>
      <c r="J2561" s="21">
        <v>1</v>
      </c>
      <c r="K2561" s="21">
        <v>1</v>
      </c>
      <c r="L2561" s="21">
        <f>J2561-K2561</f>
        <v>0</v>
      </c>
      <c r="M2561" s="21" t="s">
        <v>3401</v>
      </c>
      <c r="N2561" s="30">
        <v>45908</v>
      </c>
      <c r="O2561" s="48">
        <v>72030</v>
      </c>
      <c r="P2561" s="21" t="s">
        <v>944</v>
      </c>
      <c r="Q2561" s="21">
        <v>58155356346</v>
      </c>
      <c r="R2561" s="21" t="s">
        <v>40</v>
      </c>
      <c r="S2561" s="3">
        <v>4</v>
      </c>
      <c r="T2561" s="37"/>
      <c r="U2561" s="21" t="s">
        <v>3346</v>
      </c>
      <c r="V2561" s="21" t="str">
        <f>VLOOKUP(P2561,'Customer List'!B:C,2,)</f>
        <v>Banglore</v>
      </c>
      <c r="W2561" s="38"/>
      <c r="X2561" s="30">
        <v>45909</v>
      </c>
      <c r="Y2561" s="21">
        <f>IF(X2561="", "", X2561-N2561)</f>
        <v>1</v>
      </c>
      <c r="Z2561" s="21" t="str">
        <f>IF(N2561="", "", TEXT(N2561, "dddd"))</f>
        <v>Monday</v>
      </c>
      <c r="AA2561" s="21" t="str">
        <f>IF(X2561="", "", TEXT(X2561, "dddd"))</f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2558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>IF(AB2562="DOLLAR",E2562*88,E2562)</f>
        <v>4400</v>
      </c>
      <c r="G2562" s="48">
        <f>F2562*J2562</f>
        <v>4400</v>
      </c>
      <c r="H2562" s="21" t="s">
        <v>3382</v>
      </c>
      <c r="I2562" s="21"/>
      <c r="J2562" s="21">
        <v>1</v>
      </c>
      <c r="K2562" s="21">
        <v>1</v>
      </c>
      <c r="L2562" s="21">
        <f>J2562-K2562</f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>IF(X2562="", "", X2562-N2562)</f>
        <v>1</v>
      </c>
      <c r="Z2562" s="21" t="str">
        <f>IF(N2562="", "", TEXT(N2562, "dddd"))</f>
        <v>Monday</v>
      </c>
      <c r="AA2562" s="21" t="str">
        <f>IF(X2562="", "", TEXT(X2562, "dddd"))</f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2559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>IF(AB2563="DOLLAR",E2563*88,E2563)</f>
        <v>4400</v>
      </c>
      <c r="G2563" s="48">
        <f>F2563*J2563</f>
        <v>4400</v>
      </c>
      <c r="H2563" s="21" t="s">
        <v>3383</v>
      </c>
      <c r="I2563" s="21"/>
      <c r="J2563" s="21">
        <v>1</v>
      </c>
      <c r="K2563" s="21">
        <v>1</v>
      </c>
      <c r="L2563" s="21">
        <f>J2563-K2563</f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>IF(X2563="", "", X2563-N2563)</f>
        <v>1</v>
      </c>
      <c r="Z2563" s="21" t="str">
        <f>IF(N2563="", "", TEXT(N2563, "dddd"))</f>
        <v>Monday</v>
      </c>
      <c r="AA2563" s="21" t="str">
        <f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2560</v>
      </c>
      <c r="B2564" s="21" t="s">
        <v>3377</v>
      </c>
      <c r="C2564" s="30">
        <v>45903</v>
      </c>
      <c r="D2564" s="30">
        <v>45908</v>
      </c>
      <c r="E2564" s="47">
        <v>40.799999999999997</v>
      </c>
      <c r="F2564" s="47">
        <f>IF(AB2564="DOLLAR",E2564*88,E2564)</f>
        <v>3590.3999999999996</v>
      </c>
      <c r="G2564" s="48">
        <f>F2564*J2564</f>
        <v>3590.3999999999996</v>
      </c>
      <c r="H2564" s="21" t="s">
        <v>3378</v>
      </c>
      <c r="I2564" s="21" t="s">
        <v>4159</v>
      </c>
      <c r="J2564" s="21">
        <v>1</v>
      </c>
      <c r="K2564" s="21">
        <v>1</v>
      </c>
      <c r="L2564" s="21">
        <f>J2564-K2564</f>
        <v>0</v>
      </c>
      <c r="M2564" s="21" t="s">
        <v>3388</v>
      </c>
      <c r="N2564" s="30">
        <v>45908</v>
      </c>
      <c r="O2564" s="48">
        <v>6165.9</v>
      </c>
      <c r="P2564" s="21" t="s">
        <v>3379</v>
      </c>
      <c r="Q2564" s="21">
        <v>58155354983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45910</v>
      </c>
      <c r="Y2564" s="21">
        <f>IF(X2564="", "", X2564-N2564)</f>
        <v>2</v>
      </c>
      <c r="Z2564" s="21" t="str">
        <f>IF(N2564="", "", TEXT(N2564, "dddd"))</f>
        <v>Monday</v>
      </c>
      <c r="AA2564" s="21" t="str">
        <f>IF(X2564="", "", TEXT(X2564, "dddd"))</f>
        <v>Wednesday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2561</v>
      </c>
      <c r="B2565" s="21" t="s">
        <v>3377</v>
      </c>
      <c r="C2565" s="30">
        <v>45903</v>
      </c>
      <c r="D2565" s="30">
        <v>45908</v>
      </c>
      <c r="E2565" s="47">
        <v>44.8</v>
      </c>
      <c r="F2565" s="47">
        <f>IF(AB2565="DOLLAR",E2565*88,E2565)</f>
        <v>3942.3999999999996</v>
      </c>
      <c r="G2565" s="48">
        <f>F2565*J2565</f>
        <v>7884.7999999999993</v>
      </c>
      <c r="H2565" s="21" t="s">
        <v>679</v>
      </c>
      <c r="I2565" s="21" t="s">
        <v>4119</v>
      </c>
      <c r="J2565" s="21">
        <v>2</v>
      </c>
      <c r="K2565" s="21">
        <v>2</v>
      </c>
      <c r="L2565" s="21">
        <f>J2565-K2565</f>
        <v>0</v>
      </c>
      <c r="M2565" s="21" t="s">
        <v>3390</v>
      </c>
      <c r="N2565" s="30">
        <v>45908</v>
      </c>
      <c r="O2565" s="48">
        <v>12555</v>
      </c>
      <c r="P2565" s="21" t="s">
        <v>2490</v>
      </c>
      <c r="Q2565" s="21">
        <v>58155354832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45909</v>
      </c>
      <c r="Y2565" s="21">
        <f>IF(X2565="", "", X2565-N2565)</f>
        <v>1</v>
      </c>
      <c r="Z2565" s="21" t="str">
        <f>IF(N2565="", "", TEXT(N2565, "dddd"))</f>
        <v>Monday</v>
      </c>
      <c r="AA2565" s="21" t="str">
        <f>IF(X2565="", "", TEXT(X2565, "dddd"))</f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2562</v>
      </c>
      <c r="B2566" s="21" t="s">
        <v>3343</v>
      </c>
      <c r="C2566" s="30">
        <v>45902</v>
      </c>
      <c r="D2566" s="30">
        <v>45908</v>
      </c>
      <c r="E2566" s="47">
        <v>1883</v>
      </c>
      <c r="F2566" s="47">
        <f>IF(AB2566="DOLLAR",E2566*88,E2566)</f>
        <v>165704</v>
      </c>
      <c r="G2566" s="48">
        <f>F2566*J2566</f>
        <v>165704</v>
      </c>
      <c r="H2566" s="21" t="s">
        <v>3345</v>
      </c>
      <c r="I2566" s="21" t="s">
        <v>4158</v>
      </c>
      <c r="J2566" s="21">
        <v>1</v>
      </c>
      <c r="K2566" s="21">
        <v>1</v>
      </c>
      <c r="L2566" s="21">
        <f>J2566-K2566</f>
        <v>0</v>
      </c>
      <c r="M2566" s="21" t="s">
        <v>3392</v>
      </c>
      <c r="N2566" s="30">
        <v>45908</v>
      </c>
      <c r="O2566" s="48">
        <v>282450</v>
      </c>
      <c r="P2566" s="21" t="s">
        <v>898</v>
      </c>
      <c r="Q2566" s="21">
        <v>58155355355</v>
      </c>
      <c r="R2566" s="21" t="s">
        <v>40</v>
      </c>
      <c r="S2566" s="3">
        <v>4</v>
      </c>
      <c r="T2566" s="37"/>
      <c r="U2566" s="21" t="s">
        <v>3346</v>
      </c>
      <c r="V2566" s="21" t="str">
        <f>VLOOKUP(P2566,'Customer List'!B:C,2,)</f>
        <v>Mumbai</v>
      </c>
      <c r="W2566" s="38"/>
      <c r="X2566" s="30">
        <v>45909</v>
      </c>
      <c r="Y2566" s="21">
        <f>IF(X2566="", "", X2566-N2566)</f>
        <v>1</v>
      </c>
      <c r="Z2566" s="21" t="str">
        <f>IF(N2566="", "", TEXT(N2566, "dddd"))</f>
        <v>Monday</v>
      </c>
      <c r="AA2566" s="21" t="str">
        <f>IF(X2566="", "", TEXT(X2566, "dddd"))</f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2563</v>
      </c>
      <c r="B2567" s="21" t="s">
        <v>3420</v>
      </c>
      <c r="C2567" s="30">
        <v>45905</v>
      </c>
      <c r="D2567" s="30">
        <v>45910</v>
      </c>
      <c r="E2567" s="47">
        <v>65.8</v>
      </c>
      <c r="F2567" s="47">
        <f>IF(AB2567="DOLLAR",E2567*88,E2567)</f>
        <v>5790.4</v>
      </c>
      <c r="G2567" s="48">
        <f>F2567*J2567</f>
        <v>5790.4</v>
      </c>
      <c r="H2567" s="21">
        <v>100429</v>
      </c>
      <c r="I2567" s="21" t="s">
        <v>3909</v>
      </c>
      <c r="J2567" s="21">
        <v>1</v>
      </c>
      <c r="K2567" s="21">
        <v>1</v>
      </c>
      <c r="L2567" s="21">
        <f>J2567-K2567</f>
        <v>0</v>
      </c>
      <c r="M2567" s="21" t="s">
        <v>3519</v>
      </c>
      <c r="N2567" s="30">
        <v>45913</v>
      </c>
      <c r="O2567" s="48">
        <v>8037</v>
      </c>
      <c r="P2567" s="21" t="s">
        <v>617</v>
      </c>
      <c r="Q2567" s="21">
        <v>58155620725</v>
      </c>
      <c r="R2567" s="21" t="s">
        <v>40</v>
      </c>
      <c r="S2567" s="3">
        <v>4</v>
      </c>
      <c r="T2567" s="37"/>
      <c r="U2567" s="21" t="s">
        <v>18</v>
      </c>
      <c r="V2567" s="21" t="str">
        <f>VLOOKUP(P2567,'Customer List'!B:C,2,)</f>
        <v>Bhuvneshwar</v>
      </c>
      <c r="W2567" s="38"/>
      <c r="X2567" s="30">
        <v>45915</v>
      </c>
      <c r="Y2567" s="21">
        <f>IF(X2567="", "", X2567-N2567)</f>
        <v>2</v>
      </c>
      <c r="Z2567" s="21" t="str">
        <f>IF(N2567="", "", TEXT(N2567, "dddd"))</f>
        <v>Saturday</v>
      </c>
      <c r="AA2567" s="21" t="str">
        <f>IF(X2567="", "", TEXT(X2567, "dddd"))</f>
        <v>Monday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2564</v>
      </c>
      <c r="B2568" s="21" t="s">
        <v>3420</v>
      </c>
      <c r="C2568" s="30">
        <v>45905</v>
      </c>
      <c r="D2568" s="30">
        <v>45910</v>
      </c>
      <c r="E2568" s="47">
        <v>61.6</v>
      </c>
      <c r="F2568" s="47">
        <f>IF(AB2568="DOLLAR",E2568*88,E2568)</f>
        <v>5420.8</v>
      </c>
      <c r="G2568" s="48">
        <f>F2568*J2568</f>
        <v>5420.8</v>
      </c>
      <c r="H2568" s="21">
        <v>100527</v>
      </c>
      <c r="I2568" s="21" t="s">
        <v>3910</v>
      </c>
      <c r="J2568" s="21">
        <v>1</v>
      </c>
      <c r="K2568" s="21">
        <v>1</v>
      </c>
      <c r="L2568" s="21">
        <f>J2568-K2568</f>
        <v>0</v>
      </c>
      <c r="M2568" s="21" t="s">
        <v>3615</v>
      </c>
      <c r="N2568" s="30">
        <v>45917</v>
      </c>
      <c r="O2568" s="48">
        <v>7106</v>
      </c>
      <c r="P2568" s="21" t="s">
        <v>42</v>
      </c>
      <c r="Q2568" s="21" t="s">
        <v>636</v>
      </c>
      <c r="R2568" s="21" t="s">
        <v>723</v>
      </c>
      <c r="S2568" s="3">
        <v>4</v>
      </c>
      <c r="T2568" s="37"/>
      <c r="U2568" s="21" t="s">
        <v>18</v>
      </c>
      <c r="V2568" s="21" t="str">
        <f>VLOOKUP(P2568,'Customer List'!B:C,2,)</f>
        <v>Faridabad</v>
      </c>
      <c r="W2568" s="38"/>
      <c r="X2568" s="30">
        <f>IF(OR(R2568 = "PRIYANKA MADAM", R2568 = "DEEPAK", R2568 = "PORTER"),N2568,"")</f>
        <v>45917</v>
      </c>
      <c r="Y2568" s="21">
        <f>IF(X2568="", "", X2568-N2568)</f>
        <v>0</v>
      </c>
      <c r="Z2568" s="21" t="str">
        <f>IF(N2568="", "", TEXT(N2568, "dddd"))</f>
        <v>Wednesday</v>
      </c>
      <c r="AA2568" s="21" t="str">
        <f>IF(X2568="", "", TEXT(X2568, "dddd"))</f>
        <v>Wednesday</v>
      </c>
      <c r="AB2568" s="21" t="str">
        <f>VLOOKUP(U2568,'Currency Sheet'!A:C,3,)</f>
        <v>DOLLAR</v>
      </c>
      <c r="AC2568" s="42" t="str">
        <f>VLOOKUP(P2568,'Customer List'!B:D,3,)</f>
        <v>Local</v>
      </c>
    </row>
    <row r="2569" spans="1:29" x14ac:dyDescent="0.25">
      <c r="A2569" s="21">
        <v>2565</v>
      </c>
      <c r="B2569" s="21" t="s">
        <v>3420</v>
      </c>
      <c r="C2569" s="30">
        <v>45905</v>
      </c>
      <c r="D2569" s="30">
        <v>45910</v>
      </c>
      <c r="E2569" s="47">
        <v>156.75</v>
      </c>
      <c r="F2569" s="47">
        <f>IF(AB2569="DOLLAR",E2569*88,E2569)</f>
        <v>13794</v>
      </c>
      <c r="G2569" s="48">
        <f>F2569*J2569</f>
        <v>13794</v>
      </c>
      <c r="H2569" s="21">
        <v>100747</v>
      </c>
      <c r="I2569" s="21" t="s">
        <v>3911</v>
      </c>
      <c r="J2569" s="21">
        <v>1</v>
      </c>
      <c r="K2569" s="21">
        <v>1</v>
      </c>
      <c r="L2569" s="21">
        <f>J2569-K2569</f>
        <v>0</v>
      </c>
      <c r="M2569" s="21" t="s">
        <v>3519</v>
      </c>
      <c r="N2569" s="30">
        <v>45913</v>
      </c>
      <c r="O2569" s="48">
        <v>17869.5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>IF(X2569="", "", X2569-N2569)</f>
        <v>2</v>
      </c>
      <c r="Z2569" s="21" t="str">
        <f>IF(N2569="", "", TEXT(N2569, "dddd"))</f>
        <v>Saturday</v>
      </c>
      <c r="AA2569" s="21" t="str">
        <f>IF(X2569="", "", TEXT(X2569, "dddd"))</f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2566</v>
      </c>
      <c r="B2570" s="21" t="s">
        <v>3420</v>
      </c>
      <c r="C2570" s="30">
        <v>45905</v>
      </c>
      <c r="D2570" s="30">
        <v>45910</v>
      </c>
      <c r="E2570" s="47">
        <v>73.5</v>
      </c>
      <c r="F2570" s="47">
        <f>IF(AB2570="DOLLAR",E2570*88,E2570)</f>
        <v>6468</v>
      </c>
      <c r="G2570" s="48">
        <f>F2570*J2570</f>
        <v>6468</v>
      </c>
      <c r="H2570" s="21">
        <v>101212</v>
      </c>
      <c r="I2570" s="21" t="s">
        <v>3912</v>
      </c>
      <c r="J2570" s="21">
        <v>1</v>
      </c>
      <c r="K2570" s="21">
        <v>1</v>
      </c>
      <c r="L2570" s="21">
        <f>J2570-K2570</f>
        <v>0</v>
      </c>
      <c r="M2570" s="21" t="s">
        <v>3512</v>
      </c>
      <c r="N2570" s="30">
        <v>45913</v>
      </c>
      <c r="O2570" s="48">
        <v>11718</v>
      </c>
      <c r="P2570" s="21" t="s">
        <v>3421</v>
      </c>
      <c r="Q2570" s="21">
        <v>58155615291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BANGALORE</v>
      </c>
      <c r="W2570" s="38"/>
      <c r="X2570" s="30">
        <v>45915</v>
      </c>
      <c r="Y2570" s="21">
        <f>IF(X2570="", "", X2570-N2570)</f>
        <v>2</v>
      </c>
      <c r="Z2570" s="21" t="str">
        <f>IF(N2570="", "", TEXT(N2570, "dddd"))</f>
        <v>Saturday</v>
      </c>
      <c r="AA2570" s="21" t="str">
        <f>IF(X2570="", "", TEXT(X2570, "dddd"))</f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2567</v>
      </c>
      <c r="B2571" s="21" t="s">
        <v>3420</v>
      </c>
      <c r="C2571" s="30">
        <v>45905</v>
      </c>
      <c r="D2571" s="30">
        <v>45910</v>
      </c>
      <c r="E2571" s="47">
        <v>25.2</v>
      </c>
      <c r="F2571" s="47">
        <f>IF(AB2571="DOLLAR",E2571*88,E2571)</f>
        <v>2217.6</v>
      </c>
      <c r="G2571" s="48">
        <f>F2571*J2571</f>
        <v>2217.6</v>
      </c>
      <c r="H2571" s="21">
        <v>101301</v>
      </c>
      <c r="I2571" s="21" t="s">
        <v>3913</v>
      </c>
      <c r="J2571" s="21">
        <v>1</v>
      </c>
      <c r="K2571" s="21">
        <v>1</v>
      </c>
      <c r="L2571" s="21">
        <f>J2571-K2571</f>
        <v>0</v>
      </c>
      <c r="M2571" s="21" t="s">
        <v>3538</v>
      </c>
      <c r="N2571" s="30">
        <v>45915</v>
      </c>
      <c r="O2571" s="48">
        <v>4464</v>
      </c>
      <c r="P2571" s="21" t="s">
        <v>3422</v>
      </c>
      <c r="Q2571" s="21" t="s">
        <v>636</v>
      </c>
      <c r="R2571" s="21" t="s">
        <v>637</v>
      </c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>
        <f>IF(OR(R2571 = "PRIYANKA MADAM", R2571 = "DEEPAK", R2571 = "PORTER"),N2571,"")</f>
        <v>45915</v>
      </c>
      <c r="Y2571" s="21">
        <f>IF(X2571="", "", X2571-N2571)</f>
        <v>0</v>
      </c>
      <c r="Z2571" s="21" t="str">
        <f>IF(N2571="", "", TEXT(N2571, "dddd"))</f>
        <v>Monday</v>
      </c>
      <c r="AA2571" s="21" t="str">
        <f>IF(X2571="", "", TEXT(X2571, "dddd"))</f>
        <v>Monday</v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2568</v>
      </c>
      <c r="B2572" s="21" t="s">
        <v>3420</v>
      </c>
      <c r="C2572" s="30">
        <v>45905</v>
      </c>
      <c r="D2572" s="30">
        <v>45910</v>
      </c>
      <c r="E2572" s="47">
        <v>86.8</v>
      </c>
      <c r="F2572" s="47">
        <f>IF(AB2572="DOLLAR",E2572*88,E2572)</f>
        <v>7638.4</v>
      </c>
      <c r="G2572" s="48">
        <f>F2572*J2572</f>
        <v>7638.4</v>
      </c>
      <c r="H2572" s="21">
        <v>101911</v>
      </c>
      <c r="I2572" s="21" t="s">
        <v>3914</v>
      </c>
      <c r="J2572" s="21">
        <v>1</v>
      </c>
      <c r="K2572" s="21">
        <v>1</v>
      </c>
      <c r="L2572" s="21">
        <f>J2572-K2572</f>
        <v>0</v>
      </c>
      <c r="M2572" s="21" t="s">
        <v>3587</v>
      </c>
      <c r="N2572" s="30">
        <v>45917</v>
      </c>
      <c r="O2572" s="48">
        <v>18259</v>
      </c>
      <c r="P2572" s="21" t="s">
        <v>30</v>
      </c>
      <c r="Q2572" s="21" t="s">
        <v>5967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45917</v>
      </c>
      <c r="Y2572" s="21">
        <f>IF(X2572="", "", X2572-N2572)</f>
        <v>0</v>
      </c>
      <c r="Z2572" s="21" t="str">
        <f>IF(N2572="", "", TEXT(N2572, "dddd"))</f>
        <v>Wednesday</v>
      </c>
      <c r="AA2572" s="21" t="str">
        <f>IF(X2572="", "", TEXT(X2572, "dddd"))</f>
        <v>Wednesday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2569</v>
      </c>
      <c r="B2573" s="21" t="s">
        <v>3420</v>
      </c>
      <c r="C2573" s="30">
        <v>45905</v>
      </c>
      <c r="D2573" s="30">
        <v>45910</v>
      </c>
      <c r="E2573" s="47">
        <v>109.2</v>
      </c>
      <c r="F2573" s="47">
        <f>IF(AB2573="DOLLAR",E2573*88,E2573)</f>
        <v>9609.6</v>
      </c>
      <c r="G2573" s="48">
        <f>F2573*J2573</f>
        <v>9609.6</v>
      </c>
      <c r="H2573" s="21">
        <v>102012</v>
      </c>
      <c r="I2573" s="21" t="s">
        <v>3915</v>
      </c>
      <c r="J2573" s="21">
        <v>1</v>
      </c>
      <c r="K2573" s="21">
        <v>1</v>
      </c>
      <c r="L2573" s="21">
        <f>J2573-K2573</f>
        <v>0</v>
      </c>
      <c r="M2573" s="21" t="s">
        <v>3517</v>
      </c>
      <c r="N2573" s="30">
        <v>45913</v>
      </c>
      <c r="O2573" s="48">
        <v>11849.76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>IF(X2573="", "", X2573-N2573)</f>
        <v>2</v>
      </c>
      <c r="Z2573" s="21" t="str">
        <f>IF(N2573="", "", TEXT(N2573, "dddd"))</f>
        <v>Saturday</v>
      </c>
      <c r="AA2573" s="21" t="str">
        <f>IF(X2573="", "", TEXT(X2573, "dddd"))</f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2570</v>
      </c>
      <c r="B2574" s="21" t="s">
        <v>3420</v>
      </c>
      <c r="C2574" s="30">
        <v>45905</v>
      </c>
      <c r="D2574" s="30">
        <v>45910</v>
      </c>
      <c r="E2574" s="47">
        <v>160.30000000000001</v>
      </c>
      <c r="F2574" s="47">
        <f>IF(AB2574="DOLLAR",E2574*88,E2574)</f>
        <v>14106.400000000001</v>
      </c>
      <c r="G2574" s="48">
        <f>F2574*J2574</f>
        <v>14106.400000000001</v>
      </c>
      <c r="H2574" s="21">
        <v>102020</v>
      </c>
      <c r="I2574" s="21" t="s">
        <v>3916</v>
      </c>
      <c r="J2574" s="21">
        <v>1</v>
      </c>
      <c r="K2574" s="21">
        <v>1</v>
      </c>
      <c r="L2574" s="21">
        <f>J2574-K2574</f>
        <v>0</v>
      </c>
      <c r="M2574" s="21" t="s">
        <v>3517</v>
      </c>
      <c r="N2574" s="30">
        <v>45913</v>
      </c>
      <c r="O2574" s="48">
        <v>17394.84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>IF(X2574="", "", X2574-N2574)</f>
        <v>2</v>
      </c>
      <c r="Z2574" s="21" t="str">
        <f>IF(N2574="", "", TEXT(N2574, "dddd"))</f>
        <v>Saturday</v>
      </c>
      <c r="AA2574" s="21" t="str">
        <f>IF(X2574="", "", TEXT(X2574, "dddd"))</f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2571</v>
      </c>
      <c r="B2575" s="21" t="s">
        <v>3420</v>
      </c>
      <c r="C2575" s="30">
        <v>45905</v>
      </c>
      <c r="D2575" s="30">
        <v>45910</v>
      </c>
      <c r="E2575" s="47">
        <v>85.4</v>
      </c>
      <c r="F2575" s="47">
        <f>IF(AB2575="DOLLAR",E2575*88,E2575)</f>
        <v>7515.2000000000007</v>
      </c>
      <c r="G2575" s="48">
        <f>F2575*J2575</f>
        <v>7515.2000000000007</v>
      </c>
      <c r="H2575" s="21">
        <v>102507</v>
      </c>
      <c r="I2575" s="21" t="s">
        <v>3917</v>
      </c>
      <c r="J2575" s="21">
        <v>1</v>
      </c>
      <c r="K2575" s="21">
        <v>1</v>
      </c>
      <c r="L2575" s="21">
        <f>J2575-K2575</f>
        <v>0</v>
      </c>
      <c r="M2575" s="21" t="s">
        <v>3512</v>
      </c>
      <c r="N2575" s="30">
        <v>45913</v>
      </c>
      <c r="O2575" s="48">
        <v>13615.2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>IF(X2575="", "", X2575-N2575)</f>
        <v>2</v>
      </c>
      <c r="Z2575" s="21" t="str">
        <f>IF(N2575="", "", TEXT(N2575, "dddd"))</f>
        <v>Saturday</v>
      </c>
      <c r="AA2575" s="21" t="str">
        <f>IF(X2575="", "", TEXT(X2575, "dddd"))</f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2572</v>
      </c>
      <c r="B2576" s="21" t="s">
        <v>3420</v>
      </c>
      <c r="C2576" s="30">
        <v>45905</v>
      </c>
      <c r="D2576" s="30">
        <v>45910</v>
      </c>
      <c r="E2576" s="47">
        <v>123.2</v>
      </c>
      <c r="F2576" s="47">
        <f>IF(AB2576="DOLLAR",E2576*88,E2576)</f>
        <v>10841.6</v>
      </c>
      <c r="G2576" s="48">
        <f>F2576*J2576</f>
        <v>10841.6</v>
      </c>
      <c r="H2576" s="21">
        <v>102913</v>
      </c>
      <c r="I2576" s="21" t="s">
        <v>3918</v>
      </c>
      <c r="J2576" s="21">
        <v>1</v>
      </c>
      <c r="K2576" s="21">
        <v>1</v>
      </c>
      <c r="L2576" s="21">
        <f>J2576-K2576</f>
        <v>0</v>
      </c>
      <c r="M2576" s="21" t="s">
        <v>3512</v>
      </c>
      <c r="N2576" s="30">
        <v>45913</v>
      </c>
      <c r="O2576" s="48">
        <v>19641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>IF(X2576="", "", X2576-N2576)</f>
        <v>2</v>
      </c>
      <c r="Z2576" s="21" t="str">
        <f>IF(N2576="", "", TEXT(N2576, "dddd"))</f>
        <v>Saturday</v>
      </c>
      <c r="AA2576" s="21" t="str">
        <f>IF(X2576="", "", TEXT(X2576, "dddd"))</f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2573</v>
      </c>
      <c r="B2577" s="21" t="s">
        <v>3420</v>
      </c>
      <c r="C2577" s="30">
        <v>45905</v>
      </c>
      <c r="D2577" s="30">
        <v>45910</v>
      </c>
      <c r="E2577" s="47">
        <v>32.9</v>
      </c>
      <c r="F2577" s="47">
        <f>IF(AB2577="DOLLAR",E2577*88,E2577)</f>
        <v>2895.2</v>
      </c>
      <c r="G2577" s="48">
        <f>F2577*J2577</f>
        <v>2895.2</v>
      </c>
      <c r="H2577" s="21">
        <v>103005</v>
      </c>
      <c r="I2577" s="21" t="s">
        <v>3919</v>
      </c>
      <c r="J2577" s="21">
        <v>1</v>
      </c>
      <c r="K2577" s="21">
        <v>1</v>
      </c>
      <c r="L2577" s="21">
        <f>J2577-K2577</f>
        <v>0</v>
      </c>
      <c r="M2577" s="21" t="s">
        <v>3615</v>
      </c>
      <c r="N2577" s="30">
        <v>45917</v>
      </c>
      <c r="O2577" s="48">
        <v>3795.25</v>
      </c>
      <c r="P2577" s="21" t="s">
        <v>42</v>
      </c>
      <c r="Q2577" s="21" t="s">
        <v>636</v>
      </c>
      <c r="R2577" s="21" t="s">
        <v>723</v>
      </c>
      <c r="S2577" s="3">
        <v>4</v>
      </c>
      <c r="T2577" s="37"/>
      <c r="U2577" s="21" t="s">
        <v>18</v>
      </c>
      <c r="V2577" s="21" t="str">
        <f>VLOOKUP(P2577,'Customer List'!B:C,2,)</f>
        <v>Faridabad</v>
      </c>
      <c r="W2577" s="38"/>
      <c r="X2577" s="30">
        <f>IF(OR(R2577 = "PRIYANKA MADAM", R2577 = "DEEPAK", R2577 = "PORTER"),N2577,"")</f>
        <v>45917</v>
      </c>
      <c r="Y2577" s="21">
        <f>IF(X2577="", "", X2577-N2577)</f>
        <v>0</v>
      </c>
      <c r="Z2577" s="21" t="str">
        <f>IF(N2577="", "", TEXT(N2577, "dddd"))</f>
        <v>Wednesday</v>
      </c>
      <c r="AA2577" s="21" t="str">
        <f>IF(X2577="", "", TEXT(X2577, "dddd"))</f>
        <v>Wednesday</v>
      </c>
      <c r="AB2577" s="21" t="str">
        <f>VLOOKUP(U2577,'Currency Sheet'!A:C,3,)</f>
        <v>DOLLAR</v>
      </c>
      <c r="AC2577" s="42" t="str">
        <f>VLOOKUP(P2577,'Customer List'!B:D,3,)</f>
        <v>Local</v>
      </c>
    </row>
    <row r="2578" spans="1:29" x14ac:dyDescent="0.25">
      <c r="A2578" s="21">
        <v>2574</v>
      </c>
      <c r="B2578" s="21" t="s">
        <v>3420</v>
      </c>
      <c r="C2578" s="30">
        <v>45905</v>
      </c>
      <c r="D2578" s="30">
        <v>45910</v>
      </c>
      <c r="E2578" s="47">
        <v>173.6</v>
      </c>
      <c r="F2578" s="47">
        <f>IF(AB2578="DOLLAR",E2578*88,E2578)</f>
        <v>15276.8</v>
      </c>
      <c r="G2578" s="48">
        <f>F2578*J2578</f>
        <v>15276.8</v>
      </c>
      <c r="H2578" s="21">
        <v>103028</v>
      </c>
      <c r="I2578" s="21" t="s">
        <v>3920</v>
      </c>
      <c r="J2578" s="21">
        <v>1</v>
      </c>
      <c r="K2578" s="21">
        <v>1</v>
      </c>
      <c r="L2578" s="21">
        <f>J2578-K2578</f>
        <v>0</v>
      </c>
      <c r="M2578" s="21" t="s">
        <v>3517</v>
      </c>
      <c r="N2578" s="30">
        <v>45913</v>
      </c>
      <c r="O2578" s="48">
        <v>18838.080000000002</v>
      </c>
      <c r="P2578" s="21" t="s">
        <v>276</v>
      </c>
      <c r="Q2578" s="21">
        <v>58155615501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Pune</v>
      </c>
      <c r="W2578" s="38"/>
      <c r="X2578" s="30">
        <v>45915</v>
      </c>
      <c r="Y2578" s="21">
        <f>IF(X2578="", "", X2578-N2578)</f>
        <v>2</v>
      </c>
      <c r="Z2578" s="21" t="str">
        <f>IF(N2578="", "", TEXT(N2578, "dddd"))</f>
        <v>Saturday</v>
      </c>
      <c r="AA2578" s="21" t="str">
        <f>IF(X2578="", "", TEXT(X2578, "dddd"))</f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2575</v>
      </c>
      <c r="B2579" s="21" t="s">
        <v>3420</v>
      </c>
      <c r="C2579" s="30">
        <v>45905</v>
      </c>
      <c r="D2579" s="30">
        <v>45910</v>
      </c>
      <c r="E2579" s="47">
        <v>78.400000000000006</v>
      </c>
      <c r="F2579" s="47">
        <f>IF(AB2579="DOLLAR",E2579*88,E2579)</f>
        <v>6899.2000000000007</v>
      </c>
      <c r="G2579" s="48">
        <f>F2579*J2579</f>
        <v>6899.2000000000007</v>
      </c>
      <c r="H2579" s="21">
        <v>103031</v>
      </c>
      <c r="I2579" s="21" t="s">
        <v>3921</v>
      </c>
      <c r="J2579" s="21">
        <v>1</v>
      </c>
      <c r="K2579" s="21">
        <v>1</v>
      </c>
      <c r="L2579" s="21">
        <f>J2579-K2579</f>
        <v>0</v>
      </c>
      <c r="M2579" s="21" t="s">
        <v>3519</v>
      </c>
      <c r="N2579" s="30">
        <v>45913</v>
      </c>
      <c r="O2579" s="48">
        <v>9576</v>
      </c>
      <c r="P2579" s="21" t="s">
        <v>617</v>
      </c>
      <c r="Q2579" s="21">
        <v>58155620725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Bhuvneshwar</v>
      </c>
      <c r="W2579" s="38"/>
      <c r="X2579" s="30">
        <v>45915</v>
      </c>
      <c r="Y2579" s="21">
        <f>IF(X2579="", "", X2579-N2579)</f>
        <v>2</v>
      </c>
      <c r="Z2579" s="21" t="str">
        <f>IF(N2579="", "", TEXT(N2579, "dddd"))</f>
        <v>Saturday</v>
      </c>
      <c r="AA2579" s="21" t="str">
        <f>IF(X2579="", "", TEXT(X2579, "dddd"))</f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2576</v>
      </c>
      <c r="B2580" s="21" t="s">
        <v>3420</v>
      </c>
      <c r="C2580" s="30">
        <v>45905</v>
      </c>
      <c r="D2580" s="30">
        <v>45910</v>
      </c>
      <c r="E2580" s="47">
        <v>65.8</v>
      </c>
      <c r="F2580" s="47">
        <f>IF(AB2580="DOLLAR",E2580*88,E2580)</f>
        <v>5790.4</v>
      </c>
      <c r="G2580" s="48">
        <f>F2580*J2580</f>
        <v>11580.8</v>
      </c>
      <c r="H2580" s="21">
        <v>103112</v>
      </c>
      <c r="I2580" s="21" t="s">
        <v>3922</v>
      </c>
      <c r="J2580" s="21">
        <v>2</v>
      </c>
      <c r="K2580" s="21">
        <v>2</v>
      </c>
      <c r="L2580" s="21">
        <f>J2580-K2580</f>
        <v>0</v>
      </c>
      <c r="M2580" s="21" t="s">
        <v>3512</v>
      </c>
      <c r="N2580" s="30">
        <v>45913</v>
      </c>
      <c r="O2580" s="48">
        <v>20980.799999999999</v>
      </c>
      <c r="P2580" s="21" t="s">
        <v>3421</v>
      </c>
      <c r="Q2580" s="21">
        <v>58155615291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BANGALORE</v>
      </c>
      <c r="W2580" s="38"/>
      <c r="X2580" s="30">
        <v>45915</v>
      </c>
      <c r="Y2580" s="21">
        <f>IF(X2580="", "", X2580-N2580)</f>
        <v>2</v>
      </c>
      <c r="Z2580" s="21" t="str">
        <f>IF(N2580="", "", TEXT(N2580, "dddd"))</f>
        <v>Saturday</v>
      </c>
      <c r="AA2580" s="21" t="str">
        <f>IF(X2580="", "", TEXT(X2580, "dddd"))</f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2577</v>
      </c>
      <c r="B2581" s="21" t="s">
        <v>3420</v>
      </c>
      <c r="C2581" s="30">
        <v>45905</v>
      </c>
      <c r="D2581" s="30">
        <v>45910</v>
      </c>
      <c r="E2581" s="47">
        <v>137.19999999999999</v>
      </c>
      <c r="F2581" s="47">
        <f>IF(AB2581="DOLLAR",E2581*88,E2581)</f>
        <v>12073.599999999999</v>
      </c>
      <c r="G2581" s="48">
        <f>F2581*J2581</f>
        <v>12073.599999999999</v>
      </c>
      <c r="H2581" s="21">
        <v>103116</v>
      </c>
      <c r="I2581" s="21" t="s">
        <v>3923</v>
      </c>
      <c r="J2581" s="21">
        <v>1</v>
      </c>
      <c r="K2581" s="21">
        <v>1</v>
      </c>
      <c r="L2581" s="21">
        <f>J2581-K2581</f>
        <v>0</v>
      </c>
      <c r="M2581" s="21" t="s">
        <v>3519</v>
      </c>
      <c r="N2581" s="30">
        <v>45913</v>
      </c>
      <c r="O2581" s="48">
        <v>16758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>IF(X2581="", "", X2581-N2581)</f>
        <v>2</v>
      </c>
      <c r="Z2581" s="21" t="str">
        <f>IF(N2581="", "", TEXT(N2581, "dddd"))</f>
        <v>Saturday</v>
      </c>
      <c r="AA2581" s="21" t="str">
        <f>IF(X2581="", "", TEXT(X2581, "dddd"))</f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2578</v>
      </c>
      <c r="B2582" s="21" t="s">
        <v>3420</v>
      </c>
      <c r="C2582" s="30">
        <v>45905</v>
      </c>
      <c r="D2582" s="30">
        <v>45910</v>
      </c>
      <c r="E2582" s="47">
        <v>162.4</v>
      </c>
      <c r="F2582" s="47">
        <f>IF(AB2582="DOLLAR",E2582*88,E2582)</f>
        <v>14291.2</v>
      </c>
      <c r="G2582" s="48">
        <f>F2582*J2582</f>
        <v>14291.2</v>
      </c>
      <c r="H2582" s="21">
        <v>103226</v>
      </c>
      <c r="I2582" s="21" t="s">
        <v>3924</v>
      </c>
      <c r="J2582" s="21">
        <v>1</v>
      </c>
      <c r="K2582" s="21">
        <v>1</v>
      </c>
      <c r="L2582" s="21">
        <f>J2582-K2582</f>
        <v>0</v>
      </c>
      <c r="M2582" s="21" t="s">
        <v>3517</v>
      </c>
      <c r="N2582" s="30">
        <v>45913</v>
      </c>
      <c r="O2582" s="48">
        <v>17622.72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>IF(X2582="", "", X2582-N2582)</f>
        <v>2</v>
      </c>
      <c r="Z2582" s="21" t="str">
        <f>IF(N2582="", "", TEXT(N2582, "dddd"))</f>
        <v>Saturday</v>
      </c>
      <c r="AA2582" s="21" t="str">
        <f>IF(X2582="", "", TEXT(X2582, "dddd"))</f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2579</v>
      </c>
      <c r="B2583" s="21" t="s">
        <v>3420</v>
      </c>
      <c r="C2583" s="30">
        <v>45905</v>
      </c>
      <c r="D2583" s="30">
        <v>45910</v>
      </c>
      <c r="E2583" s="47">
        <v>196.5</v>
      </c>
      <c r="F2583" s="47">
        <f>IF(AB2583="DOLLAR",E2583*88,E2583)</f>
        <v>17292</v>
      </c>
      <c r="G2583" s="48">
        <f>F2583*J2583</f>
        <v>17292</v>
      </c>
      <c r="H2583" s="21">
        <v>104543</v>
      </c>
      <c r="I2583" s="21" t="s">
        <v>3925</v>
      </c>
      <c r="J2583" s="21">
        <v>1</v>
      </c>
      <c r="K2583" s="21">
        <v>1</v>
      </c>
      <c r="L2583" s="21">
        <f>J2583-K2583</f>
        <v>0</v>
      </c>
      <c r="M2583" s="21" t="s">
        <v>3517</v>
      </c>
      <c r="N2583" s="30">
        <v>45913</v>
      </c>
      <c r="O2583" s="48">
        <v>19901.52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>IF(X2583="", "", X2583-N2583)</f>
        <v>2</v>
      </c>
      <c r="Z2583" s="21" t="str">
        <f>IF(N2583="", "", TEXT(N2583, "dddd"))</f>
        <v>Saturday</v>
      </c>
      <c r="AA2583" s="21" t="str">
        <f>IF(X2583="", "", TEXT(X2583, "dddd"))</f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2580</v>
      </c>
      <c r="B2584" s="21" t="s">
        <v>3420</v>
      </c>
      <c r="C2584" s="30">
        <v>45905</v>
      </c>
      <c r="D2584" s="30">
        <v>45910</v>
      </c>
      <c r="E2584" s="47">
        <v>65.8</v>
      </c>
      <c r="F2584" s="47">
        <f>IF(AB2584="DOLLAR",E2584*88,E2584)</f>
        <v>5790.4</v>
      </c>
      <c r="G2584" s="48">
        <f>F2584*J2584</f>
        <v>5790.4</v>
      </c>
      <c r="H2584" s="21">
        <v>105015</v>
      </c>
      <c r="I2584" s="21" t="s">
        <v>3926</v>
      </c>
      <c r="J2584" s="21">
        <v>1</v>
      </c>
      <c r="K2584" s="21">
        <v>1</v>
      </c>
      <c r="L2584" s="21">
        <f>J2584-K2584</f>
        <v>0</v>
      </c>
      <c r="M2584" s="21" t="s">
        <v>3519</v>
      </c>
      <c r="N2584" s="30">
        <v>45913</v>
      </c>
      <c r="O2584" s="48">
        <v>8037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>IF(X2584="", "", X2584-N2584)</f>
        <v>2</v>
      </c>
      <c r="Z2584" s="21" t="str">
        <f>IF(N2584="", "", TEXT(N2584, "dddd"))</f>
        <v>Saturday</v>
      </c>
      <c r="AA2584" s="21" t="str">
        <f>IF(X2584="", "", TEXT(X2584, "dddd"))</f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2581</v>
      </c>
      <c r="B2585" s="21" t="s">
        <v>3420</v>
      </c>
      <c r="C2585" s="30">
        <v>45905</v>
      </c>
      <c r="D2585" s="30">
        <v>45910</v>
      </c>
      <c r="E2585" s="47">
        <v>30.8</v>
      </c>
      <c r="F2585" s="47">
        <f>IF(AB2585="DOLLAR",E2585*88,E2585)</f>
        <v>2710.4</v>
      </c>
      <c r="G2585" s="48">
        <f>F2585*J2585</f>
        <v>2710.4</v>
      </c>
      <c r="H2585" s="21">
        <v>115507</v>
      </c>
      <c r="I2585" s="21" t="s">
        <v>3927</v>
      </c>
      <c r="J2585" s="21">
        <v>1</v>
      </c>
      <c r="K2585" s="21">
        <v>1</v>
      </c>
      <c r="L2585" s="21">
        <f>J2585-K2585</f>
        <v>0</v>
      </c>
      <c r="M2585" s="21" t="s">
        <v>3519</v>
      </c>
      <c r="N2585" s="30">
        <v>45913</v>
      </c>
      <c r="O2585" s="48">
        <v>3762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>IF(X2585="", "", X2585-N2585)</f>
        <v>2</v>
      </c>
      <c r="Z2585" s="21" t="str">
        <f>IF(N2585="", "", TEXT(N2585, "dddd"))</f>
        <v>Saturday</v>
      </c>
      <c r="AA2585" s="21" t="str">
        <f>IF(X2585="", "", TEXT(X2585, "dddd"))</f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2582</v>
      </c>
      <c r="B2586" s="21" t="s">
        <v>3420</v>
      </c>
      <c r="C2586" s="30">
        <v>45905</v>
      </c>
      <c r="D2586" s="30">
        <v>45910</v>
      </c>
      <c r="E2586" s="47">
        <v>207.2</v>
      </c>
      <c r="F2586" s="47">
        <f>IF(AB2586="DOLLAR",E2586*88,E2586)</f>
        <v>18233.599999999999</v>
      </c>
      <c r="G2586" s="48">
        <f>F2586*J2586</f>
        <v>18233.599999999999</v>
      </c>
      <c r="H2586" s="21">
        <v>119808</v>
      </c>
      <c r="I2586" s="21" t="s">
        <v>3928</v>
      </c>
      <c r="J2586" s="21">
        <v>1</v>
      </c>
      <c r="K2586" s="21">
        <v>1</v>
      </c>
      <c r="L2586" s="21">
        <f>J2586-K2586</f>
        <v>0</v>
      </c>
      <c r="M2586" s="21" t="s">
        <v>3517</v>
      </c>
      <c r="N2586" s="30">
        <v>45913</v>
      </c>
      <c r="O2586" s="48">
        <v>22484.16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>IF(X2586="", "", X2586-N2586)</f>
        <v>2</v>
      </c>
      <c r="Z2586" s="21" t="str">
        <f>IF(N2586="", "", TEXT(N2586, "dddd"))</f>
        <v>Saturday</v>
      </c>
      <c r="AA2586" s="21" t="str">
        <f>IF(X2586="", "", TEXT(X2586, "dddd"))</f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2583</v>
      </c>
      <c r="B2587" s="21" t="s">
        <v>3420</v>
      </c>
      <c r="C2587" s="30">
        <v>45905</v>
      </c>
      <c r="D2587" s="30">
        <v>45910</v>
      </c>
      <c r="E2587" s="47">
        <v>185.5</v>
      </c>
      <c r="F2587" s="47">
        <f>IF(AB2587="DOLLAR",E2587*88,E2587)</f>
        <v>16324</v>
      </c>
      <c r="G2587" s="48">
        <f>F2587*J2587</f>
        <v>16324</v>
      </c>
      <c r="H2587" s="21">
        <v>121908</v>
      </c>
      <c r="I2587" s="21" t="s">
        <v>3929</v>
      </c>
      <c r="J2587" s="21">
        <v>1</v>
      </c>
      <c r="K2587" s="21">
        <v>1</v>
      </c>
      <c r="L2587" s="21">
        <f>J2587-K2587</f>
        <v>0</v>
      </c>
      <c r="M2587" s="21" t="s">
        <v>3517</v>
      </c>
      <c r="N2587" s="30">
        <v>45913</v>
      </c>
      <c r="O2587" s="48">
        <v>20129.400000000001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>IF(X2587="", "", X2587-N2587)</f>
        <v>2</v>
      </c>
      <c r="Z2587" s="21" t="str">
        <f>IF(N2587="", "", TEXT(N2587, "dddd"))</f>
        <v>Saturday</v>
      </c>
      <c r="AA2587" s="21" t="str">
        <f>IF(X2587="", "", TEXT(X2587, "dddd"))</f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2584</v>
      </c>
      <c r="B2588" s="21" t="s">
        <v>3420</v>
      </c>
      <c r="C2588" s="30">
        <v>45905</v>
      </c>
      <c r="D2588" s="30">
        <v>45910</v>
      </c>
      <c r="E2588" s="47">
        <v>206.25</v>
      </c>
      <c r="F2588" s="47">
        <f>IF(AB2588="DOLLAR",E2588*88,E2588)</f>
        <v>18150</v>
      </c>
      <c r="G2588" s="48">
        <f>F2588*J2588</f>
        <v>18150</v>
      </c>
      <c r="H2588" s="21">
        <v>123141</v>
      </c>
      <c r="I2588" s="21" t="s">
        <v>3930</v>
      </c>
      <c r="J2588" s="21">
        <v>1</v>
      </c>
      <c r="K2588" s="21">
        <v>1</v>
      </c>
      <c r="L2588" s="21">
        <f>J2588-K2588</f>
        <v>0</v>
      </c>
      <c r="M2588" s="21" t="s">
        <v>3505</v>
      </c>
      <c r="N2588" s="30">
        <v>45913</v>
      </c>
      <c r="O2588" s="48">
        <v>31968.75</v>
      </c>
      <c r="P2588" s="21" t="s">
        <v>2048</v>
      </c>
      <c r="Q2588" s="21">
        <v>58155617516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Hyderabad</v>
      </c>
      <c r="W2588" s="38"/>
      <c r="X2588" s="30">
        <v>45915</v>
      </c>
      <c r="Y2588" s="21">
        <f>IF(X2588="", "", X2588-N2588)</f>
        <v>2</v>
      </c>
      <c r="Z2588" s="21" t="str">
        <f>IF(N2588="", "", TEXT(N2588, "dddd"))</f>
        <v>Saturday</v>
      </c>
      <c r="AA2588" s="21" t="str">
        <f>IF(X2588="", "", TEXT(X2588, "dddd"))</f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2585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>IF(AB2589="DOLLAR",E2589*88,E2589)</f>
        <v>8254.4</v>
      </c>
      <c r="G2589" s="48">
        <f>F2589*J2589</f>
        <v>8254.4</v>
      </c>
      <c r="H2589" s="21">
        <v>127607</v>
      </c>
      <c r="I2589" s="21" t="s">
        <v>3931</v>
      </c>
      <c r="J2589" s="21">
        <v>1</v>
      </c>
      <c r="K2589" s="21">
        <v>1</v>
      </c>
      <c r="L2589" s="21">
        <f>J2589-K2589</f>
        <v>0</v>
      </c>
      <c r="M2589" s="21" t="s">
        <v>3587</v>
      </c>
      <c r="N2589" s="30">
        <v>45917</v>
      </c>
      <c r="O2589" s="48">
        <v>19731.5</v>
      </c>
      <c r="P2589" s="21" t="s">
        <v>30</v>
      </c>
      <c r="Q2589" s="21" t="s">
        <v>5967</v>
      </c>
      <c r="R2589" s="21" t="s">
        <v>637</v>
      </c>
      <c r="S2589" s="3">
        <v>4</v>
      </c>
      <c r="T2589" s="37"/>
      <c r="U2589" s="21" t="s">
        <v>18</v>
      </c>
      <c r="V2589" s="21" t="str">
        <f>VLOOKUP(P2589,'Customer List'!B:C,2,)</f>
        <v>Delhi</v>
      </c>
      <c r="W2589" s="38"/>
      <c r="X2589" s="30">
        <f>IF(OR(R2589 = "PRIYANKA MADAM", R2589 = "DEEPAK", R2589 = "PORTER"),N2589,"")</f>
        <v>45917</v>
      </c>
      <c r="Y2589" s="21">
        <f>IF(X2589="", "", X2589-N2589)</f>
        <v>0</v>
      </c>
      <c r="Z2589" s="21" t="str">
        <f>IF(N2589="", "", TEXT(N2589, "dddd"))</f>
        <v>Wednesday</v>
      </c>
      <c r="AA2589" s="21" t="str">
        <f>IF(X2589="", "", TEXT(X2589, "dddd"))</f>
        <v>Wednesday</v>
      </c>
      <c r="AB2589" s="21" t="str">
        <f>VLOOKUP(U2589,'Currency Sheet'!A:C,3,)</f>
        <v>DOLLAR</v>
      </c>
      <c r="AC2589" s="42" t="str">
        <f>VLOOKUP(P2589,'Customer List'!B:D,3,)</f>
        <v>Local</v>
      </c>
    </row>
    <row r="2590" spans="1:29" x14ac:dyDescent="0.25">
      <c r="A2590" s="21">
        <v>2586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>IF(AB2590="DOLLAR",E2590*88,E2590)</f>
        <v>8254.4</v>
      </c>
      <c r="G2590" s="48">
        <f>F2590*J2590</f>
        <v>8254.4</v>
      </c>
      <c r="H2590" s="21">
        <v>128007</v>
      </c>
      <c r="I2590" s="21" t="s">
        <v>3932</v>
      </c>
      <c r="J2590" s="21">
        <v>1</v>
      </c>
      <c r="K2590" s="21">
        <v>1</v>
      </c>
      <c r="L2590" s="21">
        <f>J2590-K2590</f>
        <v>0</v>
      </c>
      <c r="M2590" s="21" t="s">
        <v>3519</v>
      </c>
      <c r="N2590" s="30">
        <v>45913</v>
      </c>
      <c r="O2590" s="48">
        <v>11457</v>
      </c>
      <c r="P2590" s="21" t="s">
        <v>617</v>
      </c>
      <c r="Q2590" s="21">
        <v>58155620725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Bhuvneshwar</v>
      </c>
      <c r="W2590" s="38"/>
      <c r="X2590" s="30">
        <v>45915</v>
      </c>
      <c r="Y2590" s="21">
        <f>IF(X2590="", "", X2590-N2590)</f>
        <v>2</v>
      </c>
      <c r="Z2590" s="21" t="str">
        <f>IF(N2590="", "", TEXT(N2590, "dddd"))</f>
        <v>Saturday</v>
      </c>
      <c r="AA2590" s="21" t="str">
        <f>IF(X2590="", "", TEXT(X2590, "dddd"))</f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2587</v>
      </c>
      <c r="B2591" s="21" t="s">
        <v>3420</v>
      </c>
      <c r="C2591" s="30">
        <v>45905</v>
      </c>
      <c r="D2591" s="30">
        <v>45910</v>
      </c>
      <c r="E2591" s="47">
        <v>179.2</v>
      </c>
      <c r="F2591" s="47">
        <f>IF(AB2591="DOLLAR",E2591*88,E2591)</f>
        <v>15769.599999999999</v>
      </c>
      <c r="G2591" s="48">
        <f>F2591*J2591</f>
        <v>15769.599999999999</v>
      </c>
      <c r="H2591" s="21">
        <v>136402</v>
      </c>
      <c r="I2591" s="21" t="s">
        <v>3933</v>
      </c>
      <c r="J2591" s="21">
        <v>1</v>
      </c>
      <c r="K2591" s="21">
        <v>1</v>
      </c>
      <c r="L2591" s="21">
        <f>J2591-K2591</f>
        <v>0</v>
      </c>
      <c r="M2591" s="21" t="s">
        <v>3517</v>
      </c>
      <c r="N2591" s="30">
        <v>45913</v>
      </c>
      <c r="O2591" s="48">
        <v>19445.759999999998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Pune</v>
      </c>
      <c r="W2591" s="38"/>
      <c r="X2591" s="30">
        <v>45915</v>
      </c>
      <c r="Y2591" s="21">
        <f>IF(X2591="", "", X2591-N2591)</f>
        <v>2</v>
      </c>
      <c r="Z2591" s="21" t="str">
        <f>IF(N2591="", "", TEXT(N2591, "dddd"))</f>
        <v>Saturday</v>
      </c>
      <c r="AA2591" s="21" t="str">
        <f>IF(X2591="", "", TEXT(X2591, "dddd"))</f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2588</v>
      </c>
      <c r="B2592" s="21" t="s">
        <v>3420</v>
      </c>
      <c r="C2592" s="30">
        <v>45905</v>
      </c>
      <c r="D2592" s="30">
        <v>45910</v>
      </c>
      <c r="E2592" s="47">
        <v>209.3</v>
      </c>
      <c r="F2592" s="47">
        <f>IF(AB2592="DOLLAR",E2592*88,E2592)</f>
        <v>18418.400000000001</v>
      </c>
      <c r="G2592" s="48">
        <f>F2592*J2592</f>
        <v>18418.400000000001</v>
      </c>
      <c r="H2592" s="21">
        <v>138214</v>
      </c>
      <c r="I2592" s="21" t="s">
        <v>3934</v>
      </c>
      <c r="J2592" s="21">
        <v>1</v>
      </c>
      <c r="K2592" s="21">
        <v>1</v>
      </c>
      <c r="L2592" s="21">
        <f>J2592-K2592</f>
        <v>0</v>
      </c>
      <c r="M2592" s="21" t="s">
        <v>3512</v>
      </c>
      <c r="N2592" s="30">
        <v>45913</v>
      </c>
      <c r="O2592" s="48">
        <v>33368.400000000001</v>
      </c>
      <c r="P2592" s="21" t="s">
        <v>3421</v>
      </c>
      <c r="Q2592" s="21">
        <v>58155615291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BANGALORE</v>
      </c>
      <c r="W2592" s="38"/>
      <c r="X2592" s="30">
        <v>45915</v>
      </c>
      <c r="Y2592" s="21">
        <f>IF(X2592="", "", X2592-N2592)</f>
        <v>2</v>
      </c>
      <c r="Z2592" s="21" t="str">
        <f>IF(N2592="", "", TEXT(N2592, "dddd"))</f>
        <v>Saturday</v>
      </c>
      <c r="AA2592" s="21" t="str">
        <f>IF(X2592="", "", TEXT(X2592, "dddd"))</f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2589</v>
      </c>
      <c r="B2593" s="21" t="s">
        <v>3420</v>
      </c>
      <c r="C2593" s="30">
        <v>45905</v>
      </c>
      <c r="D2593" s="30">
        <v>45910</v>
      </c>
      <c r="E2593" s="47">
        <v>180.6</v>
      </c>
      <c r="F2593" s="47">
        <f>IF(AB2593="DOLLAR",E2593*88,E2593)</f>
        <v>15892.8</v>
      </c>
      <c r="G2593" s="48">
        <f>F2593*J2593</f>
        <v>15892.8</v>
      </c>
      <c r="H2593" s="21">
        <v>140902</v>
      </c>
      <c r="I2593" s="21" t="s">
        <v>3935</v>
      </c>
      <c r="J2593" s="21">
        <v>1</v>
      </c>
      <c r="K2593" s="21">
        <v>1</v>
      </c>
      <c r="L2593" s="21">
        <f>J2593-K2593</f>
        <v>0</v>
      </c>
      <c r="M2593" s="21" t="s">
        <v>3517</v>
      </c>
      <c r="N2593" s="30">
        <v>45913</v>
      </c>
      <c r="O2593" s="48">
        <v>19597.68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>IF(X2593="", "", X2593-N2593)</f>
        <v>2</v>
      </c>
      <c r="Z2593" s="21" t="str">
        <f>IF(N2593="", "", TEXT(N2593, "dddd"))</f>
        <v>Saturday</v>
      </c>
      <c r="AA2593" s="21" t="str">
        <f>IF(X2593="", "", TEXT(X2593, "dddd"))</f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2590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>IF(AB2594="DOLLAR",E2594*88,E2594)</f>
        <v>8377.6</v>
      </c>
      <c r="G2594" s="48">
        <f>F2594*J2594</f>
        <v>8377.6</v>
      </c>
      <c r="H2594" s="21">
        <v>141703</v>
      </c>
      <c r="I2594" s="21" t="s">
        <v>3936</v>
      </c>
      <c r="J2594" s="21">
        <v>1</v>
      </c>
      <c r="K2594" s="21">
        <v>1</v>
      </c>
      <c r="L2594" s="21">
        <f>J2594-K2594</f>
        <v>0</v>
      </c>
      <c r="M2594" s="21" t="s">
        <v>3519</v>
      </c>
      <c r="N2594" s="30">
        <v>45913</v>
      </c>
      <c r="O2594" s="48">
        <v>11628</v>
      </c>
      <c r="P2594" s="21" t="s">
        <v>617</v>
      </c>
      <c r="Q2594" s="21">
        <v>58155620725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Bhuvneshwar</v>
      </c>
      <c r="W2594" s="38"/>
      <c r="X2594" s="30">
        <v>45915</v>
      </c>
      <c r="Y2594" s="21">
        <f>IF(X2594="", "", X2594-N2594)</f>
        <v>2</v>
      </c>
      <c r="Z2594" s="21" t="str">
        <f>IF(N2594="", "", TEXT(N2594, "dddd"))</f>
        <v>Saturday</v>
      </c>
      <c r="AA2594" s="21" t="str">
        <f>IF(X2594="", "", TEXT(X2594, "dddd"))</f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2591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>IF(AB2595="DOLLAR",E2595*88,E2595)</f>
        <v>8377.6</v>
      </c>
      <c r="G2595" s="48">
        <f>F2595*J2595</f>
        <v>8377.6</v>
      </c>
      <c r="H2595" s="21">
        <v>155512</v>
      </c>
      <c r="I2595" s="21" t="s">
        <v>3937</v>
      </c>
      <c r="J2595" s="21">
        <v>1</v>
      </c>
      <c r="K2595" s="21">
        <v>1</v>
      </c>
      <c r="L2595" s="21">
        <f>J2595-K2595</f>
        <v>0</v>
      </c>
      <c r="M2595" s="21" t="s">
        <v>3587</v>
      </c>
      <c r="N2595" s="30">
        <v>45917</v>
      </c>
      <c r="O2595" s="48">
        <v>20026</v>
      </c>
      <c r="P2595" s="21" t="s">
        <v>30</v>
      </c>
      <c r="Q2595" s="21" t="s">
        <v>5967</v>
      </c>
      <c r="R2595" s="21" t="s">
        <v>637</v>
      </c>
      <c r="S2595" s="3">
        <v>4</v>
      </c>
      <c r="T2595" s="37"/>
      <c r="U2595" s="21" t="s">
        <v>18</v>
      </c>
      <c r="V2595" s="21" t="str">
        <f>VLOOKUP(P2595,'Customer List'!B:C,2,)</f>
        <v>Delhi</v>
      </c>
      <c r="W2595" s="38"/>
      <c r="X2595" s="30">
        <f>IF(OR(R2595 = "PRIYANKA MADAM", R2595 = "DEEPAK", R2595 = "PORTER"),N2595,"")</f>
        <v>45917</v>
      </c>
      <c r="Y2595" s="21">
        <f>IF(X2595="", "", X2595-N2595)</f>
        <v>0</v>
      </c>
      <c r="Z2595" s="21" t="str">
        <f>IF(N2595="", "", TEXT(N2595, "dddd"))</f>
        <v>Wednesday</v>
      </c>
      <c r="AA2595" s="21" t="str">
        <f>IF(X2595="", "", TEXT(X2595, "dddd"))</f>
        <v>Wednesday</v>
      </c>
      <c r="AB2595" s="21" t="str">
        <f>VLOOKUP(U2595,'Currency Sheet'!A:C,3,)</f>
        <v>DOLLAR</v>
      </c>
      <c r="AC2595" s="42" t="str">
        <f>VLOOKUP(P2595,'Customer List'!B:D,3,)</f>
        <v>Local</v>
      </c>
    </row>
    <row r="2596" spans="1:29" x14ac:dyDescent="0.25">
      <c r="A2596" s="21">
        <v>2592</v>
      </c>
      <c r="B2596" s="21" t="s">
        <v>3420</v>
      </c>
      <c r="C2596" s="30">
        <v>45905</v>
      </c>
      <c r="D2596" s="30">
        <v>45910</v>
      </c>
      <c r="E2596" s="47">
        <v>81.900000000000006</v>
      </c>
      <c r="F2596" s="47">
        <f>IF(AB2596="DOLLAR",E2596*88,E2596)</f>
        <v>7207.2000000000007</v>
      </c>
      <c r="G2596" s="48">
        <f>F2596*J2596</f>
        <v>7207.2000000000007</v>
      </c>
      <c r="H2596" s="21">
        <v>155608</v>
      </c>
      <c r="I2596" s="21" t="s">
        <v>3938</v>
      </c>
      <c r="J2596" s="21">
        <v>1</v>
      </c>
      <c r="K2596" s="21">
        <v>1</v>
      </c>
      <c r="L2596" s="21">
        <f>J2596-K2596</f>
        <v>0</v>
      </c>
      <c r="M2596" s="21" t="s">
        <v>3519</v>
      </c>
      <c r="N2596" s="30">
        <v>45913</v>
      </c>
      <c r="O2596" s="48">
        <v>10003.5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>IF(X2596="", "", X2596-N2596)</f>
        <v>2</v>
      </c>
      <c r="Z2596" s="21" t="str">
        <f>IF(N2596="", "", TEXT(N2596, "dddd"))</f>
        <v>Saturday</v>
      </c>
      <c r="AA2596" s="21" t="str">
        <f>IF(X2596="", "", TEXT(X2596, "dddd"))</f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x14ac:dyDescent="0.25">
      <c r="A2597" s="21">
        <v>2593</v>
      </c>
      <c r="B2597" s="21" t="s">
        <v>3420</v>
      </c>
      <c r="C2597" s="30">
        <v>45905</v>
      </c>
      <c r="D2597" s="30">
        <v>45910</v>
      </c>
      <c r="E2597" s="47">
        <v>93.8</v>
      </c>
      <c r="F2597" s="47">
        <f>IF(AB2597="DOLLAR",E2597*88,E2597)</f>
        <v>8254.4</v>
      </c>
      <c r="G2597" s="48">
        <f>F2597*J2597</f>
        <v>8254.4</v>
      </c>
      <c r="H2597" s="21">
        <v>155903</v>
      </c>
      <c r="I2597" s="21" t="s">
        <v>3939</v>
      </c>
      <c r="J2597" s="21">
        <v>1</v>
      </c>
      <c r="K2597" s="21">
        <v>1</v>
      </c>
      <c r="L2597" s="21">
        <f>J2597-K2597</f>
        <v>0</v>
      </c>
      <c r="M2597" s="21" t="s">
        <v>3615</v>
      </c>
      <c r="N2597" s="30">
        <v>45917</v>
      </c>
      <c r="O2597" s="48">
        <v>10820</v>
      </c>
      <c r="P2597" s="21" t="s">
        <v>42</v>
      </c>
      <c r="Q2597" s="21" t="s">
        <v>636</v>
      </c>
      <c r="R2597" s="21" t="s">
        <v>723</v>
      </c>
      <c r="S2597" s="3">
        <v>4</v>
      </c>
      <c r="T2597" s="37"/>
      <c r="U2597" s="21" t="s">
        <v>18</v>
      </c>
      <c r="V2597" s="21" t="str">
        <f>VLOOKUP(P2597,'Customer List'!B:C,2,)</f>
        <v>Faridabad</v>
      </c>
      <c r="W2597" s="38"/>
      <c r="X2597" s="30">
        <f>IF(OR(R2597 = "PRIYANKA MADAM", R2597 = "DEEPAK", R2597 = "PORTER"),N2597,"")</f>
        <v>45917</v>
      </c>
      <c r="Y2597" s="21">
        <f>IF(X2597="", "", X2597-N2597)</f>
        <v>0</v>
      </c>
      <c r="Z2597" s="21" t="str">
        <f>IF(N2597="", "", TEXT(N2597, "dddd"))</f>
        <v>Wednesday</v>
      </c>
      <c r="AA2597" s="21" t="str">
        <f>IF(X2597="", "", TEXT(X2597, "dddd"))</f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x14ac:dyDescent="0.25">
      <c r="A2598" s="21">
        <v>2594</v>
      </c>
      <c r="B2598" s="21" t="s">
        <v>3420</v>
      </c>
      <c r="C2598" s="30">
        <v>45905</v>
      </c>
      <c r="D2598" s="30">
        <v>45910</v>
      </c>
      <c r="E2598" s="47">
        <v>193.2</v>
      </c>
      <c r="F2598" s="47">
        <f>IF(AB2598="DOLLAR",E2598*88,E2598)</f>
        <v>17001.599999999999</v>
      </c>
      <c r="G2598" s="48">
        <f>F2598*J2598</f>
        <v>34003.199999999997</v>
      </c>
      <c r="H2598" s="21">
        <v>156604</v>
      </c>
      <c r="I2598" s="21" t="s">
        <v>3940</v>
      </c>
      <c r="J2598" s="21">
        <v>2</v>
      </c>
      <c r="K2598" s="21">
        <v>2</v>
      </c>
      <c r="L2598" s="21">
        <f>J2598-K2598</f>
        <v>0</v>
      </c>
      <c r="M2598" s="21" t="s">
        <v>3504</v>
      </c>
      <c r="N2598" s="30">
        <v>45913</v>
      </c>
      <c r="O2598" s="48">
        <v>58180.800000000003</v>
      </c>
      <c r="P2598" s="21" t="s">
        <v>2048</v>
      </c>
      <c r="Q2598" s="21">
        <v>58155617516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Hyderabad</v>
      </c>
      <c r="W2598" s="38"/>
      <c r="X2598" s="30">
        <v>45915</v>
      </c>
      <c r="Y2598" s="21">
        <f>IF(X2598="", "", X2598-N2598)</f>
        <v>2</v>
      </c>
      <c r="Z2598" s="21" t="str">
        <f>IF(N2598="", "", TEXT(N2598, "dddd"))</f>
        <v>Saturday</v>
      </c>
      <c r="AA2598" s="21" t="str">
        <f>IF(X2598="", "", TEXT(X2598, "dddd"))</f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x14ac:dyDescent="0.25">
      <c r="A2599" s="21">
        <v>2595</v>
      </c>
      <c r="B2599" s="21" t="s">
        <v>3420</v>
      </c>
      <c r="C2599" s="30">
        <v>45905</v>
      </c>
      <c r="D2599" s="30">
        <v>45910</v>
      </c>
      <c r="E2599" s="47">
        <v>47.6</v>
      </c>
      <c r="F2599" s="47">
        <f>IF(AB2599="DOLLAR",E2599*88,E2599)</f>
        <v>4188.8</v>
      </c>
      <c r="G2599" s="48">
        <f>F2599*J2599</f>
        <v>4188.8</v>
      </c>
      <c r="H2599" s="21">
        <v>161203</v>
      </c>
      <c r="I2599" s="21" t="s">
        <v>3941</v>
      </c>
      <c r="J2599" s="21">
        <v>1</v>
      </c>
      <c r="K2599" s="21">
        <v>1</v>
      </c>
      <c r="L2599" s="21">
        <f>J2599-K2599</f>
        <v>0</v>
      </c>
      <c r="M2599" s="21" t="s">
        <v>3615</v>
      </c>
      <c r="N2599" s="30">
        <v>45917</v>
      </c>
      <c r="O2599" s="48">
        <v>5491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>IF(X2599="", "", X2599-N2599)</f>
        <v>0</v>
      </c>
      <c r="Z2599" s="21" t="str">
        <f>IF(N2599="", "", TEXT(N2599, "dddd"))</f>
        <v>Wednesday</v>
      </c>
      <c r="AA2599" s="21" t="str">
        <f>IF(X2599="", "", TEXT(X2599, "dddd"))</f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2596</v>
      </c>
      <c r="B2600" s="21" t="s">
        <v>3420</v>
      </c>
      <c r="C2600" s="30">
        <v>45905</v>
      </c>
      <c r="D2600" s="30">
        <v>45910</v>
      </c>
      <c r="E2600" s="47">
        <v>30.8</v>
      </c>
      <c r="F2600" s="47">
        <f>IF(AB2600="DOLLAR",E2600*88,E2600)</f>
        <v>2710.4</v>
      </c>
      <c r="G2600" s="48">
        <f>F2600*J2600</f>
        <v>2710.4</v>
      </c>
      <c r="H2600" s="21">
        <v>163503</v>
      </c>
      <c r="I2600" s="21" t="s">
        <v>3942</v>
      </c>
      <c r="J2600" s="21">
        <v>1</v>
      </c>
      <c r="K2600" s="21">
        <v>1</v>
      </c>
      <c r="L2600" s="21">
        <f>J2600-K2600</f>
        <v>0</v>
      </c>
      <c r="M2600" s="21" t="s">
        <v>3615</v>
      </c>
      <c r="N2600" s="30">
        <v>45917</v>
      </c>
      <c r="O2600" s="48">
        <v>3553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>IF(X2600="", "", X2600-N2600)</f>
        <v>0</v>
      </c>
      <c r="Z2600" s="21" t="str">
        <f>IF(N2600="", "", TEXT(N2600, "dddd"))</f>
        <v>Wednesday</v>
      </c>
      <c r="AA2600" s="21" t="str">
        <f>IF(X2600="", "", TEXT(X2600, "dddd"))</f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2597</v>
      </c>
      <c r="B2601" s="21" t="s">
        <v>3420</v>
      </c>
      <c r="C2601" s="30">
        <v>45905</v>
      </c>
      <c r="D2601" s="30">
        <v>45910</v>
      </c>
      <c r="E2601" s="47">
        <v>50.4</v>
      </c>
      <c r="F2601" s="47">
        <f>IF(AB2601="DOLLAR",E2601*88,E2601)</f>
        <v>4435.2</v>
      </c>
      <c r="G2601" s="48">
        <f>F2601*J2601</f>
        <v>4435.2</v>
      </c>
      <c r="H2601" s="21">
        <v>300412</v>
      </c>
      <c r="I2601" s="21" t="s">
        <v>3943</v>
      </c>
      <c r="J2601" s="21">
        <v>1</v>
      </c>
      <c r="K2601" s="21">
        <v>1</v>
      </c>
      <c r="L2601" s="21">
        <f>J2601-K2601</f>
        <v>0</v>
      </c>
      <c r="M2601" s="21" t="s">
        <v>3438</v>
      </c>
      <c r="N2601" s="30">
        <v>45911</v>
      </c>
      <c r="O2601" s="48">
        <v>6912</v>
      </c>
      <c r="P2601" s="21" t="s">
        <v>208</v>
      </c>
      <c r="Q2601" s="21" t="s">
        <v>1127</v>
      </c>
      <c r="R2601" s="21" t="s">
        <v>1127</v>
      </c>
      <c r="S2601" s="3">
        <v>4</v>
      </c>
      <c r="T2601" s="37"/>
      <c r="U2601" s="21" t="s">
        <v>18</v>
      </c>
      <c r="V2601" s="21" t="str">
        <f>VLOOKUP(P2601,'Customer List'!B:C,2,)</f>
        <v>Delhi</v>
      </c>
      <c r="W2601" s="38"/>
      <c r="X2601" s="30">
        <f>IF(OR(R2601 = "PRIYANKA MADAM", R2601 = "DEEPAK", R2601 = "PORTER"),N2601,"")</f>
        <v>45911</v>
      </c>
      <c r="Y2601" s="21">
        <f>IF(X2601="", "", X2601-N2601)</f>
        <v>0</v>
      </c>
      <c r="Z2601" s="21" t="str">
        <f>IF(N2601="", "", TEXT(N2601, "dddd"))</f>
        <v>Thursday</v>
      </c>
      <c r="AA2601" s="21" t="str">
        <f>IF(X2601="", "", TEXT(X2601, "dddd"))</f>
        <v>Thursday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2598</v>
      </c>
      <c r="B2602" s="21" t="s">
        <v>3420</v>
      </c>
      <c r="C2602" s="30">
        <v>45905</v>
      </c>
      <c r="D2602" s="30">
        <v>45910</v>
      </c>
      <c r="E2602" s="47">
        <v>234.5</v>
      </c>
      <c r="F2602" s="47">
        <f>IF(AB2602="DOLLAR",E2602*88,E2602)</f>
        <v>20636</v>
      </c>
      <c r="G2602" s="48">
        <f>F2602*J2602</f>
        <v>20636</v>
      </c>
      <c r="H2602" s="21">
        <v>300428</v>
      </c>
      <c r="I2602" s="21" t="s">
        <v>3944</v>
      </c>
      <c r="J2602" s="21">
        <v>1</v>
      </c>
      <c r="K2602" s="21">
        <v>1</v>
      </c>
      <c r="L2602" s="21">
        <f>J2602-K2602</f>
        <v>0</v>
      </c>
      <c r="M2602" s="21" t="s">
        <v>3520</v>
      </c>
      <c r="N2602" s="30">
        <v>45913</v>
      </c>
      <c r="O2602" s="48">
        <v>31825</v>
      </c>
      <c r="P2602" s="21" t="s">
        <v>617</v>
      </c>
      <c r="Q2602" s="21">
        <v>58155620725</v>
      </c>
      <c r="R2602" s="21" t="s">
        <v>40</v>
      </c>
      <c r="S2602" s="3">
        <v>4</v>
      </c>
      <c r="T2602" s="37"/>
      <c r="U2602" s="21" t="s">
        <v>18</v>
      </c>
      <c r="V2602" s="21" t="str">
        <f>VLOOKUP(P2602,'Customer List'!B:C,2,)</f>
        <v>Bhuvneshwar</v>
      </c>
      <c r="W2602" s="38"/>
      <c r="X2602" s="30">
        <v>45915</v>
      </c>
      <c r="Y2602" s="21">
        <f>IF(X2602="", "", X2602-N2602)</f>
        <v>2</v>
      </c>
      <c r="Z2602" s="21" t="str">
        <f>IF(N2602="", "", TEXT(N2602, "dddd"))</f>
        <v>Saturday</v>
      </c>
      <c r="AA2602" s="21" t="str">
        <f>IF(X2602="", "", TEXT(X2602, "dddd"))</f>
        <v>Monday</v>
      </c>
      <c r="AB2602" s="21" t="str">
        <f>VLOOKUP(U2602,'Currency Sheet'!A:C,3,)</f>
        <v>DOLLAR</v>
      </c>
      <c r="AC2602" s="42" t="str">
        <f>VLOOKUP(P2602,'Customer List'!B:D,3,)</f>
        <v>OutStation</v>
      </c>
    </row>
    <row r="2603" spans="1:29" x14ac:dyDescent="0.25">
      <c r="A2603" s="21">
        <v>2599</v>
      </c>
      <c r="B2603" s="21" t="s">
        <v>3420</v>
      </c>
      <c r="C2603" s="30">
        <v>45905</v>
      </c>
      <c r="D2603" s="30">
        <v>45910</v>
      </c>
      <c r="E2603" s="47">
        <v>46.2</v>
      </c>
      <c r="F2603" s="47">
        <f>IF(AB2603="DOLLAR",E2603*88,E2603)</f>
        <v>4065.6000000000004</v>
      </c>
      <c r="G2603" s="48">
        <f>F2603*J2603</f>
        <v>4065.6000000000004</v>
      </c>
      <c r="H2603" s="21">
        <v>300508</v>
      </c>
      <c r="I2603" s="21" t="s">
        <v>3945</v>
      </c>
      <c r="J2603" s="21">
        <v>1</v>
      </c>
      <c r="K2603" s="21">
        <v>1</v>
      </c>
      <c r="L2603" s="21">
        <f>J2603-K2603</f>
        <v>0</v>
      </c>
      <c r="M2603" s="21" t="s">
        <v>3438</v>
      </c>
      <c r="N2603" s="30">
        <v>45911</v>
      </c>
      <c r="O2603" s="48">
        <v>6336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>IF(X2603="", "", X2603-N2603)</f>
        <v>0</v>
      </c>
      <c r="Z2603" s="21" t="str">
        <f>IF(N2603="", "", TEXT(N2603, "dddd"))</f>
        <v>Thursday</v>
      </c>
      <c r="AA2603" s="21" t="str">
        <f>IF(X2603="", "", TEXT(X2603, "dddd"))</f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2600</v>
      </c>
      <c r="B2604" s="21" t="s">
        <v>3420</v>
      </c>
      <c r="C2604" s="30">
        <v>45905</v>
      </c>
      <c r="D2604" s="30">
        <v>45910</v>
      </c>
      <c r="E2604" s="47">
        <v>35</v>
      </c>
      <c r="F2604" s="47">
        <f>IF(AB2604="DOLLAR",E2604*88,E2604)</f>
        <v>3080</v>
      </c>
      <c r="G2604" s="48">
        <f>F2604*J2604</f>
        <v>3080</v>
      </c>
      <c r="H2604" s="21">
        <v>301006</v>
      </c>
      <c r="I2604" s="21" t="s">
        <v>3946</v>
      </c>
      <c r="J2604" s="21">
        <v>1</v>
      </c>
      <c r="K2604" s="21">
        <v>1</v>
      </c>
      <c r="L2604" s="21">
        <f>J2604-K2604</f>
        <v>0</v>
      </c>
      <c r="M2604" s="21" t="s">
        <v>3438</v>
      </c>
      <c r="N2604" s="30">
        <v>45911</v>
      </c>
      <c r="O2604" s="48">
        <v>4800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>IF(X2604="", "", X2604-N2604)</f>
        <v>0</v>
      </c>
      <c r="Z2604" s="21" t="str">
        <f>IF(N2604="", "", TEXT(N2604, "dddd"))</f>
        <v>Thursday</v>
      </c>
      <c r="AA2604" s="21" t="str">
        <f>IF(X2604="", "", TEXT(X2604, "dddd"))</f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2601</v>
      </c>
      <c r="B2605" s="21" t="s">
        <v>3420</v>
      </c>
      <c r="C2605" s="30">
        <v>45905</v>
      </c>
      <c r="D2605" s="30">
        <v>45910</v>
      </c>
      <c r="E2605" s="47">
        <v>318</v>
      </c>
      <c r="F2605" s="47">
        <f>IF(AB2605="DOLLAR",E2605*88,E2605)</f>
        <v>27984</v>
      </c>
      <c r="G2605" s="48">
        <f>F2605*J2605</f>
        <v>27984</v>
      </c>
      <c r="H2605" s="21">
        <v>302262</v>
      </c>
      <c r="I2605" s="21" t="s">
        <v>3947</v>
      </c>
      <c r="J2605" s="21">
        <v>1</v>
      </c>
      <c r="K2605" s="21">
        <v>1</v>
      </c>
      <c r="L2605" s="21">
        <f>J2605-K2605</f>
        <v>0</v>
      </c>
      <c r="M2605" s="21" t="s">
        <v>3518</v>
      </c>
      <c r="N2605" s="30">
        <v>45913</v>
      </c>
      <c r="O2605" s="48">
        <v>40280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>IF(X2605="", "", X2605-N2605)</f>
        <v>2</v>
      </c>
      <c r="Z2605" s="21" t="str">
        <f>IF(N2605="", "", TEXT(N2605, "dddd"))</f>
        <v>Saturday</v>
      </c>
      <c r="AA2605" s="21" t="str">
        <f>IF(X2605="", "", TEXT(X2605, "dddd"))</f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2602</v>
      </c>
      <c r="B2606" s="21" t="s">
        <v>3420</v>
      </c>
      <c r="C2606" s="30">
        <v>45905</v>
      </c>
      <c r="D2606" s="30">
        <v>45910</v>
      </c>
      <c r="E2606" s="47">
        <v>267.39999999999998</v>
      </c>
      <c r="F2606" s="47">
        <f>IF(AB2606="DOLLAR",E2606*88,E2606)</f>
        <v>23531.199999999997</v>
      </c>
      <c r="G2606" s="48">
        <f>F2606*J2606</f>
        <v>23531.199999999997</v>
      </c>
      <c r="H2606" s="21">
        <v>303550</v>
      </c>
      <c r="I2606" s="21" t="s">
        <v>3948</v>
      </c>
      <c r="J2606" s="21">
        <v>1</v>
      </c>
      <c r="K2606" s="21">
        <v>1</v>
      </c>
      <c r="L2606" s="21">
        <f>J2606-K2606</f>
        <v>0</v>
      </c>
      <c r="M2606" s="21" t="s">
        <v>3518</v>
      </c>
      <c r="N2606" s="30">
        <v>45913</v>
      </c>
      <c r="O2606" s="48">
        <v>36290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>IF(X2606="", "", X2606-N2606)</f>
        <v>2</v>
      </c>
      <c r="Z2606" s="21" t="str">
        <f>IF(N2606="", "", TEXT(N2606, "dddd"))</f>
        <v>Saturday</v>
      </c>
      <c r="AA2606" s="21" t="str">
        <f>IF(X2606="", "", TEXT(X2606, "dddd"))</f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2603</v>
      </c>
      <c r="B2607" s="21" t="s">
        <v>3420</v>
      </c>
      <c r="C2607" s="30">
        <v>45905</v>
      </c>
      <c r="D2607" s="30">
        <v>45910</v>
      </c>
      <c r="E2607" s="47">
        <v>50.4</v>
      </c>
      <c r="F2607" s="47">
        <f>IF(AB2607="DOLLAR",E2607*88,E2607)</f>
        <v>4435.2</v>
      </c>
      <c r="G2607" s="48">
        <f>F2607*J2607</f>
        <v>8870.4</v>
      </c>
      <c r="H2607" s="21">
        <v>304006</v>
      </c>
      <c r="I2607" s="21" t="s">
        <v>3949</v>
      </c>
      <c r="J2607" s="21">
        <v>2</v>
      </c>
      <c r="K2607" s="21">
        <v>2</v>
      </c>
      <c r="L2607" s="21">
        <f>J2607-K2607</f>
        <v>0</v>
      </c>
      <c r="M2607" s="21" t="s">
        <v>3526</v>
      </c>
      <c r="N2607" s="30">
        <v>45913</v>
      </c>
      <c r="O2607" s="48">
        <v>15177.6</v>
      </c>
      <c r="P2607" s="21" t="s">
        <v>191</v>
      </c>
      <c r="Q2607" s="21" t="s">
        <v>3542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Chandigarh</v>
      </c>
      <c r="W2607" s="38"/>
      <c r="X2607" s="30">
        <v>45915</v>
      </c>
      <c r="Y2607" s="21">
        <f>IF(X2607="", "", X2607-N2607)</f>
        <v>2</v>
      </c>
      <c r="Z2607" s="21" t="str">
        <f>IF(N2607="", "", TEXT(N2607, "dddd"))</f>
        <v>Saturday</v>
      </c>
      <c r="AA2607" s="21" t="str">
        <f>IF(X2607="", "", TEXT(X2607, "dddd"))</f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2604</v>
      </c>
      <c r="B2608" s="21" t="s">
        <v>3420</v>
      </c>
      <c r="C2608" s="30">
        <v>45905</v>
      </c>
      <c r="D2608" s="30">
        <v>45910</v>
      </c>
      <c r="E2608" s="47">
        <v>300.75</v>
      </c>
      <c r="F2608" s="47">
        <f>IF(AB2608="DOLLAR",E2608*88,E2608)</f>
        <v>26466</v>
      </c>
      <c r="G2608" s="48">
        <f>F2608*J2608</f>
        <v>26466</v>
      </c>
      <c r="H2608" s="21">
        <v>304044</v>
      </c>
      <c r="I2608" s="21" t="s">
        <v>3950</v>
      </c>
      <c r="J2608" s="21">
        <v>1</v>
      </c>
      <c r="K2608" s="21">
        <v>1</v>
      </c>
      <c r="L2608" s="21">
        <f>J2608-K2608</f>
        <v>0</v>
      </c>
      <c r="M2608" s="21" t="s">
        <v>3520</v>
      </c>
      <c r="N2608" s="30">
        <v>45913</v>
      </c>
      <c r="O2608" s="48">
        <v>38095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>IF(X2608="", "", X2608-N2608)</f>
        <v>2</v>
      </c>
      <c r="Z2608" s="21" t="str">
        <f>IF(N2608="", "", TEXT(N2608, "dddd"))</f>
        <v>Saturday</v>
      </c>
      <c r="AA2608" s="21" t="str">
        <f>IF(X2608="", "", TEXT(X2608, "dddd"))</f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2605</v>
      </c>
      <c r="B2609" s="21" t="s">
        <v>3420</v>
      </c>
      <c r="C2609" s="30">
        <v>45905</v>
      </c>
      <c r="D2609" s="30">
        <v>45910</v>
      </c>
      <c r="E2609" s="47">
        <v>205.1</v>
      </c>
      <c r="F2609" s="47">
        <f>IF(AB2609="DOLLAR",E2609*88,E2609)</f>
        <v>18048.8</v>
      </c>
      <c r="G2609" s="48">
        <f>F2609*J2609</f>
        <v>18048.8</v>
      </c>
      <c r="H2609" s="21">
        <v>305210</v>
      </c>
      <c r="I2609" s="21" t="s">
        <v>3951</v>
      </c>
      <c r="J2609" s="21">
        <v>1</v>
      </c>
      <c r="K2609" s="21">
        <v>1</v>
      </c>
      <c r="L2609" s="21">
        <f>J2609-K2609</f>
        <v>0</v>
      </c>
      <c r="M2609" s="21" t="s">
        <v>3518</v>
      </c>
      <c r="N2609" s="30">
        <v>45913</v>
      </c>
      <c r="O2609" s="48">
        <v>27835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>IF(X2609="", "", X2609-N2609)</f>
        <v>2</v>
      </c>
      <c r="Z2609" s="21" t="str">
        <f>IF(N2609="", "", TEXT(N2609, "dddd"))</f>
        <v>Saturday</v>
      </c>
      <c r="AA2609" s="21" t="str">
        <f>IF(X2609="", "", TEXT(X2609, "dddd"))</f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2606</v>
      </c>
      <c r="B2610" s="21" t="s">
        <v>3420</v>
      </c>
      <c r="C2610" s="30">
        <v>45905</v>
      </c>
      <c r="D2610" s="30">
        <v>45910</v>
      </c>
      <c r="E2610" s="47">
        <v>185.5</v>
      </c>
      <c r="F2610" s="47">
        <f>IF(AB2610="DOLLAR",E2610*88,E2610)</f>
        <v>16324</v>
      </c>
      <c r="G2610" s="48">
        <f>F2610*J2610</f>
        <v>16324</v>
      </c>
      <c r="H2610" s="21">
        <v>308110</v>
      </c>
      <c r="I2610" s="21" t="s">
        <v>3952</v>
      </c>
      <c r="J2610" s="21">
        <v>1</v>
      </c>
      <c r="K2610" s="21">
        <v>1</v>
      </c>
      <c r="L2610" s="21">
        <f>J2610-K2610</f>
        <v>0</v>
      </c>
      <c r="M2610" s="21" t="s">
        <v>3520</v>
      </c>
      <c r="N2610" s="30">
        <v>45913</v>
      </c>
      <c r="O2610" s="48">
        <v>25175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>IF(X2610="", "", X2610-N2610)</f>
        <v>2</v>
      </c>
      <c r="Z2610" s="21" t="str">
        <f>IF(N2610="", "", TEXT(N2610, "dddd"))</f>
        <v>Saturday</v>
      </c>
      <c r="AA2610" s="21" t="str">
        <f>IF(X2610="", "", TEXT(X2610, "dddd"))</f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2607</v>
      </c>
      <c r="B2611" s="21" t="s">
        <v>3420</v>
      </c>
      <c r="C2611" s="30">
        <v>45905</v>
      </c>
      <c r="D2611" s="30">
        <v>45910</v>
      </c>
      <c r="E2611" s="47">
        <v>259</v>
      </c>
      <c r="F2611" s="47">
        <f>IF(AB2611="DOLLAR",E2611*88,E2611)</f>
        <v>22792</v>
      </c>
      <c r="G2611" s="48">
        <f>F2611*J2611</f>
        <v>22792</v>
      </c>
      <c r="H2611" s="21">
        <v>309816</v>
      </c>
      <c r="I2611" s="21" t="s">
        <v>3953</v>
      </c>
      <c r="J2611" s="21">
        <v>1</v>
      </c>
      <c r="K2611" s="21">
        <v>1</v>
      </c>
      <c r="L2611" s="21">
        <f>J2611-K2611</f>
        <v>0</v>
      </c>
      <c r="M2611" s="21" t="s">
        <v>3439</v>
      </c>
      <c r="N2611" s="30">
        <v>45911</v>
      </c>
      <c r="O2611" s="48">
        <v>35150</v>
      </c>
      <c r="P2611" s="21" t="s">
        <v>213</v>
      </c>
      <c r="Q2611" s="21" t="s">
        <v>1127</v>
      </c>
      <c r="R2611" s="21" t="s">
        <v>1127</v>
      </c>
      <c r="S2611" s="3">
        <v>4</v>
      </c>
      <c r="T2611" s="37"/>
      <c r="U2611" s="21" t="s">
        <v>18</v>
      </c>
      <c r="V2611" s="21" t="str">
        <f>VLOOKUP(P2611,'Customer List'!B:C,2,)</f>
        <v>Delhi</v>
      </c>
      <c r="W2611" s="38"/>
      <c r="X2611" s="30">
        <f>IF(OR(R2611 = "PRIYANKA MADAM", R2611 = "DEEPAK", R2611 = "PORTER"),N2611,"")</f>
        <v>45911</v>
      </c>
      <c r="Y2611" s="21">
        <f>IF(X2611="", "", X2611-N2611)</f>
        <v>0</v>
      </c>
      <c r="Z2611" s="21" t="str">
        <f>IF(N2611="", "", TEXT(N2611, "dddd"))</f>
        <v>Thursday</v>
      </c>
      <c r="AA2611" s="21" t="str">
        <f>IF(X2611="", "", TEXT(X2611, "dddd"))</f>
        <v>Thursday</v>
      </c>
      <c r="AB2611" s="21" t="str">
        <f>VLOOKUP(U2611,'Currency Sheet'!A:C,3,)</f>
        <v>DOLLAR</v>
      </c>
      <c r="AC2611" s="42" t="str">
        <f>VLOOKUP(P2611,'Customer List'!B:D,3,)</f>
        <v>Local</v>
      </c>
    </row>
    <row r="2612" spans="1:29" x14ac:dyDescent="0.25">
      <c r="A2612" s="21">
        <v>2608</v>
      </c>
      <c r="B2612" s="21" t="s">
        <v>3420</v>
      </c>
      <c r="C2612" s="30">
        <v>45905</v>
      </c>
      <c r="D2612" s="30">
        <v>45910</v>
      </c>
      <c r="E2612" s="47">
        <v>165.9</v>
      </c>
      <c r="F2612" s="47">
        <f>IF(AB2612="DOLLAR",E2612*88,E2612)</f>
        <v>14599.2</v>
      </c>
      <c r="G2612" s="48">
        <f>F2612*J2612</f>
        <v>14599.2</v>
      </c>
      <c r="H2612" s="21">
        <v>310916</v>
      </c>
      <c r="I2612" s="21" t="s">
        <v>3954</v>
      </c>
      <c r="J2612" s="21">
        <v>1</v>
      </c>
      <c r="K2612" s="21">
        <v>1</v>
      </c>
      <c r="L2612" s="21">
        <f>J2612-K2612</f>
        <v>0</v>
      </c>
      <c r="M2612" s="21" t="s">
        <v>3520</v>
      </c>
      <c r="N2612" s="30">
        <v>45913</v>
      </c>
      <c r="O2612" s="48">
        <v>22515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>IF(X2612="", "", X2612-N2612)</f>
        <v>2</v>
      </c>
      <c r="Z2612" s="21" t="str">
        <f>IF(N2612="", "", TEXT(N2612, "dddd"))</f>
        <v>Saturday</v>
      </c>
      <c r="AA2612" s="21" t="str">
        <f>IF(X2612="", "", TEXT(X2612, "dddd"))</f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x14ac:dyDescent="0.25">
      <c r="A2613" s="21">
        <v>2609</v>
      </c>
      <c r="B2613" s="21" t="s">
        <v>3420</v>
      </c>
      <c r="C2613" s="30">
        <v>45905</v>
      </c>
      <c r="D2613" s="30">
        <v>45910</v>
      </c>
      <c r="E2613" s="47">
        <v>297</v>
      </c>
      <c r="F2613" s="47">
        <f>IF(AB2613="DOLLAR",E2613*88,E2613)</f>
        <v>26136</v>
      </c>
      <c r="G2613" s="48">
        <f>F2613*J2613</f>
        <v>26136</v>
      </c>
      <c r="H2613" s="21">
        <v>310944</v>
      </c>
      <c r="I2613" s="21" t="s">
        <v>3955</v>
      </c>
      <c r="J2613" s="21">
        <v>1</v>
      </c>
      <c r="K2613" s="21">
        <v>1</v>
      </c>
      <c r="L2613" s="21">
        <f>J2613-K2613</f>
        <v>0</v>
      </c>
      <c r="M2613" s="21" t="s">
        <v>3439</v>
      </c>
      <c r="N2613" s="30">
        <v>45911</v>
      </c>
      <c r="O2613" s="48">
        <v>37620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>IF(X2613="", "", X2613-N2613)</f>
        <v>0</v>
      </c>
      <c r="Z2613" s="21" t="str">
        <f>IF(N2613="", "", TEXT(N2613, "dddd"))</f>
        <v>Thursday</v>
      </c>
      <c r="AA2613" s="21" t="str">
        <f>IF(X2613="", "", TEXT(X2613, "dddd"))</f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2610</v>
      </c>
      <c r="B2614" s="21" t="s">
        <v>3420</v>
      </c>
      <c r="C2614" s="30">
        <v>45905</v>
      </c>
      <c r="D2614" s="30">
        <v>45910</v>
      </c>
      <c r="E2614" s="47">
        <v>141.4</v>
      </c>
      <c r="F2614" s="47">
        <f>IF(AB2614="DOLLAR",E2614*88,E2614)</f>
        <v>12443.2</v>
      </c>
      <c r="G2614" s="48">
        <f>F2614*J2614</f>
        <v>12443.2</v>
      </c>
      <c r="H2614" s="21">
        <v>320007</v>
      </c>
      <c r="I2614" s="21" t="s">
        <v>3956</v>
      </c>
      <c r="J2614" s="21">
        <v>1</v>
      </c>
      <c r="K2614" s="21">
        <v>1</v>
      </c>
      <c r="L2614" s="21">
        <f>J2614-K2614</f>
        <v>0</v>
      </c>
      <c r="M2614" s="21" t="s">
        <v>3587</v>
      </c>
      <c r="N2614" s="30">
        <v>45917</v>
      </c>
      <c r="O2614" s="48">
        <v>29744.5</v>
      </c>
      <c r="P2614" s="21" t="s">
        <v>30</v>
      </c>
      <c r="Q2614" s="21" t="s">
        <v>5967</v>
      </c>
      <c r="R2614" s="21" t="s">
        <v>637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45917</v>
      </c>
      <c r="Y2614" s="21">
        <f>IF(X2614="", "", X2614-N2614)</f>
        <v>0</v>
      </c>
      <c r="Z2614" s="21" t="str">
        <f>IF(N2614="", "", TEXT(N2614, "dddd"))</f>
        <v>Wednesday</v>
      </c>
      <c r="AA2614" s="21" t="str">
        <f>IF(X2614="", "", TEXT(X2614, "dddd"))</f>
        <v>Wednesday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2611</v>
      </c>
      <c r="B2615" s="21" t="s">
        <v>3420</v>
      </c>
      <c r="C2615" s="30">
        <v>45905</v>
      </c>
      <c r="D2615" s="30">
        <v>45910</v>
      </c>
      <c r="E2615" s="47">
        <v>313.5</v>
      </c>
      <c r="F2615" s="47">
        <f>IF(AB2615="DOLLAR",E2615*88,E2615)</f>
        <v>27588</v>
      </c>
      <c r="G2615" s="48">
        <f>F2615*J2615</f>
        <v>27588</v>
      </c>
      <c r="H2615" s="21">
        <v>323034</v>
      </c>
      <c r="I2615" s="21" t="s">
        <v>3957</v>
      </c>
      <c r="J2615" s="21">
        <v>1</v>
      </c>
      <c r="K2615" s="21">
        <v>1</v>
      </c>
      <c r="L2615" s="21">
        <f>J2615-K2615</f>
        <v>0</v>
      </c>
      <c r="M2615" s="21" t="s">
        <v>3518</v>
      </c>
      <c r="N2615" s="30">
        <v>45913</v>
      </c>
      <c r="O2615" s="48">
        <v>39710</v>
      </c>
      <c r="P2615" s="21" t="s">
        <v>617</v>
      </c>
      <c r="Q2615" s="21">
        <v>58155620725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Bhuvneshwar</v>
      </c>
      <c r="W2615" s="38"/>
      <c r="X2615" s="30">
        <v>45915</v>
      </c>
      <c r="Y2615" s="21">
        <f>IF(X2615="", "", X2615-N2615)</f>
        <v>2</v>
      </c>
      <c r="Z2615" s="21" t="str">
        <f>IF(N2615="", "", TEXT(N2615, "dddd"))</f>
        <v>Saturday</v>
      </c>
      <c r="AA2615" s="21" t="str">
        <f>IF(X2615="", "", TEXT(X2615, "dddd"))</f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2612</v>
      </c>
      <c r="B2616" s="21" t="s">
        <v>3420</v>
      </c>
      <c r="C2616" s="30">
        <v>45905</v>
      </c>
      <c r="D2616" s="30">
        <v>45910</v>
      </c>
      <c r="E2616" s="47">
        <v>164.5</v>
      </c>
      <c r="F2616" s="47">
        <f>IF(AB2616="DOLLAR",E2616*88,E2616)</f>
        <v>14476</v>
      </c>
      <c r="G2616" s="48">
        <f>F2616*J2616</f>
        <v>14476</v>
      </c>
      <c r="H2616" s="21">
        <v>324004</v>
      </c>
      <c r="I2616" s="21" t="s">
        <v>3958</v>
      </c>
      <c r="J2616" s="21">
        <v>1</v>
      </c>
      <c r="K2616" s="21">
        <v>1</v>
      </c>
      <c r="L2616" s="21">
        <f>J2616-K2616</f>
        <v>0</v>
      </c>
      <c r="M2616" s="21" t="s">
        <v>3511</v>
      </c>
      <c r="N2616" s="30">
        <v>45913</v>
      </c>
      <c r="O2616" s="48">
        <v>25498</v>
      </c>
      <c r="P2616" s="21" t="s">
        <v>630</v>
      </c>
      <c r="Q2616" s="21">
        <v>58155620983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Telangana</v>
      </c>
      <c r="W2616" s="38"/>
      <c r="X2616" s="30">
        <v>45915</v>
      </c>
      <c r="Y2616" s="21">
        <f>IF(X2616="", "", X2616-N2616)</f>
        <v>2</v>
      </c>
      <c r="Z2616" s="21" t="str">
        <f>IF(N2616="", "", TEXT(N2616, "dddd"))</f>
        <v>Saturday</v>
      </c>
      <c r="AA2616" s="21" t="str">
        <f>IF(X2616="", "", TEXT(X2616, "dddd"))</f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2613</v>
      </c>
      <c r="B2617" s="21" t="s">
        <v>3420</v>
      </c>
      <c r="C2617" s="30">
        <v>45905</v>
      </c>
      <c r="D2617" s="30">
        <v>45910</v>
      </c>
      <c r="E2617" s="47">
        <v>267.39999999999998</v>
      </c>
      <c r="F2617" s="47">
        <f>IF(AB2617="DOLLAR",E2617*88,E2617)</f>
        <v>23531.199999999997</v>
      </c>
      <c r="G2617" s="48">
        <f>F2617*J2617</f>
        <v>23531.199999999997</v>
      </c>
      <c r="H2617" s="21">
        <v>329918</v>
      </c>
      <c r="I2617" s="21" t="s">
        <v>3959</v>
      </c>
      <c r="J2617" s="21">
        <v>1</v>
      </c>
      <c r="K2617" s="21">
        <v>1</v>
      </c>
      <c r="L2617" s="21">
        <f>J2617-K2617</f>
        <v>0</v>
      </c>
      <c r="M2617" s="21" t="s">
        <v>3509</v>
      </c>
      <c r="N2617" s="30">
        <v>45913</v>
      </c>
      <c r="O2617" s="48">
        <v>35526</v>
      </c>
      <c r="P2617" s="21" t="s">
        <v>891</v>
      </c>
      <c r="Q2617" s="21">
        <v>58155620762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Banglore</v>
      </c>
      <c r="W2617" s="38"/>
      <c r="X2617" s="30">
        <v>45915</v>
      </c>
      <c r="Y2617" s="21">
        <f>IF(X2617="", "", X2617-N2617)</f>
        <v>2</v>
      </c>
      <c r="Z2617" s="21" t="str">
        <f>IF(N2617="", "", TEXT(N2617, "dddd"))</f>
        <v>Saturday</v>
      </c>
      <c r="AA2617" s="21" t="str">
        <f>IF(X2617="", "", TEXT(X2617, "dddd"))</f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2614</v>
      </c>
      <c r="B2618" s="21" t="s">
        <v>3420</v>
      </c>
      <c r="C2618" s="30">
        <v>45905</v>
      </c>
      <c r="D2618" s="30">
        <v>45910</v>
      </c>
      <c r="E2618" s="47">
        <v>334.5</v>
      </c>
      <c r="F2618" s="47">
        <f>IF(AB2618="DOLLAR",E2618*88,E2618)</f>
        <v>29436</v>
      </c>
      <c r="G2618" s="48">
        <f>F2618*J2618</f>
        <v>29436</v>
      </c>
      <c r="H2618" s="21">
        <v>329930</v>
      </c>
      <c r="I2618" s="21" t="s">
        <v>3744</v>
      </c>
      <c r="J2618" s="21">
        <v>1</v>
      </c>
      <c r="K2618" s="21">
        <v>1</v>
      </c>
      <c r="L2618" s="21">
        <f>J2618-K2618</f>
        <v>0</v>
      </c>
      <c r="M2618" s="21" t="s">
        <v>3439</v>
      </c>
      <c r="N2618" s="30">
        <v>45911</v>
      </c>
      <c r="O2618" s="48">
        <v>42370</v>
      </c>
      <c r="P2618" s="21" t="s">
        <v>213</v>
      </c>
      <c r="Q2618" s="21" t="s">
        <v>1127</v>
      </c>
      <c r="R2618" s="21" t="s">
        <v>1127</v>
      </c>
      <c r="S2618" s="3">
        <v>4</v>
      </c>
      <c r="T2618" s="37"/>
      <c r="U2618" s="21" t="s">
        <v>18</v>
      </c>
      <c r="V2618" s="21" t="str">
        <f>VLOOKUP(P2618,'Customer List'!B:C,2,)</f>
        <v>Delhi</v>
      </c>
      <c r="W2618" s="38"/>
      <c r="X2618" s="30">
        <f>IF(OR(R2618 = "PRIYANKA MADAM", R2618 = "DEEPAK", R2618 = "PORTER"),N2618,"")</f>
        <v>45911</v>
      </c>
      <c r="Y2618" s="21">
        <f>IF(X2618="", "", X2618-N2618)</f>
        <v>0</v>
      </c>
      <c r="Z2618" s="21" t="str">
        <f>IF(N2618="", "", TEXT(N2618, "dddd"))</f>
        <v>Thursday</v>
      </c>
      <c r="AA2618" s="21" t="str">
        <f>IF(X2618="", "", TEXT(X2618, "dddd"))</f>
        <v>Thursday</v>
      </c>
      <c r="AB2618" s="21" t="str">
        <f>VLOOKUP(U2618,'Currency Sheet'!A:C,3,)</f>
        <v>DOLLAR</v>
      </c>
      <c r="AC2618" s="42" t="str">
        <f>VLOOKUP(P2618,'Customer List'!B:D,3,)</f>
        <v>Local</v>
      </c>
    </row>
    <row r="2619" spans="1:29" x14ac:dyDescent="0.25">
      <c r="A2619" s="21">
        <v>2615</v>
      </c>
      <c r="B2619" s="21" t="s">
        <v>3420</v>
      </c>
      <c r="C2619" s="30">
        <v>45905</v>
      </c>
      <c r="D2619" s="30">
        <v>45910</v>
      </c>
      <c r="E2619" s="47">
        <v>301.5</v>
      </c>
      <c r="F2619" s="47">
        <f>IF(AB2619="DOLLAR",E2619*88,E2619)</f>
        <v>26532</v>
      </c>
      <c r="G2619" s="48">
        <f>F2619*J2619</f>
        <v>26532</v>
      </c>
      <c r="H2619" s="21">
        <v>329932</v>
      </c>
      <c r="I2619" s="21" t="s">
        <v>3785</v>
      </c>
      <c r="J2619" s="21">
        <v>1</v>
      </c>
      <c r="K2619" s="21">
        <v>1</v>
      </c>
      <c r="L2619" s="21">
        <f>J2619-K2619</f>
        <v>0</v>
      </c>
      <c r="M2619" s="21" t="s">
        <v>3518</v>
      </c>
      <c r="N2619" s="30">
        <v>45913</v>
      </c>
      <c r="O2619" s="48">
        <v>38190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>IF(X2619="", "", X2619-N2619)</f>
        <v>2</v>
      </c>
      <c r="Z2619" s="21" t="str">
        <f>IF(N2619="", "", TEXT(N2619, "dddd"))</f>
        <v>Saturday</v>
      </c>
      <c r="AA2619" s="21" t="str">
        <f>IF(X2619="", "", TEXT(X2619, "dddd"))</f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2616</v>
      </c>
      <c r="B2620" s="21" t="s">
        <v>3420</v>
      </c>
      <c r="C2620" s="30">
        <v>45905</v>
      </c>
      <c r="D2620" s="30">
        <v>45910</v>
      </c>
      <c r="E2620" s="47">
        <v>254.8</v>
      </c>
      <c r="F2620" s="47">
        <f>IF(AB2620="DOLLAR",E2620*88,E2620)</f>
        <v>22422.400000000001</v>
      </c>
      <c r="G2620" s="48">
        <f>F2620*J2620</f>
        <v>22422.400000000001</v>
      </c>
      <c r="H2620" s="21">
        <v>330116</v>
      </c>
      <c r="I2620" s="21" t="s">
        <v>3960</v>
      </c>
      <c r="J2620" s="21">
        <v>1</v>
      </c>
      <c r="K2620" s="21">
        <v>1</v>
      </c>
      <c r="L2620" s="21">
        <f>J2620-K2620</f>
        <v>0</v>
      </c>
      <c r="M2620" s="21" t="s">
        <v>3518</v>
      </c>
      <c r="N2620" s="30">
        <v>45913</v>
      </c>
      <c r="O2620" s="48">
        <v>34580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>IF(X2620="", "", X2620-N2620)</f>
        <v>2</v>
      </c>
      <c r="Z2620" s="21" t="str">
        <f>IF(N2620="", "", TEXT(N2620, "dddd"))</f>
        <v>Saturday</v>
      </c>
      <c r="AA2620" s="21" t="str">
        <f>IF(X2620="", "", TEXT(X2620, "dddd"))</f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2617</v>
      </c>
      <c r="B2621" s="21" t="s">
        <v>3420</v>
      </c>
      <c r="C2621" s="30">
        <v>45905</v>
      </c>
      <c r="D2621" s="30">
        <v>45910</v>
      </c>
      <c r="E2621" s="47">
        <v>285</v>
      </c>
      <c r="F2621" s="47">
        <f>IF(AB2621="DOLLAR",E2621*88,E2621)</f>
        <v>25080</v>
      </c>
      <c r="G2621" s="48">
        <f>F2621*J2621</f>
        <v>25080</v>
      </c>
      <c r="H2621" s="21">
        <v>333628</v>
      </c>
      <c r="I2621" s="21" t="s">
        <v>3961</v>
      </c>
      <c r="J2621" s="21">
        <v>1</v>
      </c>
      <c r="K2621" s="21">
        <v>1</v>
      </c>
      <c r="L2621" s="21">
        <f>J2621-K2621</f>
        <v>0</v>
      </c>
      <c r="M2621" s="21" t="s">
        <v>3518</v>
      </c>
      <c r="N2621" s="30">
        <v>45913</v>
      </c>
      <c r="O2621" s="48">
        <v>36100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>IF(X2621="", "", X2621-N2621)</f>
        <v>2</v>
      </c>
      <c r="Z2621" s="21" t="str">
        <f>IF(N2621="", "", TEXT(N2621, "dddd"))</f>
        <v>Saturday</v>
      </c>
      <c r="AA2621" s="21" t="str">
        <f>IF(X2621="", "", TEXT(X2621, "dddd"))</f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2618</v>
      </c>
      <c r="B2622" s="21" t="s">
        <v>3420</v>
      </c>
      <c r="C2622" s="30">
        <v>45905</v>
      </c>
      <c r="D2622" s="30">
        <v>45910</v>
      </c>
      <c r="E2622" s="47">
        <v>70.7</v>
      </c>
      <c r="F2622" s="47">
        <f>IF(AB2622="DOLLAR",E2622*88,E2622)</f>
        <v>6221.6</v>
      </c>
      <c r="G2622" s="48">
        <f>F2622*J2622</f>
        <v>6221.6</v>
      </c>
      <c r="H2622" s="21">
        <v>334103</v>
      </c>
      <c r="I2622" s="21" t="s">
        <v>3962</v>
      </c>
      <c r="J2622" s="21">
        <v>1</v>
      </c>
      <c r="K2622" s="21">
        <v>1</v>
      </c>
      <c r="L2622" s="21">
        <f>J2622-K2622</f>
        <v>0</v>
      </c>
      <c r="M2622" s="21" t="s">
        <v>3440</v>
      </c>
      <c r="N2622" s="30">
        <v>45911</v>
      </c>
      <c r="O2622" s="48">
        <v>9595</v>
      </c>
      <c r="P2622" s="21" t="s">
        <v>213</v>
      </c>
      <c r="Q2622" s="21" t="s">
        <v>1127</v>
      </c>
      <c r="R2622" s="21" t="s">
        <v>1127</v>
      </c>
      <c r="S2622" s="3">
        <v>4</v>
      </c>
      <c r="T2622" s="37"/>
      <c r="U2622" s="21" t="s">
        <v>18</v>
      </c>
      <c r="V2622" s="21" t="str">
        <f>VLOOKUP(P2622,'Customer List'!B:C,2,)</f>
        <v>Delhi</v>
      </c>
      <c r="W2622" s="38"/>
      <c r="X2622" s="30">
        <f>IF(OR(R2622 = "PRIYANKA MADAM", R2622 = "DEEPAK", R2622 = "PORTER"),N2622,"")</f>
        <v>45911</v>
      </c>
      <c r="Y2622" s="21">
        <f>IF(X2622="", "", X2622-N2622)</f>
        <v>0</v>
      </c>
      <c r="Z2622" s="21" t="str">
        <f>IF(N2622="", "", TEXT(N2622, "dddd"))</f>
        <v>Thursday</v>
      </c>
      <c r="AA2622" s="21" t="str">
        <f>IF(X2622="", "", TEXT(X2622, "dddd"))</f>
        <v>Thursday</v>
      </c>
      <c r="AB2622" s="21" t="str">
        <f>VLOOKUP(U2622,'Currency Sheet'!A:C,3,)</f>
        <v>DOLLAR</v>
      </c>
      <c r="AC2622" s="42" t="str">
        <f>VLOOKUP(P2622,'Customer List'!B:D,3,)</f>
        <v>Local</v>
      </c>
    </row>
    <row r="2623" spans="1:29" x14ac:dyDescent="0.25">
      <c r="A2623" s="21">
        <v>2619</v>
      </c>
      <c r="B2623" s="21" t="s">
        <v>3420</v>
      </c>
      <c r="C2623" s="30">
        <v>45905</v>
      </c>
      <c r="D2623" s="30">
        <v>45910</v>
      </c>
      <c r="E2623" s="47">
        <v>304.5</v>
      </c>
      <c r="F2623" s="47">
        <f>IF(AB2623="DOLLAR",E2623*88,E2623)</f>
        <v>26796</v>
      </c>
      <c r="G2623" s="48">
        <f>F2623*J2623</f>
        <v>26796</v>
      </c>
      <c r="H2623" s="21">
        <v>344836</v>
      </c>
      <c r="I2623" s="21" t="s">
        <v>3963</v>
      </c>
      <c r="J2623" s="21">
        <v>1</v>
      </c>
      <c r="K2623" s="21">
        <v>1</v>
      </c>
      <c r="L2623" s="21">
        <f>J2623-K2623</f>
        <v>0</v>
      </c>
      <c r="M2623" s="21" t="s">
        <v>3509</v>
      </c>
      <c r="N2623" s="30">
        <v>45913</v>
      </c>
      <c r="O2623" s="48">
        <v>37758</v>
      </c>
      <c r="P2623" s="21" t="s">
        <v>891</v>
      </c>
      <c r="Q2623" s="21">
        <v>58155620762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Banglore</v>
      </c>
      <c r="W2623" s="38"/>
      <c r="X2623" s="30">
        <v>45915</v>
      </c>
      <c r="Y2623" s="21">
        <f>IF(X2623="", "", X2623-N2623)</f>
        <v>2</v>
      </c>
      <c r="Z2623" s="21" t="str">
        <f>IF(N2623="", "", TEXT(N2623, "dddd"))</f>
        <v>Saturday</v>
      </c>
      <c r="AA2623" s="21" t="str">
        <f>IF(X2623="", "", TEXT(X2623, "dddd"))</f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x14ac:dyDescent="0.25">
      <c r="A2624" s="21">
        <v>2620</v>
      </c>
      <c r="B2624" s="21" t="s">
        <v>3420</v>
      </c>
      <c r="C2624" s="30">
        <v>45905</v>
      </c>
      <c r="D2624" s="30">
        <v>45910</v>
      </c>
      <c r="E2624" s="47">
        <v>267.39999999999998</v>
      </c>
      <c r="F2624" s="47">
        <f>IF(AB2624="DOLLAR",E2624*88,E2624)</f>
        <v>23531.199999999997</v>
      </c>
      <c r="G2624" s="48">
        <f>F2624*J2624</f>
        <v>23531.199999999997</v>
      </c>
      <c r="H2624" s="21">
        <v>345016</v>
      </c>
      <c r="I2624" s="21" t="s">
        <v>3964</v>
      </c>
      <c r="J2624" s="21">
        <v>1</v>
      </c>
      <c r="K2624" s="21">
        <v>1</v>
      </c>
      <c r="L2624" s="21">
        <f>J2624-K2624</f>
        <v>0</v>
      </c>
      <c r="M2624" s="21" t="s">
        <v>3439</v>
      </c>
      <c r="N2624" s="30">
        <v>45911</v>
      </c>
      <c r="O2624" s="48">
        <v>36290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>IF(X2624="", "", X2624-N2624)</f>
        <v>0</v>
      </c>
      <c r="Z2624" s="21" t="str">
        <f>IF(N2624="", "", TEXT(N2624, "dddd"))</f>
        <v>Thursday</v>
      </c>
      <c r="AA2624" s="21" t="str">
        <f>IF(X2624="", "", TEXT(X2624, "dddd"))</f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x14ac:dyDescent="0.25">
      <c r="A2625" s="21">
        <v>2621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>IF(AB2625="DOLLAR",E2625*88,E2625)</f>
        <v>27984</v>
      </c>
      <c r="G2625" s="48">
        <f>F2625*J2625</f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>J2625-K2625</f>
        <v>0</v>
      </c>
      <c r="M2625" s="21" t="s">
        <v>3509</v>
      </c>
      <c r="N2625" s="30">
        <v>45913</v>
      </c>
      <c r="O2625" s="48">
        <v>39432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>IF(X2625="", "", X2625-N2625)</f>
        <v>2</v>
      </c>
      <c r="Z2625" s="21" t="str">
        <f>IF(N2625="", "", TEXT(N2625, "dddd"))</f>
        <v>Saturday</v>
      </c>
      <c r="AA2625" s="21" t="str">
        <f>IF(X2625="", "", TEXT(X2625, "dddd"))</f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2622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>IF(AB2626="DOLLAR",E2626*88,E2626)</f>
        <v>27984</v>
      </c>
      <c r="G2626" s="48">
        <f>F2626*J2626</f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>J2626-K2626</f>
        <v>0</v>
      </c>
      <c r="M2626" s="21" t="s">
        <v>3524</v>
      </c>
      <c r="N2626" s="30">
        <v>45913</v>
      </c>
      <c r="O2626" s="48">
        <v>36252</v>
      </c>
      <c r="P2626" s="21" t="s">
        <v>242</v>
      </c>
      <c r="Q2626" s="21">
        <v>58155615103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Mumbai</v>
      </c>
      <c r="W2626" s="38"/>
      <c r="X2626" s="30">
        <v>45915</v>
      </c>
      <c r="Y2626" s="21">
        <f>IF(X2626="", "", X2626-N2626)</f>
        <v>2</v>
      </c>
      <c r="Z2626" s="21" t="str">
        <f>IF(N2626="", "", TEXT(N2626, "dddd"))</f>
        <v>Saturday</v>
      </c>
      <c r="AA2626" s="21" t="str">
        <f>IF(X2626="", "", TEXT(X2626, "dddd"))</f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2623</v>
      </c>
      <c r="B2627" s="21" t="s">
        <v>3420</v>
      </c>
      <c r="C2627" s="30">
        <v>45905</v>
      </c>
      <c r="D2627" s="30">
        <v>45910</v>
      </c>
      <c r="E2627" s="47">
        <v>72.8</v>
      </c>
      <c r="F2627" s="47">
        <f>IF(AB2627="DOLLAR",E2627*88,E2627)</f>
        <v>6406.4</v>
      </c>
      <c r="G2627" s="48">
        <f>F2627*J2627</f>
        <v>6406.4</v>
      </c>
      <c r="H2627" s="21">
        <v>349505</v>
      </c>
      <c r="I2627" s="21" t="s">
        <v>3966</v>
      </c>
      <c r="J2627" s="21">
        <v>1</v>
      </c>
      <c r="K2627" s="21">
        <v>1</v>
      </c>
      <c r="L2627" s="21">
        <f>J2627-K2627</f>
        <v>0</v>
      </c>
      <c r="M2627" s="21" t="s">
        <v>3531</v>
      </c>
      <c r="N2627" s="30">
        <v>45915</v>
      </c>
      <c r="O2627" s="48">
        <v>11284</v>
      </c>
      <c r="P2627" s="21" t="s">
        <v>224</v>
      </c>
      <c r="Q2627" s="21" t="s">
        <v>3546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Punjab</v>
      </c>
      <c r="W2627" s="38"/>
      <c r="X2627" s="30">
        <v>45917</v>
      </c>
      <c r="Y2627" s="21">
        <f>IF(X2627="", "", X2627-N2627)</f>
        <v>2</v>
      </c>
      <c r="Z2627" s="21" t="str">
        <f>IF(N2627="", "", TEXT(N2627, "dddd"))</f>
        <v>Monday</v>
      </c>
      <c r="AA2627" s="21" t="str">
        <f>IF(X2627="", "", TEXT(X2627, "dddd"))</f>
        <v>Wednesday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2624</v>
      </c>
      <c r="B2628" s="21" t="s">
        <v>3420</v>
      </c>
      <c r="C2628" s="30">
        <v>45905</v>
      </c>
      <c r="D2628" s="30">
        <v>45910</v>
      </c>
      <c r="E2628" s="47">
        <v>267.39999999999998</v>
      </c>
      <c r="F2628" s="47">
        <f>IF(AB2628="DOLLAR",E2628*88,E2628)</f>
        <v>23531.199999999997</v>
      </c>
      <c r="G2628" s="48">
        <f>F2628*J2628</f>
        <v>23531.199999999997</v>
      </c>
      <c r="H2628" s="21">
        <v>349914</v>
      </c>
      <c r="I2628" s="21" t="s">
        <v>3967</v>
      </c>
      <c r="J2628" s="21">
        <v>1</v>
      </c>
      <c r="K2628" s="21">
        <v>1</v>
      </c>
      <c r="L2628" s="21">
        <f>J2628-K2628</f>
        <v>0</v>
      </c>
      <c r="M2628" s="21" t="s">
        <v>3520</v>
      </c>
      <c r="N2628" s="30">
        <v>45913</v>
      </c>
      <c r="O2628" s="48">
        <v>36290</v>
      </c>
      <c r="P2628" s="21" t="s">
        <v>617</v>
      </c>
      <c r="Q2628" s="21">
        <v>58155620725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Bhuvneshwar</v>
      </c>
      <c r="W2628" s="38"/>
      <c r="X2628" s="30">
        <v>45915</v>
      </c>
      <c r="Y2628" s="21">
        <f>IF(X2628="", "", X2628-N2628)</f>
        <v>2</v>
      </c>
      <c r="Z2628" s="21" t="str">
        <f>IF(N2628="", "", TEXT(N2628, "dddd"))</f>
        <v>Saturday</v>
      </c>
      <c r="AA2628" s="21" t="str">
        <f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2625</v>
      </c>
      <c r="B2629" s="21" t="s">
        <v>3420</v>
      </c>
      <c r="C2629" s="30">
        <v>45905</v>
      </c>
      <c r="D2629" s="30">
        <v>45910</v>
      </c>
      <c r="E2629" s="47">
        <v>86.8</v>
      </c>
      <c r="F2629" s="47">
        <f>IF(AB2629="DOLLAR",E2629*88,E2629)</f>
        <v>7638.4</v>
      </c>
      <c r="G2629" s="48">
        <f>F2629*J2629</f>
        <v>7638.4</v>
      </c>
      <c r="H2629" s="21">
        <v>351703</v>
      </c>
      <c r="I2629" s="21" t="s">
        <v>3968</v>
      </c>
      <c r="J2629" s="21">
        <v>1</v>
      </c>
      <c r="K2629" s="21">
        <v>1</v>
      </c>
      <c r="L2629" s="21">
        <f>J2629-K2629</f>
        <v>0</v>
      </c>
      <c r="M2629" s="21" t="s">
        <v>3527</v>
      </c>
      <c r="N2629" s="30">
        <v>45913</v>
      </c>
      <c r="O2629" s="48">
        <v>13454</v>
      </c>
      <c r="P2629" s="21" t="s">
        <v>630</v>
      </c>
      <c r="Q2629" s="21">
        <v>58155620983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Telangana</v>
      </c>
      <c r="W2629" s="38"/>
      <c r="X2629" s="30">
        <v>45915</v>
      </c>
      <c r="Y2629" s="21">
        <f>IF(X2629="", "", X2629-N2629)</f>
        <v>2</v>
      </c>
      <c r="Z2629" s="21" t="str">
        <f>IF(N2629="", "", TEXT(N2629, "dddd"))</f>
        <v>Saturday</v>
      </c>
      <c r="AA2629" s="21" t="str">
        <f>IF(X2629="", "", TEXT(X2629, "dddd"))</f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2626</v>
      </c>
      <c r="B2630" s="21" t="s">
        <v>3420</v>
      </c>
      <c r="C2630" s="30">
        <v>45905</v>
      </c>
      <c r="D2630" s="30">
        <v>45910</v>
      </c>
      <c r="E2630" s="47">
        <v>267.39999999999998</v>
      </c>
      <c r="F2630" s="47">
        <f>IF(AB2630="DOLLAR",E2630*88,E2630)</f>
        <v>23531.199999999997</v>
      </c>
      <c r="G2630" s="48">
        <f>F2630*J2630</f>
        <v>23531.199999999997</v>
      </c>
      <c r="H2630" s="21">
        <v>354510</v>
      </c>
      <c r="I2630" s="21" t="s">
        <v>3969</v>
      </c>
      <c r="J2630" s="21">
        <v>1</v>
      </c>
      <c r="K2630" s="21">
        <v>1</v>
      </c>
      <c r="L2630" s="21">
        <f>J2630-K2630</f>
        <v>0</v>
      </c>
      <c r="M2630" s="21" t="s">
        <v>3613</v>
      </c>
      <c r="N2630" s="30">
        <v>45916</v>
      </c>
      <c r="O2630" s="48">
        <v>44407.5</v>
      </c>
      <c r="P2630" s="21" t="s">
        <v>3423</v>
      </c>
      <c r="Q2630" s="21" t="s">
        <v>636</v>
      </c>
      <c r="R2630" s="21" t="s">
        <v>637</v>
      </c>
      <c r="S2630" s="3">
        <v>4</v>
      </c>
      <c r="T2630" s="37"/>
      <c r="U2630" s="21" t="s">
        <v>18</v>
      </c>
      <c r="V2630" s="21" t="str">
        <f>VLOOKUP(P2630,'Customer List'!B:C,2,)</f>
        <v>DELHI</v>
      </c>
      <c r="W2630" s="38"/>
      <c r="X2630" s="30">
        <f>IF(OR(R2630 = "PRIYANKA MADAM", R2630 = "DEEPAK", R2630 = "PORTER"),N2630,"")</f>
        <v>45916</v>
      </c>
      <c r="Y2630" s="21">
        <f>IF(X2630="", "", X2630-N2630)</f>
        <v>0</v>
      </c>
      <c r="Z2630" s="21" t="str">
        <f>IF(N2630="", "", TEXT(N2630, "dddd"))</f>
        <v>Tuesday</v>
      </c>
      <c r="AA2630" s="21" t="str">
        <f>IF(X2630="", "", TEXT(X2630, "dddd"))</f>
        <v>Tuesday</v>
      </c>
      <c r="AB2630" s="21" t="str">
        <f>VLOOKUP(U2630,'Currency Sheet'!A:C,3,)</f>
        <v>DOLLAR</v>
      </c>
      <c r="AC2630" s="42" t="str">
        <f>VLOOKUP(P2630,'Customer List'!B:D,3,)</f>
        <v>Local</v>
      </c>
    </row>
    <row r="2631" spans="1:29" x14ac:dyDescent="0.25">
      <c r="A2631" s="21">
        <v>2627</v>
      </c>
      <c r="B2631" s="21" t="s">
        <v>3420</v>
      </c>
      <c r="C2631" s="30">
        <v>45905</v>
      </c>
      <c r="D2631" s="30">
        <v>45910</v>
      </c>
      <c r="E2631" s="47">
        <v>116.2</v>
      </c>
      <c r="F2631" s="47">
        <f>IF(AB2631="DOLLAR",E2631*88,E2631)</f>
        <v>10225.6</v>
      </c>
      <c r="G2631" s="48">
        <f>F2631*J2631</f>
        <v>10225.6</v>
      </c>
      <c r="H2631" s="21">
        <v>357408</v>
      </c>
      <c r="I2631" s="21" t="s">
        <v>3970</v>
      </c>
      <c r="J2631" s="21">
        <v>1</v>
      </c>
      <c r="K2631" s="21">
        <v>1</v>
      </c>
      <c r="L2631" s="21">
        <f>J2631-K2631</f>
        <v>0</v>
      </c>
      <c r="M2631" s="21" t="s">
        <v>3520</v>
      </c>
      <c r="N2631" s="30">
        <v>45913</v>
      </c>
      <c r="O2631" s="48">
        <v>15770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>IF(X2631="", "", X2631-N2631)</f>
        <v>2</v>
      </c>
      <c r="Z2631" s="21" t="str">
        <f>IF(N2631="", "", TEXT(N2631, "dddd"))</f>
        <v>Saturday</v>
      </c>
      <c r="AA2631" s="21" t="str">
        <f>IF(X2631="", "", TEXT(X2631, "dddd"))</f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2628</v>
      </c>
      <c r="B2632" s="21" t="s">
        <v>3420</v>
      </c>
      <c r="C2632" s="30">
        <v>45905</v>
      </c>
      <c r="D2632" s="30">
        <v>45910</v>
      </c>
      <c r="E2632" s="47">
        <v>267.39999999999998</v>
      </c>
      <c r="F2632" s="47">
        <f>IF(AB2632="DOLLAR",E2632*88,E2632)</f>
        <v>23531.199999999997</v>
      </c>
      <c r="G2632" s="48">
        <f>F2632*J2632</f>
        <v>23531.199999999997</v>
      </c>
      <c r="H2632" s="21">
        <v>362578</v>
      </c>
      <c r="I2632" s="21" t="s">
        <v>3971</v>
      </c>
      <c r="J2632" s="21">
        <v>1</v>
      </c>
      <c r="K2632" s="21">
        <v>1</v>
      </c>
      <c r="L2632" s="21">
        <f>J2632-K2632</f>
        <v>0</v>
      </c>
      <c r="M2632" s="21" t="s">
        <v>3518</v>
      </c>
      <c r="N2632" s="30">
        <v>45913</v>
      </c>
      <c r="O2632" s="48">
        <v>36290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>IF(X2632="", "", X2632-N2632)</f>
        <v>2</v>
      </c>
      <c r="Z2632" s="21" t="str">
        <f>IF(N2632="", "", TEXT(N2632, "dddd"))</f>
        <v>Saturday</v>
      </c>
      <c r="AA2632" s="21" t="str">
        <f>IF(X2632="", "", TEXT(X2632, "dddd"))</f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2629</v>
      </c>
      <c r="B2633" s="21" t="s">
        <v>3420</v>
      </c>
      <c r="C2633" s="30">
        <v>45905</v>
      </c>
      <c r="D2633" s="30">
        <v>45910</v>
      </c>
      <c r="E2633" s="47">
        <v>111.3</v>
      </c>
      <c r="F2633" s="47">
        <f>IF(AB2633="DOLLAR",E2633*88,E2633)</f>
        <v>9794.4</v>
      </c>
      <c r="G2633" s="48">
        <f>F2633*J2633</f>
        <v>9794.4</v>
      </c>
      <c r="H2633" s="21">
        <v>369307</v>
      </c>
      <c r="I2633" s="21" t="s">
        <v>3972</v>
      </c>
      <c r="J2633" s="21">
        <v>1</v>
      </c>
      <c r="K2633" s="21">
        <v>1</v>
      </c>
      <c r="L2633" s="21">
        <f>J2633-K2633</f>
        <v>0</v>
      </c>
      <c r="M2633" s="21" t="s">
        <v>3511</v>
      </c>
      <c r="N2633" s="30">
        <v>45913</v>
      </c>
      <c r="O2633" s="48">
        <v>17252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>IF(X2633="", "", X2633-N2633)</f>
        <v>2</v>
      </c>
      <c r="Z2633" s="21" t="str">
        <f>IF(N2633="", "", TEXT(N2633, "dddd"))</f>
        <v>Saturday</v>
      </c>
      <c r="AA2633" s="21" t="str">
        <f>IF(X2633="", "", TEXT(X2633, "dddd"))</f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2630</v>
      </c>
      <c r="B2634" s="21" t="s">
        <v>3420</v>
      </c>
      <c r="C2634" s="30">
        <v>45905</v>
      </c>
      <c r="D2634" s="30">
        <v>45910</v>
      </c>
      <c r="E2634" s="47">
        <v>275.10000000000002</v>
      </c>
      <c r="F2634" s="47">
        <f>IF(AB2634="DOLLAR",E2634*88,E2634)</f>
        <v>24208.800000000003</v>
      </c>
      <c r="G2634" s="48">
        <f>F2634*J2634</f>
        <v>24208.800000000003</v>
      </c>
      <c r="H2634" s="21">
        <v>369308</v>
      </c>
      <c r="I2634" s="21" t="s">
        <v>3973</v>
      </c>
      <c r="J2634" s="21">
        <v>1</v>
      </c>
      <c r="K2634" s="21">
        <v>1</v>
      </c>
      <c r="L2634" s="21">
        <f>J2634-K2634</f>
        <v>0</v>
      </c>
      <c r="M2634" s="21" t="s">
        <v>3511</v>
      </c>
      <c r="N2634" s="30">
        <v>45913</v>
      </c>
      <c r="O2634" s="48">
        <v>42641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>IF(X2634="", "", X2634-N2634)</f>
        <v>2</v>
      </c>
      <c r="Z2634" s="21" t="str">
        <f>IF(N2634="", "", TEXT(N2634, "dddd"))</f>
        <v>Saturday</v>
      </c>
      <c r="AA2634" s="21" t="str">
        <f>IF(X2634="", "", TEXT(X2634, "dddd"))</f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2631</v>
      </c>
      <c r="B2635" s="21" t="s">
        <v>3420</v>
      </c>
      <c r="C2635" s="30">
        <v>45905</v>
      </c>
      <c r="D2635" s="30">
        <v>45910</v>
      </c>
      <c r="E2635" s="47">
        <v>326.25</v>
      </c>
      <c r="F2635" s="47">
        <f>IF(AB2635="DOLLAR",E2635*88,E2635)</f>
        <v>28710</v>
      </c>
      <c r="G2635" s="48">
        <f>F2635*J2635</f>
        <v>28710</v>
      </c>
      <c r="H2635" s="21">
        <v>369624</v>
      </c>
      <c r="I2635" s="21" t="s">
        <v>3974</v>
      </c>
      <c r="J2635" s="21">
        <v>1</v>
      </c>
      <c r="K2635" s="21">
        <v>1</v>
      </c>
      <c r="L2635" s="21">
        <f>J2635-K2635</f>
        <v>0</v>
      </c>
      <c r="M2635" s="21" t="s">
        <v>3618</v>
      </c>
      <c r="N2635" s="30">
        <v>45918</v>
      </c>
      <c r="O2635" s="48">
        <v>43826.25</v>
      </c>
      <c r="P2635" s="21" t="s">
        <v>3424</v>
      </c>
      <c r="Q2635" s="21" t="s">
        <v>1127</v>
      </c>
      <c r="R2635" s="21" t="s">
        <v>1127</v>
      </c>
      <c r="S2635" s="3">
        <v>4</v>
      </c>
      <c r="T2635" s="37"/>
      <c r="U2635" s="21" t="s">
        <v>18</v>
      </c>
      <c r="V2635" s="21" t="str">
        <f>VLOOKUP(P2635,'Customer List'!B:C,2,)</f>
        <v>DELHI</v>
      </c>
      <c r="W2635" s="38"/>
      <c r="X2635" s="30">
        <f>IF(OR(R2635 = "PRIYANKA MADAM", R2635 = "DEEPAK", R2635 = "PORTER"),N2635,"")</f>
        <v>45918</v>
      </c>
      <c r="Y2635" s="21">
        <f>IF(X2635="", "", X2635-N2635)</f>
        <v>0</v>
      </c>
      <c r="Z2635" s="21" t="str">
        <f>IF(N2635="", "", TEXT(N2635, "dddd"))</f>
        <v>Thursday</v>
      </c>
      <c r="AA2635" s="21" t="str">
        <f>IF(X2635="", "", TEXT(X2635, "dddd"))</f>
        <v>Thursday</v>
      </c>
      <c r="AB2635" s="21" t="str">
        <f>VLOOKUP(U2635,'Currency Sheet'!A:C,3,)</f>
        <v>DOLLAR</v>
      </c>
      <c r="AC2635" s="42" t="str">
        <f>VLOOKUP(P2635,'Customer List'!B:D,3,)</f>
        <v>Local</v>
      </c>
    </row>
    <row r="2636" spans="1:29" x14ac:dyDescent="0.25">
      <c r="A2636" s="21">
        <v>2632</v>
      </c>
      <c r="B2636" s="21" t="s">
        <v>3420</v>
      </c>
      <c r="C2636" s="30">
        <v>45905</v>
      </c>
      <c r="D2636" s="30">
        <v>45910</v>
      </c>
      <c r="E2636" s="47">
        <v>234.5</v>
      </c>
      <c r="F2636" s="47">
        <f>IF(AB2636="DOLLAR",E2636*88,E2636)</f>
        <v>20636</v>
      </c>
      <c r="G2636" s="48">
        <f>F2636*J2636</f>
        <v>20636</v>
      </c>
      <c r="H2636" s="21">
        <v>372208</v>
      </c>
      <c r="I2636" s="21" t="s">
        <v>3975</v>
      </c>
      <c r="J2636" s="21">
        <v>1</v>
      </c>
      <c r="K2636" s="21">
        <v>1</v>
      </c>
      <c r="L2636" s="21">
        <f>J2636-K2636</f>
        <v>0</v>
      </c>
      <c r="M2636" s="21" t="s">
        <v>3520</v>
      </c>
      <c r="N2636" s="30">
        <v>45913</v>
      </c>
      <c r="O2636" s="48">
        <v>31825</v>
      </c>
      <c r="P2636" s="21" t="s">
        <v>617</v>
      </c>
      <c r="Q2636" s="21">
        <v>58155620725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Bhuvneshwar</v>
      </c>
      <c r="W2636" s="38"/>
      <c r="X2636" s="30">
        <v>45915</v>
      </c>
      <c r="Y2636" s="21">
        <f>IF(X2636="", "", X2636-N2636)</f>
        <v>2</v>
      </c>
      <c r="Z2636" s="21" t="str">
        <f>IF(N2636="", "", TEXT(N2636, "dddd"))</f>
        <v>Saturday</v>
      </c>
      <c r="AA2636" s="21" t="str">
        <f>IF(X2636="", "", TEXT(X2636, "dddd"))</f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x14ac:dyDescent="0.25">
      <c r="A2637" s="21">
        <v>2633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>IF(AB2637="DOLLAR",E2637*88,E2637)</f>
        <v>88</v>
      </c>
      <c r="G2637" s="48">
        <f>F2637*J2637</f>
        <v>88</v>
      </c>
      <c r="H2637" s="21">
        <v>387103</v>
      </c>
      <c r="I2637" s="21" t="s">
        <v>3976</v>
      </c>
      <c r="J2637" s="21">
        <v>1</v>
      </c>
      <c r="K2637" s="21">
        <v>1</v>
      </c>
      <c r="L2637" s="21">
        <f>J2637-K2637</f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>IF(X2637="", "", X2637-N2637)</f>
        <v>0</v>
      </c>
      <c r="Z2637" s="21" t="str">
        <f>IF(N2637="", "", TEXT(N2637, "dddd"))</f>
        <v>Tuesday</v>
      </c>
      <c r="AA2637" s="21" t="str">
        <f>IF(X2637="", "", TEXT(X2637, "dddd"))</f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2634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>IF(AB2638="DOLLAR",E2638*88,E2638)</f>
        <v>88</v>
      </c>
      <c r="G2638" s="48">
        <f>F2638*J2638</f>
        <v>88</v>
      </c>
      <c r="H2638" s="21">
        <v>387203</v>
      </c>
      <c r="I2638" s="21" t="s">
        <v>3977</v>
      </c>
      <c r="J2638" s="21">
        <v>1</v>
      </c>
      <c r="K2638" s="21">
        <v>1</v>
      </c>
      <c r="L2638" s="21">
        <f>J2638-K2638</f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>IF(X2638="", "", X2638-N2638)</f>
        <v>0</v>
      </c>
      <c r="Z2638" s="21" t="str">
        <f>IF(N2638="", "", TEXT(N2638, "dddd"))</f>
        <v>Tuesday</v>
      </c>
      <c r="AA2638" s="21" t="str">
        <f>IF(X2638="", "", TEXT(X2638, "dddd"))</f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2635</v>
      </c>
      <c r="B2639" s="21" t="s">
        <v>3420</v>
      </c>
      <c r="C2639" s="30">
        <v>45905</v>
      </c>
      <c r="D2639" s="30">
        <v>45910</v>
      </c>
      <c r="E2639" s="47">
        <v>246.4</v>
      </c>
      <c r="F2639" s="47">
        <f>IF(AB2639="DOLLAR",E2639*88,E2639)</f>
        <v>21683.200000000001</v>
      </c>
      <c r="G2639" s="48">
        <f>F2639*J2639</f>
        <v>21683.200000000001</v>
      </c>
      <c r="H2639" s="21">
        <v>392918</v>
      </c>
      <c r="I2639" s="21" t="s">
        <v>3978</v>
      </c>
      <c r="J2639" s="21">
        <v>1</v>
      </c>
      <c r="K2639" s="21">
        <v>1</v>
      </c>
      <c r="L2639" s="21">
        <f>J2639-K2639</f>
        <v>0</v>
      </c>
      <c r="M2639" s="21" t="s">
        <v>3518</v>
      </c>
      <c r="N2639" s="30">
        <v>45913</v>
      </c>
      <c r="O2639" s="48">
        <v>33440</v>
      </c>
      <c r="P2639" s="21" t="s">
        <v>617</v>
      </c>
      <c r="Q2639" s="21">
        <v>58155620725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Bhuvneshwar</v>
      </c>
      <c r="W2639" s="38"/>
      <c r="X2639" s="30">
        <v>45915</v>
      </c>
      <c r="Y2639" s="21">
        <f>IF(X2639="", "", X2639-N2639)</f>
        <v>2</v>
      </c>
      <c r="Z2639" s="21" t="str">
        <f>IF(N2639="", "", TEXT(N2639, "dddd"))</f>
        <v>Saturday</v>
      </c>
      <c r="AA2639" s="21" t="str">
        <f>IF(X2639="", "", TEXT(X2639, "dddd"))</f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2636</v>
      </c>
      <c r="B2640" s="21" t="s">
        <v>3420</v>
      </c>
      <c r="C2640" s="30">
        <v>45905</v>
      </c>
      <c r="D2640" s="30">
        <v>45910</v>
      </c>
      <c r="E2640" s="47">
        <v>53.9</v>
      </c>
      <c r="F2640" s="47">
        <f>IF(AB2640="DOLLAR",E2640*88,E2640)</f>
        <v>4743.2</v>
      </c>
      <c r="G2640" s="48">
        <f>F2640*J2640</f>
        <v>4743.2</v>
      </c>
      <c r="H2640" s="21">
        <v>400112</v>
      </c>
      <c r="I2640" s="21" t="s">
        <v>3979</v>
      </c>
      <c r="J2640" s="21">
        <v>1</v>
      </c>
      <c r="K2640" s="21">
        <v>1</v>
      </c>
      <c r="L2640" s="21">
        <f>J2640-K2640</f>
        <v>0</v>
      </c>
      <c r="M2640" s="21" t="s">
        <v>3504</v>
      </c>
      <c r="N2640" s="30">
        <v>45913</v>
      </c>
      <c r="O2640" s="48">
        <v>8115.8</v>
      </c>
      <c r="P2640" s="21" t="s">
        <v>2048</v>
      </c>
      <c r="Q2640" s="21">
        <v>58155617516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Hyderabad</v>
      </c>
      <c r="W2640" s="38"/>
      <c r="X2640" s="30">
        <v>45915</v>
      </c>
      <c r="Y2640" s="21">
        <f>IF(X2640="", "", X2640-N2640)</f>
        <v>2</v>
      </c>
      <c r="Z2640" s="21" t="str">
        <f>IF(N2640="", "", TEXT(N2640, "dddd"))</f>
        <v>Saturday</v>
      </c>
      <c r="AA2640" s="21" t="str">
        <f>IF(X2640="", "", TEXT(X2640, "dddd"))</f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2637</v>
      </c>
      <c r="B2641" s="21" t="s">
        <v>3420</v>
      </c>
      <c r="C2641" s="30">
        <v>45905</v>
      </c>
      <c r="D2641" s="30">
        <v>45910</v>
      </c>
      <c r="E2641" s="47">
        <v>125.3</v>
      </c>
      <c r="F2641" s="47">
        <f>IF(AB2641="DOLLAR",E2641*88,E2641)</f>
        <v>11026.4</v>
      </c>
      <c r="G2641" s="48">
        <f>F2641*J2641</f>
        <v>11026.4</v>
      </c>
      <c r="H2641" s="21">
        <v>400126</v>
      </c>
      <c r="I2641" s="21" t="s">
        <v>3980</v>
      </c>
      <c r="J2641" s="21">
        <v>1</v>
      </c>
      <c r="K2641" s="21">
        <v>1</v>
      </c>
      <c r="L2641" s="21">
        <f>J2641-K2641</f>
        <v>0</v>
      </c>
      <c r="M2641" s="21" t="s">
        <v>3520</v>
      </c>
      <c r="N2641" s="30">
        <v>45913</v>
      </c>
      <c r="O2641" s="48">
        <v>17005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>IF(X2641="", "", X2641-N2641)</f>
        <v>2</v>
      </c>
      <c r="Z2641" s="21" t="str">
        <f>IF(N2641="", "", TEXT(N2641, "dddd"))</f>
        <v>Saturday</v>
      </c>
      <c r="AA2641" s="21" t="str">
        <f>IF(X2641="", "", TEXT(X2641, "dddd"))</f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2638</v>
      </c>
      <c r="B2642" s="21" t="s">
        <v>3420</v>
      </c>
      <c r="C2642" s="30">
        <v>45905</v>
      </c>
      <c r="D2642" s="30">
        <v>45910</v>
      </c>
      <c r="E2642" s="47">
        <v>146.30000000000001</v>
      </c>
      <c r="F2642" s="47">
        <f>IF(AB2642="DOLLAR",E2642*88,E2642)</f>
        <v>12874.400000000001</v>
      </c>
      <c r="G2642" s="48">
        <f>F2642*J2642</f>
        <v>12874.400000000001</v>
      </c>
      <c r="H2642" s="21">
        <v>400129</v>
      </c>
      <c r="I2642" s="21" t="s">
        <v>3981</v>
      </c>
      <c r="J2642" s="21">
        <v>1</v>
      </c>
      <c r="K2642" s="21">
        <v>1</v>
      </c>
      <c r="L2642" s="21">
        <f>J2642-K2642</f>
        <v>0</v>
      </c>
      <c r="M2642" s="21" t="s">
        <v>3520</v>
      </c>
      <c r="N2642" s="30">
        <v>45913</v>
      </c>
      <c r="O2642" s="48">
        <v>19855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>IF(X2642="", "", X2642-N2642)</f>
        <v>2</v>
      </c>
      <c r="Z2642" s="21" t="str">
        <f>IF(N2642="", "", TEXT(N2642, "dddd"))</f>
        <v>Saturday</v>
      </c>
      <c r="AA2642" s="21" t="str">
        <f>IF(X2642="", "", TEXT(X2642, "dddd"))</f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2639</v>
      </c>
      <c r="B2643" s="21" t="s">
        <v>3420</v>
      </c>
      <c r="C2643" s="30">
        <v>45905</v>
      </c>
      <c r="D2643" s="30">
        <v>45910</v>
      </c>
      <c r="E2643" s="47">
        <v>90.3</v>
      </c>
      <c r="F2643" s="47">
        <f>IF(AB2643="DOLLAR",E2643*88,E2643)</f>
        <v>7946.4</v>
      </c>
      <c r="G2643" s="48">
        <f>F2643*J2643</f>
        <v>7946.4</v>
      </c>
      <c r="H2643" s="21">
        <v>400140</v>
      </c>
      <c r="I2643" s="21" t="s">
        <v>3982</v>
      </c>
      <c r="J2643" s="21">
        <v>1</v>
      </c>
      <c r="K2643" s="21">
        <v>1</v>
      </c>
      <c r="L2643" s="21">
        <f>J2643-K2643</f>
        <v>0</v>
      </c>
      <c r="M2643" s="21" t="s">
        <v>3520</v>
      </c>
      <c r="N2643" s="30">
        <v>45913</v>
      </c>
      <c r="O2643" s="48">
        <v>12255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>IF(X2643="", "", X2643-N2643)</f>
        <v>2</v>
      </c>
      <c r="Z2643" s="21" t="str">
        <f>IF(N2643="", "", TEXT(N2643, "dddd"))</f>
        <v>Saturday</v>
      </c>
      <c r="AA2643" s="21" t="str">
        <f>IF(X2643="", "", TEXT(X2643, "dddd"))</f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2640</v>
      </c>
      <c r="B2644" s="21" t="s">
        <v>3420</v>
      </c>
      <c r="C2644" s="30">
        <v>45905</v>
      </c>
      <c r="D2644" s="30">
        <v>45910</v>
      </c>
      <c r="E2644" s="47">
        <v>135.1</v>
      </c>
      <c r="F2644" s="47">
        <f>IF(AB2644="DOLLAR",E2644*88,E2644)</f>
        <v>11888.8</v>
      </c>
      <c r="G2644" s="48">
        <f>F2644*J2644</f>
        <v>11888.8</v>
      </c>
      <c r="H2644" s="21">
        <v>400144</v>
      </c>
      <c r="I2644" s="21" t="s">
        <v>3983</v>
      </c>
      <c r="J2644" s="21">
        <v>1</v>
      </c>
      <c r="K2644" s="21">
        <v>1</v>
      </c>
      <c r="L2644" s="21">
        <f>J2644-K2644</f>
        <v>0</v>
      </c>
      <c r="M2644" s="21" t="s">
        <v>3508</v>
      </c>
      <c r="N2644" s="30">
        <v>45913</v>
      </c>
      <c r="O2644" s="48">
        <v>20940.5</v>
      </c>
      <c r="P2644" s="21" t="s">
        <v>891</v>
      </c>
      <c r="Q2644" s="21">
        <v>58155620762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Banglore</v>
      </c>
      <c r="W2644" s="38"/>
      <c r="X2644" s="30">
        <v>45915</v>
      </c>
      <c r="Y2644" s="21">
        <f>IF(X2644="", "", X2644-N2644)</f>
        <v>2</v>
      </c>
      <c r="Z2644" s="21" t="str">
        <f>IF(N2644="", "", TEXT(N2644, "dddd"))</f>
        <v>Saturday</v>
      </c>
      <c r="AA2644" s="21" t="str">
        <f>IF(X2644="", "", TEXT(X2644, "dddd"))</f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2641</v>
      </c>
      <c r="B2645" s="21" t="s">
        <v>3420</v>
      </c>
      <c r="C2645" s="30">
        <v>45905</v>
      </c>
      <c r="D2645" s="30">
        <v>45910</v>
      </c>
      <c r="E2645" s="47">
        <v>147.69999999999999</v>
      </c>
      <c r="F2645" s="47">
        <f>IF(AB2645="DOLLAR",E2645*88,E2645)</f>
        <v>12997.599999999999</v>
      </c>
      <c r="G2645" s="48">
        <f>F2645*J2645</f>
        <v>12997.599999999999</v>
      </c>
      <c r="H2645" s="21">
        <v>400148</v>
      </c>
      <c r="I2645" s="21" t="s">
        <v>3984</v>
      </c>
      <c r="J2645" s="21">
        <v>1</v>
      </c>
      <c r="K2645" s="21">
        <v>1</v>
      </c>
      <c r="L2645" s="21">
        <f>J2645-K2645</f>
        <v>0</v>
      </c>
      <c r="M2645" s="21" t="s">
        <v>3520</v>
      </c>
      <c r="N2645" s="30">
        <v>45913</v>
      </c>
      <c r="O2645" s="48">
        <v>20045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>IF(X2645="", "", X2645-N2645)</f>
        <v>2</v>
      </c>
      <c r="Z2645" s="21" t="str">
        <f>IF(N2645="", "", TEXT(N2645, "dddd"))</f>
        <v>Saturday</v>
      </c>
      <c r="AA2645" s="21" t="str">
        <f>IF(X2645="", "", TEXT(X2645, "dddd"))</f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2642</v>
      </c>
      <c r="B2646" s="21" t="s">
        <v>3420</v>
      </c>
      <c r="C2646" s="30">
        <v>45905</v>
      </c>
      <c r="D2646" s="30">
        <v>45910</v>
      </c>
      <c r="E2646" s="47">
        <v>268.5</v>
      </c>
      <c r="F2646" s="47">
        <f>IF(AB2646="DOLLAR",E2646*88,E2646)</f>
        <v>23628</v>
      </c>
      <c r="G2646" s="48">
        <f>F2646*J2646</f>
        <v>23628</v>
      </c>
      <c r="H2646" s="21">
        <v>400158</v>
      </c>
      <c r="I2646" s="21" t="s">
        <v>3804</v>
      </c>
      <c r="J2646" s="21">
        <v>1</v>
      </c>
      <c r="K2646" s="21">
        <v>1</v>
      </c>
      <c r="L2646" s="21">
        <f>J2646-K2646</f>
        <v>0</v>
      </c>
      <c r="M2646" s="21" t="s">
        <v>3508</v>
      </c>
      <c r="N2646" s="30">
        <v>45913</v>
      </c>
      <c r="O2646" s="48">
        <v>38843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>IF(X2646="", "", X2646-N2646)</f>
        <v>2</v>
      </c>
      <c r="Z2646" s="21" t="str">
        <f>IF(N2646="", "", TEXT(N2646, "dddd"))</f>
        <v>Saturday</v>
      </c>
      <c r="AA2646" s="21" t="str">
        <f>IF(X2646="", "", TEXT(X2646, "dddd"))</f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2643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>IF(AB2647="DOLLAR",E2647*88,E2647)</f>
        <v>27258</v>
      </c>
      <c r="G2647" s="48">
        <f>F2647*J2647</f>
        <v>54516</v>
      </c>
      <c r="H2647" s="21">
        <v>400162</v>
      </c>
      <c r="I2647" s="21" t="s">
        <v>3805</v>
      </c>
      <c r="J2647" s="21">
        <v>2</v>
      </c>
      <c r="K2647" s="21">
        <v>2</v>
      </c>
      <c r="L2647" s="21">
        <f>J2647-K2647</f>
        <v>0</v>
      </c>
      <c r="M2647" s="21" t="s">
        <v>3504</v>
      </c>
      <c r="N2647" s="30">
        <v>45913</v>
      </c>
      <c r="O2647" s="48">
        <v>87060.4</v>
      </c>
      <c r="P2647" s="21" t="s">
        <v>2048</v>
      </c>
      <c r="Q2647" s="21">
        <v>58155617516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Hyderabad</v>
      </c>
      <c r="W2647" s="38"/>
      <c r="X2647" s="30">
        <v>45915</v>
      </c>
      <c r="Y2647" s="21">
        <f>IF(X2647="", "", X2647-N2647)</f>
        <v>2</v>
      </c>
      <c r="Z2647" s="21" t="str">
        <f>IF(N2647="", "", TEXT(N2647, "dddd"))</f>
        <v>Saturday</v>
      </c>
      <c r="AA2647" s="21" t="str">
        <f>IF(X2647="", "", TEXT(X2647, "dddd"))</f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2644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>IF(AB2648="DOLLAR",E2648*88,E2648)</f>
        <v>27258</v>
      </c>
      <c r="G2648" s="48">
        <f>F2648*J2648</f>
        <v>27258</v>
      </c>
      <c r="H2648" s="21">
        <v>400162</v>
      </c>
      <c r="I2648" s="21" t="s">
        <v>3805</v>
      </c>
      <c r="J2648" s="21">
        <v>1</v>
      </c>
      <c r="K2648" s="21">
        <v>1</v>
      </c>
      <c r="L2648" s="21">
        <f>J2648-K2648</f>
        <v>0</v>
      </c>
      <c r="M2648" s="21" t="s">
        <v>3508</v>
      </c>
      <c r="N2648" s="30">
        <v>45913</v>
      </c>
      <c r="O2648" s="48">
        <v>44810.5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>IF(X2648="", "", X2648-N2648)</f>
        <v>2</v>
      </c>
      <c r="Z2648" s="21" t="str">
        <f>IF(N2648="", "", TEXT(N2648, "dddd"))</f>
        <v>Saturday</v>
      </c>
      <c r="AA2648" s="21" t="str">
        <f>IF(X2648="", "", TEXT(X2648, "dddd"))</f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2645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>IF(AB2649="DOLLAR",E2649*88,E2649)</f>
        <v>27258</v>
      </c>
      <c r="G2649" s="48">
        <f>F2649*J2649</f>
        <v>27258</v>
      </c>
      <c r="H2649" s="21">
        <v>400164</v>
      </c>
      <c r="I2649" s="21" t="s">
        <v>3985</v>
      </c>
      <c r="J2649" s="21">
        <v>1</v>
      </c>
      <c r="K2649" s="21">
        <v>1</v>
      </c>
      <c r="L2649" s="21">
        <f>J2649-K2649</f>
        <v>0</v>
      </c>
      <c r="M2649" s="21" t="s">
        <v>3520</v>
      </c>
      <c r="N2649" s="30">
        <v>45913</v>
      </c>
      <c r="O2649" s="48">
        <v>39235</v>
      </c>
      <c r="P2649" s="21" t="s">
        <v>617</v>
      </c>
      <c r="Q2649" s="21">
        <v>58155620725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Bhuvneshwar</v>
      </c>
      <c r="W2649" s="38"/>
      <c r="X2649" s="30">
        <v>45915</v>
      </c>
      <c r="Y2649" s="21">
        <f>IF(X2649="", "", X2649-N2649)</f>
        <v>2</v>
      </c>
      <c r="Z2649" s="21" t="str">
        <f>IF(N2649="", "", TEXT(N2649, "dddd"))</f>
        <v>Saturday</v>
      </c>
      <c r="AA2649" s="21" t="str">
        <f>IF(X2649="", "", TEXT(X2649, "dddd"))</f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2646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>IF(AB2650="DOLLAR",E2650*88,E2650)</f>
        <v>27258</v>
      </c>
      <c r="G2650" s="48">
        <f>F2650*J2650</f>
        <v>54516</v>
      </c>
      <c r="H2650" s="21">
        <v>400168</v>
      </c>
      <c r="I2650" s="21" t="s">
        <v>3986</v>
      </c>
      <c r="J2650" s="21">
        <v>2</v>
      </c>
      <c r="K2650" s="21">
        <v>2</v>
      </c>
      <c r="L2650" s="21">
        <f>J2650-K2650</f>
        <v>0</v>
      </c>
      <c r="M2650" s="21" t="s">
        <v>3504</v>
      </c>
      <c r="N2650" s="30">
        <v>45913</v>
      </c>
      <c r="O2650" s="48">
        <v>87060.4</v>
      </c>
      <c r="P2650" s="21" t="s">
        <v>2048</v>
      </c>
      <c r="Q2650" s="21">
        <v>58155617516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Hyderabad</v>
      </c>
      <c r="W2650" s="38"/>
      <c r="X2650" s="30">
        <v>45915</v>
      </c>
      <c r="Y2650" s="21">
        <f>IF(X2650="", "", X2650-N2650)</f>
        <v>2</v>
      </c>
      <c r="Z2650" s="21" t="str">
        <f>IF(N2650="", "", TEXT(N2650, "dddd"))</f>
        <v>Saturday</v>
      </c>
      <c r="AA2650" s="21" t="str">
        <f>IF(X2650="", "", TEXT(X2650, "dddd"))</f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2647</v>
      </c>
      <c r="B2651" s="21" t="s">
        <v>3420</v>
      </c>
      <c r="C2651" s="30">
        <v>45905</v>
      </c>
      <c r="D2651" s="30">
        <v>45910</v>
      </c>
      <c r="E2651" s="47">
        <v>288.75</v>
      </c>
      <c r="F2651" s="47">
        <f>IF(AB2651="DOLLAR",E2651*88,E2651)</f>
        <v>25410</v>
      </c>
      <c r="G2651" s="48">
        <f>F2651*J2651</f>
        <v>25410</v>
      </c>
      <c r="H2651" s="21">
        <v>400172</v>
      </c>
      <c r="I2651" s="21" t="s">
        <v>3806</v>
      </c>
      <c r="J2651" s="21">
        <v>1</v>
      </c>
      <c r="K2651" s="21">
        <v>1</v>
      </c>
      <c r="L2651" s="21">
        <f>J2651-K2651</f>
        <v>0</v>
      </c>
      <c r="M2651" s="21" t="s">
        <v>3508</v>
      </c>
      <c r="N2651" s="30">
        <v>45913</v>
      </c>
      <c r="O2651" s="48">
        <v>41772.5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>IF(X2651="", "", X2651-N2651)</f>
        <v>2</v>
      </c>
      <c r="Z2651" s="21" t="str">
        <f>IF(N2651="", "", TEXT(N2651, "dddd"))</f>
        <v>Saturday</v>
      </c>
      <c r="AA2651" s="21" t="str">
        <f>IF(X2651="", "", TEXT(X2651, "dddd"))</f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2648</v>
      </c>
      <c r="B2652" s="21" t="s">
        <v>3420</v>
      </c>
      <c r="C2652" s="30">
        <v>45905</v>
      </c>
      <c r="D2652" s="30">
        <v>45910</v>
      </c>
      <c r="E2652" s="47">
        <v>160.30000000000001</v>
      </c>
      <c r="F2652" s="47">
        <f>IF(AB2652="DOLLAR",E2652*88,E2652)</f>
        <v>14106.400000000001</v>
      </c>
      <c r="G2652" s="48">
        <f>F2652*J2652</f>
        <v>14106.400000000001</v>
      </c>
      <c r="H2652" s="21">
        <v>400176</v>
      </c>
      <c r="I2652" s="21" t="s">
        <v>3987</v>
      </c>
      <c r="J2652" s="21">
        <v>1</v>
      </c>
      <c r="K2652" s="21">
        <v>1</v>
      </c>
      <c r="L2652" s="21">
        <f>J2652-K2652</f>
        <v>0</v>
      </c>
      <c r="M2652" s="21" t="s">
        <v>3508</v>
      </c>
      <c r="N2652" s="30">
        <v>45913</v>
      </c>
      <c r="O2652" s="48">
        <v>24846.5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>IF(X2652="", "", X2652-N2652)</f>
        <v>2</v>
      </c>
      <c r="Z2652" s="21" t="str">
        <f>IF(N2652="", "", TEXT(N2652, "dddd"))</f>
        <v>Saturday</v>
      </c>
      <c r="AA2652" s="21" t="str">
        <f>IF(X2652="", "", TEXT(X2652, "dddd"))</f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2649</v>
      </c>
      <c r="B2653" s="21" t="s">
        <v>3420</v>
      </c>
      <c r="C2653" s="30">
        <v>45905</v>
      </c>
      <c r="D2653" s="30">
        <v>45910</v>
      </c>
      <c r="E2653" s="47">
        <v>144.19999999999999</v>
      </c>
      <c r="F2653" s="47">
        <f>IF(AB2653="DOLLAR",E2653*88,E2653)</f>
        <v>12689.599999999999</v>
      </c>
      <c r="G2653" s="48">
        <f>F2653*J2653</f>
        <v>12689.599999999999</v>
      </c>
      <c r="H2653" s="21">
        <v>400330</v>
      </c>
      <c r="I2653" s="21" t="s">
        <v>3988</v>
      </c>
      <c r="J2653" s="21">
        <v>1</v>
      </c>
      <c r="K2653" s="21">
        <v>1</v>
      </c>
      <c r="L2653" s="21">
        <f>J2653-K2653</f>
        <v>0</v>
      </c>
      <c r="M2653" s="21" t="s">
        <v>3520</v>
      </c>
      <c r="N2653" s="30">
        <v>45913</v>
      </c>
      <c r="O2653" s="48">
        <v>19570</v>
      </c>
      <c r="P2653" s="21" t="s">
        <v>617</v>
      </c>
      <c r="Q2653" s="21">
        <v>58155620725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Bhuvneshwar</v>
      </c>
      <c r="W2653" s="38"/>
      <c r="X2653" s="30">
        <v>45915</v>
      </c>
      <c r="Y2653" s="21">
        <f>IF(X2653="", "", X2653-N2653)</f>
        <v>2</v>
      </c>
      <c r="Z2653" s="21" t="str">
        <f>IF(N2653="", "", TEXT(N2653, "dddd"))</f>
        <v>Saturday</v>
      </c>
      <c r="AA2653" s="21" t="str">
        <f>IF(X2653="", "", TEXT(X2653, "dddd"))</f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2650</v>
      </c>
      <c r="B2654" s="21" t="s">
        <v>3420</v>
      </c>
      <c r="C2654" s="30">
        <v>45905</v>
      </c>
      <c r="D2654" s="30">
        <v>45910</v>
      </c>
      <c r="E2654" s="47">
        <v>74.2</v>
      </c>
      <c r="F2654" s="47">
        <f>IF(AB2654="DOLLAR",E2654*88,E2654)</f>
        <v>6529.6</v>
      </c>
      <c r="G2654" s="48">
        <f>F2654*J2654</f>
        <v>6529.6</v>
      </c>
      <c r="H2654" s="21">
        <v>400506</v>
      </c>
      <c r="I2654" s="21" t="s">
        <v>3989</v>
      </c>
      <c r="J2654" s="21">
        <v>1</v>
      </c>
      <c r="K2654" s="21">
        <v>1</v>
      </c>
      <c r="L2654" s="21">
        <f>J2654-K2654</f>
        <v>0</v>
      </c>
      <c r="M2654" s="21" t="s">
        <v>3504</v>
      </c>
      <c r="N2654" s="30">
        <v>45913</v>
      </c>
      <c r="O2654" s="48">
        <v>11172.4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>IF(X2654="", "", X2654-N2654)</f>
        <v>2</v>
      </c>
      <c r="Z2654" s="21" t="str">
        <f>IF(N2654="", "", TEXT(N2654, "dddd"))</f>
        <v>Saturday</v>
      </c>
      <c r="AA2654" s="21" t="str">
        <f>IF(X2654="", "", TEXT(X2654, "dddd"))</f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2651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>IF(AB2655="DOLLAR",E2655*88,E2655)</f>
        <v>10841.6</v>
      </c>
      <c r="G2655" s="48">
        <f>F2655*J2655</f>
        <v>21683.200000000001</v>
      </c>
      <c r="H2655" s="21">
        <v>400522</v>
      </c>
      <c r="I2655" s="21" t="s">
        <v>3990</v>
      </c>
      <c r="J2655" s="21">
        <v>2</v>
      </c>
      <c r="K2655" s="21">
        <v>2</v>
      </c>
      <c r="L2655" s="21">
        <f>J2655-K2655</f>
        <v>0</v>
      </c>
      <c r="M2655" s="21" t="s">
        <v>3504</v>
      </c>
      <c r="N2655" s="30">
        <v>45913</v>
      </c>
      <c r="O2655" s="48">
        <v>37100.800000000003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>IF(X2655="", "", X2655-N2655)</f>
        <v>2</v>
      </c>
      <c r="Z2655" s="21" t="str">
        <f>IF(N2655="", "", TEXT(N2655, "dddd"))</f>
        <v>Saturday</v>
      </c>
      <c r="AA2655" s="21" t="str">
        <f>IF(X2655="", "", TEXT(X2655, "dddd"))</f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2652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>IF(AB2656="DOLLAR",E2656*88,E2656)</f>
        <v>10841.6</v>
      </c>
      <c r="G2656" s="48">
        <f>F2656*J2656</f>
        <v>10841.6</v>
      </c>
      <c r="H2656" s="21">
        <v>400524</v>
      </c>
      <c r="I2656" s="21" t="s">
        <v>3991</v>
      </c>
      <c r="J2656" s="21">
        <v>1</v>
      </c>
      <c r="K2656" s="21">
        <v>1</v>
      </c>
      <c r="L2656" s="21">
        <f>J2656-K2656</f>
        <v>0</v>
      </c>
      <c r="M2656" s="21" t="s">
        <v>3504</v>
      </c>
      <c r="N2656" s="30">
        <v>45913</v>
      </c>
      <c r="O2656" s="48">
        <v>18550.400000000001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>IF(X2656="", "", X2656-N2656)</f>
        <v>2</v>
      </c>
      <c r="Z2656" s="21" t="str">
        <f>IF(N2656="", "", TEXT(N2656, "dddd"))</f>
        <v>Saturday</v>
      </c>
      <c r="AA2656" s="21" t="str">
        <f>IF(X2656="", "", TEXT(X2656, "dddd"))</f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2653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>IF(AB2657="DOLLAR",E2657*88,E2657)</f>
        <v>10841.6</v>
      </c>
      <c r="G2657" s="48">
        <f>F2657*J2657</f>
        <v>21683.200000000001</v>
      </c>
      <c r="H2657" s="21">
        <v>400528</v>
      </c>
      <c r="I2657" s="21" t="s">
        <v>3992</v>
      </c>
      <c r="J2657" s="21">
        <v>2</v>
      </c>
      <c r="K2657" s="21">
        <v>2</v>
      </c>
      <c r="L2657" s="21">
        <f>J2657-K2657</f>
        <v>0</v>
      </c>
      <c r="M2657" s="21" t="s">
        <v>3504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>IF(X2657="", "", X2657-N2657)</f>
        <v>2</v>
      </c>
      <c r="Z2657" s="21" t="str">
        <f>IF(N2657="", "", TEXT(N2657, "dddd"))</f>
        <v>Saturday</v>
      </c>
      <c r="AA2657" s="21" t="str">
        <f>IF(X2657="", "", TEXT(X2657, "dddd"))</f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2654</v>
      </c>
      <c r="B2658" s="21" t="s">
        <v>3420</v>
      </c>
      <c r="C2658" s="30">
        <v>45905</v>
      </c>
      <c r="D2658" s="30">
        <v>45910</v>
      </c>
      <c r="E2658" s="47">
        <v>202.5</v>
      </c>
      <c r="F2658" s="47">
        <f>IF(AB2658="DOLLAR",E2658*88,E2658)</f>
        <v>17820</v>
      </c>
      <c r="G2658" s="48">
        <f>F2658*J2658</f>
        <v>53460</v>
      </c>
      <c r="H2658" s="21">
        <v>400551</v>
      </c>
      <c r="I2658" s="21" t="s">
        <v>3993</v>
      </c>
      <c r="J2658" s="21">
        <v>3</v>
      </c>
      <c r="K2658" s="21">
        <v>3</v>
      </c>
      <c r="L2658" s="21">
        <f>J2658-K2658</f>
        <v>0</v>
      </c>
      <c r="M2658" s="21" t="s">
        <v>3504</v>
      </c>
      <c r="N2658" s="30">
        <v>45913</v>
      </c>
      <c r="O2658" s="48">
        <v>85374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>IF(X2658="", "", X2658-N2658)</f>
        <v>2</v>
      </c>
      <c r="Z2658" s="21" t="str">
        <f>IF(N2658="", "", TEXT(N2658, "dddd"))</f>
        <v>Saturday</v>
      </c>
      <c r="AA2658" s="21" t="str">
        <f>IF(X2658="", "", TEXT(X2658, "dddd"))</f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2655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>IF(AB2659="DOLLAR",E2659*88,E2659)</f>
        <v>6960.7999999999993</v>
      </c>
      <c r="G2659" s="48">
        <f>F2659*J2659</f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>J2659-K2659</f>
        <v>0</v>
      </c>
      <c r="M2659" s="21" t="s">
        <v>3520</v>
      </c>
      <c r="N2659" s="30">
        <v>45913</v>
      </c>
      <c r="O2659" s="48">
        <v>10735</v>
      </c>
      <c r="P2659" s="21" t="s">
        <v>617</v>
      </c>
      <c r="Q2659" s="21">
        <v>58155620725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Bhuvneshwar</v>
      </c>
      <c r="W2659" s="38"/>
      <c r="X2659" s="30">
        <v>45915</v>
      </c>
      <c r="Y2659" s="21">
        <f>IF(X2659="", "", X2659-N2659)</f>
        <v>2</v>
      </c>
      <c r="Z2659" s="21" t="str">
        <f>IF(N2659="", "", TEXT(N2659, "dddd"))</f>
        <v>Saturday</v>
      </c>
      <c r="AA2659" s="21" t="str">
        <f>IF(X2659="", "", TEXT(X2659, "dddd"))</f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2656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>IF(AB2660="DOLLAR",E2660*88,E2660)</f>
        <v>6960.7999999999993</v>
      </c>
      <c r="G2660" s="48">
        <f>F2660*J2660</f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>J2660-K2660</f>
        <v>0</v>
      </c>
      <c r="M2660" s="21" t="s">
        <v>3504</v>
      </c>
      <c r="N2660" s="30">
        <v>45913</v>
      </c>
      <c r="O2660" s="48">
        <v>11910.2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>IF(X2660="", "", X2660-N2660)</f>
        <v>2</v>
      </c>
      <c r="Z2660" s="21" t="str">
        <f>IF(N2660="", "", TEXT(N2660, "dddd"))</f>
        <v>Saturday</v>
      </c>
      <c r="AA2660" s="21" t="str">
        <f>IF(X2660="", "", TEXT(X2660, "dddd"))</f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2657</v>
      </c>
      <c r="B2661" s="21" t="s">
        <v>3420</v>
      </c>
      <c r="C2661" s="30">
        <v>45905</v>
      </c>
      <c r="D2661" s="30">
        <v>45910</v>
      </c>
      <c r="E2661" s="47">
        <v>68.600000000000009</v>
      </c>
      <c r="F2661" s="47">
        <f>IF(AB2661="DOLLAR",E2661*88,E2661)</f>
        <v>6036.8000000000011</v>
      </c>
      <c r="G2661" s="48">
        <f>F2661*J2661</f>
        <v>18110.400000000001</v>
      </c>
      <c r="H2661" s="21">
        <v>400636</v>
      </c>
      <c r="I2661" s="21" t="s">
        <v>3995</v>
      </c>
      <c r="J2661" s="21">
        <v>3</v>
      </c>
      <c r="K2661" s="21">
        <v>3</v>
      </c>
      <c r="L2661" s="21">
        <f>J2661-K2661</f>
        <v>0</v>
      </c>
      <c r="M2661" s="21" t="s">
        <v>3504</v>
      </c>
      <c r="N2661" s="30">
        <v>45913</v>
      </c>
      <c r="O2661" s="48">
        <v>30987.599999999999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>IF(X2661="", "", X2661-N2661)</f>
        <v>2</v>
      </c>
      <c r="Z2661" s="21" t="str">
        <f>IF(N2661="", "", TEXT(N2661, "dddd"))</f>
        <v>Saturday</v>
      </c>
      <c r="AA2661" s="21" t="str">
        <f>IF(X2661="", "", TEXT(X2661, "dddd"))</f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2658</v>
      </c>
      <c r="B2662" s="21" t="s">
        <v>3420</v>
      </c>
      <c r="C2662" s="30">
        <v>45905</v>
      </c>
      <c r="D2662" s="30">
        <v>45910</v>
      </c>
      <c r="E2662" s="47">
        <v>65.8</v>
      </c>
      <c r="F2662" s="47">
        <f>IF(AB2662="DOLLAR",E2662*88,E2662)</f>
        <v>5790.4</v>
      </c>
      <c r="G2662" s="48">
        <f>F2662*J2662</f>
        <v>11580.8</v>
      </c>
      <c r="H2662" s="21">
        <v>400723</v>
      </c>
      <c r="I2662" s="21" t="s">
        <v>3996</v>
      </c>
      <c r="J2662" s="21">
        <v>2</v>
      </c>
      <c r="K2662" s="21">
        <v>2</v>
      </c>
      <c r="L2662" s="21">
        <f>J2662-K2662</f>
        <v>0</v>
      </c>
      <c r="M2662" s="21" t="s">
        <v>3504</v>
      </c>
      <c r="N2662" s="30">
        <v>45913</v>
      </c>
      <c r="O2662" s="48">
        <v>19815.2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>IF(X2662="", "", X2662-N2662)</f>
        <v>2</v>
      </c>
      <c r="Z2662" s="21" t="str">
        <f>IF(N2662="", "", TEXT(N2662, "dddd"))</f>
        <v>Saturday</v>
      </c>
      <c r="AA2662" s="21" t="str">
        <f>IF(X2662="", "", TEXT(X2662, "dddd"))</f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2659</v>
      </c>
      <c r="B2663" s="21" t="s">
        <v>3420</v>
      </c>
      <c r="C2663" s="30">
        <v>45905</v>
      </c>
      <c r="D2663" s="30">
        <v>45910</v>
      </c>
      <c r="E2663" s="47">
        <v>206.25</v>
      </c>
      <c r="F2663" s="47">
        <f>IF(AB2663="DOLLAR",E2663*88,E2663)</f>
        <v>18150</v>
      </c>
      <c r="G2663" s="48">
        <f>F2663*J2663</f>
        <v>18150</v>
      </c>
      <c r="H2663" s="21">
        <v>400944</v>
      </c>
      <c r="I2663" s="21" t="s">
        <v>3997</v>
      </c>
      <c r="J2663" s="21">
        <v>1</v>
      </c>
      <c r="K2663" s="21">
        <v>1</v>
      </c>
      <c r="L2663" s="21">
        <f>J2663-K2663</f>
        <v>0</v>
      </c>
      <c r="M2663" s="21" t="s">
        <v>3504</v>
      </c>
      <c r="N2663" s="30">
        <v>45913</v>
      </c>
      <c r="O2663" s="48">
        <v>28985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>IF(X2663="", "", X2663-N2663)</f>
        <v>2</v>
      </c>
      <c r="Z2663" s="21" t="str">
        <f>IF(N2663="", "", TEXT(N2663, "dddd"))</f>
        <v>Saturday</v>
      </c>
      <c r="AA2663" s="21" t="str">
        <f>IF(X2663="", "", TEXT(X2663, "dddd"))</f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2660</v>
      </c>
      <c r="B2664" s="21" t="s">
        <v>3420</v>
      </c>
      <c r="C2664" s="30">
        <v>45905</v>
      </c>
      <c r="D2664" s="30">
        <v>45910</v>
      </c>
      <c r="E2664" s="47">
        <v>123.2</v>
      </c>
      <c r="F2664" s="47">
        <f>IF(AB2664="DOLLAR",E2664*88,E2664)</f>
        <v>10841.6</v>
      </c>
      <c r="G2664" s="48">
        <f>F2664*J2664</f>
        <v>10841.6</v>
      </c>
      <c r="H2664" s="21">
        <v>402210</v>
      </c>
      <c r="I2664" s="21" t="s">
        <v>3998</v>
      </c>
      <c r="J2664" s="21">
        <v>1</v>
      </c>
      <c r="K2664" s="21">
        <v>1</v>
      </c>
      <c r="L2664" s="21">
        <f>J2664-K2664</f>
        <v>0</v>
      </c>
      <c r="M2664" s="21" t="s">
        <v>3508</v>
      </c>
      <c r="N2664" s="30">
        <v>45913</v>
      </c>
      <c r="O2664" s="48">
        <v>19096</v>
      </c>
      <c r="P2664" s="21" t="s">
        <v>891</v>
      </c>
      <c r="Q2664" s="21">
        <v>58155620762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>IF(X2664="", "", X2664-N2664)</f>
        <v>2</v>
      </c>
      <c r="Z2664" s="21" t="str">
        <f>IF(N2664="", "", TEXT(N2664, "dddd"))</f>
        <v>Saturday</v>
      </c>
      <c r="AA2664" s="21" t="str">
        <f>IF(X2664="", "", TEXT(X2664, "dddd"))</f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2661</v>
      </c>
      <c r="B2665" s="21" t="s">
        <v>3420</v>
      </c>
      <c r="C2665" s="30">
        <v>45905</v>
      </c>
      <c r="D2665" s="30">
        <v>45910</v>
      </c>
      <c r="E2665" s="47">
        <v>346.5</v>
      </c>
      <c r="F2665" s="47">
        <f>IF(AB2665="DOLLAR",E2665*88,E2665)</f>
        <v>30492</v>
      </c>
      <c r="G2665" s="48">
        <f>F2665*J2665</f>
        <v>304920</v>
      </c>
      <c r="H2665" s="21">
        <v>403702</v>
      </c>
      <c r="I2665" s="21" t="s">
        <v>3999</v>
      </c>
      <c r="J2665" s="21">
        <v>10</v>
      </c>
      <c r="K2665" s="21">
        <v>10</v>
      </c>
      <c r="L2665" s="21">
        <f>J2665-K2665</f>
        <v>0</v>
      </c>
      <c r="M2665" s="21" t="s">
        <v>3609</v>
      </c>
      <c r="N2665" s="30">
        <v>45913</v>
      </c>
      <c r="O2665" s="48">
        <v>537075</v>
      </c>
      <c r="P2665" s="21" t="s">
        <v>37</v>
      </c>
      <c r="Q2665" s="21">
        <v>58155621156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>IF(X2665="", "", X2665-N2665)</f>
        <v>2</v>
      </c>
      <c r="Z2665" s="21" t="str">
        <f>IF(N2665="", "", TEXT(N2665, "dddd"))</f>
        <v>Saturday</v>
      </c>
      <c r="AA2665" s="21" t="str">
        <f>IF(X2665="", "", TEXT(X2665, "dddd"))</f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2662</v>
      </c>
      <c r="B2666" s="21" t="s">
        <v>3420</v>
      </c>
      <c r="C2666" s="30">
        <v>45905</v>
      </c>
      <c r="D2666" s="30">
        <v>45910</v>
      </c>
      <c r="E2666" s="47">
        <v>144.75</v>
      </c>
      <c r="F2666" s="47">
        <f>IF(AB2666="DOLLAR",E2666*88,E2666)</f>
        <v>12738</v>
      </c>
      <c r="G2666" s="48">
        <f>F2666*J2666</f>
        <v>12738</v>
      </c>
      <c r="H2666" s="21">
        <v>405226</v>
      </c>
      <c r="I2666" s="21" t="s">
        <v>4000</v>
      </c>
      <c r="J2666" s="21">
        <v>1</v>
      </c>
      <c r="K2666" s="21">
        <v>1</v>
      </c>
      <c r="L2666" s="21">
        <f>J2666-K2666</f>
        <v>0</v>
      </c>
      <c r="M2666" s="21" t="s">
        <v>3503</v>
      </c>
      <c r="N2666" s="30">
        <v>45913</v>
      </c>
      <c r="O2666" s="48">
        <v>20940.5</v>
      </c>
      <c r="P2666" s="21" t="s">
        <v>2046</v>
      </c>
      <c r="Q2666" s="21">
        <v>58155618231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>IF(X2666="", "", X2666-N2666)</f>
        <v>2</v>
      </c>
      <c r="Z2666" s="21" t="str">
        <f>IF(N2666="", "", TEXT(N2666, "dddd"))</f>
        <v>Saturday</v>
      </c>
      <c r="AA2666" s="21" t="str">
        <f>IF(X2666="", "", TEXT(X2666, "dddd"))</f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2663</v>
      </c>
      <c r="B2667" s="21" t="s">
        <v>3420</v>
      </c>
      <c r="C2667" s="30">
        <v>45905</v>
      </c>
      <c r="D2667" s="30">
        <v>45910</v>
      </c>
      <c r="E2667" s="47">
        <v>245</v>
      </c>
      <c r="F2667" s="47">
        <f>IF(AB2667="DOLLAR",E2667*88,E2667)</f>
        <v>21560</v>
      </c>
      <c r="G2667" s="48">
        <f>F2667*J2667</f>
        <v>21560</v>
      </c>
      <c r="H2667" s="21">
        <v>405243</v>
      </c>
      <c r="I2667" s="21" t="s">
        <v>4001</v>
      </c>
      <c r="J2667" s="21">
        <v>1</v>
      </c>
      <c r="K2667" s="21">
        <v>1</v>
      </c>
      <c r="L2667" s="21">
        <f>J2667-K2667</f>
        <v>0</v>
      </c>
      <c r="M2667" s="21" t="s">
        <v>3512</v>
      </c>
      <c r="N2667" s="30">
        <v>45913</v>
      </c>
      <c r="O2667" s="48">
        <v>39060</v>
      </c>
      <c r="P2667" s="21" t="s">
        <v>3421</v>
      </c>
      <c r="Q2667" s="21">
        <v>58155615291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BANGALORE</v>
      </c>
      <c r="W2667" s="38"/>
      <c r="X2667" s="30">
        <v>45915</v>
      </c>
      <c r="Y2667" s="21">
        <f>IF(X2667="", "", X2667-N2667)</f>
        <v>2</v>
      </c>
      <c r="Z2667" s="21" t="str">
        <f>IF(N2667="", "", TEXT(N2667, "dddd"))</f>
        <v>Saturday</v>
      </c>
      <c r="AA2667" s="21" t="str">
        <f>IF(X2667="", "", TEXT(X2667, "dddd"))</f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2664</v>
      </c>
      <c r="B2668" s="21" t="s">
        <v>3420</v>
      </c>
      <c r="C2668" s="30">
        <v>45905</v>
      </c>
      <c r="D2668" s="30">
        <v>45910</v>
      </c>
      <c r="E2668" s="47">
        <v>430.5</v>
      </c>
      <c r="F2668" s="47">
        <f>IF(AB2668="DOLLAR",E2668*88,E2668)</f>
        <v>37884</v>
      </c>
      <c r="G2668" s="48">
        <f>F2668*J2668</f>
        <v>37884</v>
      </c>
      <c r="H2668" s="21">
        <v>422604</v>
      </c>
      <c r="I2668" s="21" t="s">
        <v>4002</v>
      </c>
      <c r="J2668" s="21">
        <v>1</v>
      </c>
      <c r="K2668" s="21">
        <v>1</v>
      </c>
      <c r="L2668" s="21">
        <f>J2668-K2668</f>
        <v>0</v>
      </c>
      <c r="M2668" s="21" t="s">
        <v>3527</v>
      </c>
      <c r="N2668" s="30">
        <v>45913</v>
      </c>
      <c r="O2668" s="48">
        <v>66728</v>
      </c>
      <c r="P2668" s="21" t="s">
        <v>630</v>
      </c>
      <c r="Q2668" s="21">
        <v>58155620983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Telangana</v>
      </c>
      <c r="W2668" s="38"/>
      <c r="X2668" s="30">
        <v>45915</v>
      </c>
      <c r="Y2668" s="21">
        <f>IF(X2668="", "", X2668-N2668)</f>
        <v>2</v>
      </c>
      <c r="Z2668" s="21" t="str">
        <f>IF(N2668="", "", TEXT(N2668, "dddd"))</f>
        <v>Saturday</v>
      </c>
      <c r="AA2668" s="21" t="str">
        <f>IF(X2668="", "", TEXT(X2668, "dddd"))</f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2665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>IF(AB2669="DOLLAR",E2669*88,E2669)</f>
        <v>14476</v>
      </c>
      <c r="G2669" s="48">
        <f>F2669*J2669</f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>J2669-K2669</f>
        <v>0</v>
      </c>
      <c r="M2669" s="21" t="s">
        <v>3517</v>
      </c>
      <c r="N2669" s="30">
        <v>45913</v>
      </c>
      <c r="O2669" s="48">
        <v>17850.599999999999</v>
      </c>
      <c r="P2669" s="21" t="s">
        <v>276</v>
      </c>
      <c r="Q2669" s="21">
        <v>58155615501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Pune</v>
      </c>
      <c r="W2669" s="38"/>
      <c r="X2669" s="30">
        <v>45915</v>
      </c>
      <c r="Y2669" s="21">
        <f>IF(X2669="", "", X2669-N2669)</f>
        <v>2</v>
      </c>
      <c r="Z2669" s="21" t="str">
        <f>IF(N2669="", "", TEXT(N2669, "dddd"))</f>
        <v>Saturday</v>
      </c>
      <c r="AA2669" s="21" t="str">
        <f>IF(X2669="", "", TEXT(X2669, "dddd"))</f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2666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>IF(AB2670="DOLLAR",E2670*88,E2670)</f>
        <v>14476</v>
      </c>
      <c r="G2670" s="48">
        <f>F2670*J2670</f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>J2670-K2670</f>
        <v>0</v>
      </c>
      <c r="M2670" s="21" t="s">
        <v>3519</v>
      </c>
      <c r="N2670" s="30">
        <v>45913</v>
      </c>
      <c r="O2670" s="48">
        <v>20092.5</v>
      </c>
      <c r="P2670" s="21" t="s">
        <v>617</v>
      </c>
      <c r="Q2670" s="21">
        <v>58155620725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Bhuvneshwar</v>
      </c>
      <c r="W2670" s="38"/>
      <c r="X2670" s="30">
        <v>45915</v>
      </c>
      <c r="Y2670" s="21">
        <f>IF(X2670="", "", X2670-N2670)</f>
        <v>2</v>
      </c>
      <c r="Z2670" s="21" t="str">
        <f>IF(N2670="", "", TEXT(N2670, "dddd"))</f>
        <v>Saturday</v>
      </c>
      <c r="AA2670" s="21" t="str">
        <f>IF(X2670="", "", TEXT(X2670, "dddd"))</f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2667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>IF(AB2671="DOLLAR",E2671*88,E2671)</f>
        <v>18788</v>
      </c>
      <c r="G2671" s="48">
        <f>F2671*J2671</f>
        <v>18788</v>
      </c>
      <c r="H2671" s="21">
        <v>430204</v>
      </c>
      <c r="I2671" s="21" t="s">
        <v>4003</v>
      </c>
      <c r="J2671" s="21">
        <v>1</v>
      </c>
      <c r="K2671" s="21">
        <v>1</v>
      </c>
      <c r="L2671" s="21">
        <f>J2671-K2671</f>
        <v>0</v>
      </c>
      <c r="M2671" s="21" t="s">
        <v>3507</v>
      </c>
      <c r="N2671" s="30">
        <v>45913</v>
      </c>
      <c r="O2671" s="48">
        <v>33792.5</v>
      </c>
      <c r="P2671" s="21" t="s">
        <v>1903</v>
      </c>
      <c r="Q2671" s="21">
        <v>58155614985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Kolkata</v>
      </c>
      <c r="W2671" s="38"/>
      <c r="X2671" s="30">
        <v>45915</v>
      </c>
      <c r="Y2671" s="21">
        <f>IF(X2671="", "", X2671-N2671)</f>
        <v>2</v>
      </c>
      <c r="Z2671" s="21" t="str">
        <f>IF(N2671="", "", TEXT(N2671, "dddd"))</f>
        <v>Saturday</v>
      </c>
      <c r="AA2671" s="21" t="str">
        <f>IF(X2671="", "", TEXT(X2671, "dddd"))</f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2668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>IF(AB2672="DOLLAR",E2672*88,E2672)</f>
        <v>18788</v>
      </c>
      <c r="G2672" s="48">
        <f>F2672*J2672</f>
        <v>18788</v>
      </c>
      <c r="H2672" s="21">
        <v>430804</v>
      </c>
      <c r="I2672" s="21" t="s">
        <v>4004</v>
      </c>
      <c r="J2672" s="21">
        <v>1</v>
      </c>
      <c r="K2672" s="21">
        <v>1</v>
      </c>
      <c r="L2672" s="21">
        <f>J2672-K2672</f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>IF(X2672="", "", X2672-N2672)</f>
        <v>2</v>
      </c>
      <c r="Z2672" s="21" t="str">
        <f>IF(N2672="", "", TEXT(N2672, "dddd"))</f>
        <v>Saturday</v>
      </c>
      <c r="AA2672" s="21" t="str">
        <f>IF(X2672="", "", TEXT(X2672, "dddd"))</f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2669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>IF(AB2673="DOLLAR",E2673*88,E2673)</f>
        <v>18788</v>
      </c>
      <c r="G2673" s="48">
        <f>F2673*J2673</f>
        <v>18788</v>
      </c>
      <c r="H2673" s="21">
        <v>430904</v>
      </c>
      <c r="I2673" s="21" t="s">
        <v>4005</v>
      </c>
      <c r="J2673" s="21">
        <v>1</v>
      </c>
      <c r="K2673" s="21">
        <v>1</v>
      </c>
      <c r="L2673" s="21">
        <f>J2673-K2673</f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>IF(X2673="", "", X2673-N2673)</f>
        <v>2</v>
      </c>
      <c r="Z2673" s="21" t="str">
        <f>IF(N2673="", "", TEXT(N2673, "dddd"))</f>
        <v>Saturday</v>
      </c>
      <c r="AA2673" s="21" t="str">
        <f>IF(X2673="", "", TEXT(X2673, "dddd"))</f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2670</v>
      </c>
      <c r="B2674" s="21" t="s">
        <v>3420</v>
      </c>
      <c r="C2674" s="30">
        <v>45905</v>
      </c>
      <c r="D2674" s="30">
        <v>45910</v>
      </c>
      <c r="E2674" s="47">
        <v>242.9</v>
      </c>
      <c r="F2674" s="47">
        <f>IF(AB2674="DOLLAR",E2674*88,E2674)</f>
        <v>21375.200000000001</v>
      </c>
      <c r="G2674" s="48">
        <f>F2674*J2674</f>
        <v>21375.200000000001</v>
      </c>
      <c r="H2674" s="21">
        <v>436204</v>
      </c>
      <c r="I2674" s="21" t="s">
        <v>4006</v>
      </c>
      <c r="J2674" s="21">
        <v>1</v>
      </c>
      <c r="K2674" s="21">
        <v>1</v>
      </c>
      <c r="L2674" s="21">
        <f>J2674-K2674</f>
        <v>0</v>
      </c>
      <c r="M2674" s="21" t="s">
        <v>3517</v>
      </c>
      <c r="N2674" s="30">
        <v>45913</v>
      </c>
      <c r="O2674" s="48">
        <v>26358.12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>IF(X2674="", "", X2674-N2674)</f>
        <v>2</v>
      </c>
      <c r="Z2674" s="21" t="str">
        <f>IF(N2674="", "", TEXT(N2674, "dddd"))</f>
        <v>Saturday</v>
      </c>
      <c r="AA2674" s="21" t="str">
        <f>IF(X2674="", "", TEXT(X2674, "dddd"))</f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2671</v>
      </c>
      <c r="B2675" s="21" t="s">
        <v>3420</v>
      </c>
      <c r="C2675" s="30">
        <v>45905</v>
      </c>
      <c r="D2675" s="30">
        <v>45910</v>
      </c>
      <c r="E2675" s="47">
        <v>226.1</v>
      </c>
      <c r="F2675" s="47">
        <f>IF(AB2675="DOLLAR",E2675*88,E2675)</f>
        <v>19896.8</v>
      </c>
      <c r="G2675" s="48">
        <f>F2675*J2675</f>
        <v>19896.8</v>
      </c>
      <c r="H2675" s="21">
        <v>501114</v>
      </c>
      <c r="I2675" s="21" t="s">
        <v>4007</v>
      </c>
      <c r="J2675" s="21">
        <v>1</v>
      </c>
      <c r="K2675" s="21">
        <v>1</v>
      </c>
      <c r="L2675" s="21">
        <f>J2675-K2675</f>
        <v>0</v>
      </c>
      <c r="M2675" s="21" t="s">
        <v>3510</v>
      </c>
      <c r="N2675" s="30">
        <v>45913</v>
      </c>
      <c r="O2675" s="48">
        <v>35046</v>
      </c>
      <c r="P2675" s="21" t="s">
        <v>630</v>
      </c>
      <c r="Q2675" s="21">
        <v>58155620983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Telangana</v>
      </c>
      <c r="W2675" s="38"/>
      <c r="X2675" s="30">
        <v>45915</v>
      </c>
      <c r="Y2675" s="21">
        <f>IF(X2675="", "", X2675-N2675)</f>
        <v>2</v>
      </c>
      <c r="Z2675" s="21" t="str">
        <f>IF(N2675="", "", TEXT(N2675, "dddd"))</f>
        <v>Saturday</v>
      </c>
      <c r="AA2675" s="21" t="str">
        <f>IF(X2675="", "", TEXT(X2675, "dddd"))</f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2672</v>
      </c>
      <c r="B2676" s="21" t="s">
        <v>3420</v>
      </c>
      <c r="C2676" s="30">
        <v>45905</v>
      </c>
      <c r="D2676" s="30">
        <v>45910</v>
      </c>
      <c r="E2676" s="47">
        <v>267.39999999999998</v>
      </c>
      <c r="F2676" s="47">
        <f>IF(AB2676="DOLLAR",E2676*88,E2676)</f>
        <v>23531.199999999997</v>
      </c>
      <c r="G2676" s="48">
        <f>F2676*J2676</f>
        <v>23531.199999999997</v>
      </c>
      <c r="H2676" s="21">
        <v>501418</v>
      </c>
      <c r="I2676" s="21" t="s">
        <v>4008</v>
      </c>
      <c r="J2676" s="21">
        <v>1</v>
      </c>
      <c r="K2676" s="21">
        <v>1</v>
      </c>
      <c r="L2676" s="21">
        <f>J2676-K2676</f>
        <v>0</v>
      </c>
      <c r="M2676" s="21" t="s">
        <v>3529</v>
      </c>
      <c r="N2676" s="30">
        <v>45915</v>
      </c>
      <c r="O2676" s="48">
        <v>41447</v>
      </c>
      <c r="P2676" s="21" t="s">
        <v>897</v>
      </c>
      <c r="Q2676" s="21" t="s">
        <v>3545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Chandigarh</v>
      </c>
      <c r="W2676" s="38"/>
      <c r="X2676" s="30">
        <v>45916</v>
      </c>
      <c r="Y2676" s="21">
        <f>IF(X2676="", "", X2676-N2676)</f>
        <v>1</v>
      </c>
      <c r="Z2676" s="21" t="str">
        <f>IF(N2676="", "", TEXT(N2676, "dddd"))</f>
        <v>Monday</v>
      </c>
      <c r="AA2676" s="21" t="str">
        <f>IF(X2676="", "", TEXT(X2676, "dddd"))</f>
        <v>Tuesday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2673</v>
      </c>
      <c r="B2677" s="21" t="s">
        <v>3420</v>
      </c>
      <c r="C2677" s="30">
        <v>45905</v>
      </c>
      <c r="D2677" s="30">
        <v>45910</v>
      </c>
      <c r="E2677" s="47">
        <v>334.5</v>
      </c>
      <c r="F2677" s="47">
        <f>IF(AB2677="DOLLAR",E2677*88,E2677)</f>
        <v>29436</v>
      </c>
      <c r="G2677" s="48">
        <f>F2677*J2677</f>
        <v>58872</v>
      </c>
      <c r="H2677" s="21">
        <v>502536</v>
      </c>
      <c r="I2677" s="21" t="s">
        <v>4009</v>
      </c>
      <c r="J2677" s="21">
        <v>2</v>
      </c>
      <c r="K2677" s="21">
        <v>2</v>
      </c>
      <c r="L2677" s="21">
        <f>J2677-K2677</f>
        <v>0</v>
      </c>
      <c r="M2677" s="21" t="s">
        <v>3518</v>
      </c>
      <c r="N2677" s="30">
        <v>45913</v>
      </c>
      <c r="O2677" s="48">
        <v>84740</v>
      </c>
      <c r="P2677" s="21" t="s">
        <v>617</v>
      </c>
      <c r="Q2677" s="21">
        <v>58155620725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Bhuvneshwar</v>
      </c>
      <c r="W2677" s="38"/>
      <c r="X2677" s="30">
        <v>45915</v>
      </c>
      <c r="Y2677" s="21">
        <f>IF(X2677="", "", X2677-N2677)</f>
        <v>2</v>
      </c>
      <c r="Z2677" s="21" t="str">
        <f>IF(N2677="", "", TEXT(N2677, "dddd"))</f>
        <v>Saturday</v>
      </c>
      <c r="AA2677" s="21" t="str">
        <f>IF(X2677="", "", TEXT(X2677, "dddd"))</f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2674</v>
      </c>
      <c r="B2678" s="21" t="s">
        <v>3420</v>
      </c>
      <c r="C2678" s="30">
        <v>45905</v>
      </c>
      <c r="D2678" s="30">
        <v>45910</v>
      </c>
      <c r="E2678" s="47">
        <v>61.6</v>
      </c>
      <c r="F2678" s="47">
        <f>IF(AB2678="DOLLAR",E2678*88,E2678)</f>
        <v>5420.8</v>
      </c>
      <c r="G2678" s="48">
        <f>F2678*J2678</f>
        <v>5420.8</v>
      </c>
      <c r="H2678" s="21">
        <v>504105</v>
      </c>
      <c r="I2678" s="21" t="s">
        <v>4010</v>
      </c>
      <c r="J2678" s="21">
        <v>1</v>
      </c>
      <c r="K2678" s="21">
        <v>1</v>
      </c>
      <c r="L2678" s="21">
        <f>J2678-K2678</f>
        <v>0</v>
      </c>
      <c r="M2678" s="21" t="s">
        <v>3538</v>
      </c>
      <c r="N2678" s="30">
        <v>45915</v>
      </c>
      <c r="O2678" s="48">
        <v>10912</v>
      </c>
      <c r="P2678" s="21" t="s">
        <v>3422</v>
      </c>
      <c r="Q2678" s="21" t="s">
        <v>636</v>
      </c>
      <c r="R2678" s="21" t="s">
        <v>637</v>
      </c>
      <c r="S2678" s="3">
        <v>4</v>
      </c>
      <c r="T2678" s="37"/>
      <c r="U2678" s="21" t="s">
        <v>18</v>
      </c>
      <c r="V2678" s="21" t="str">
        <f>VLOOKUP(P2678,'Customer List'!B:C,2,)</f>
        <v>DELHI</v>
      </c>
      <c r="W2678" s="38"/>
      <c r="X2678" s="30">
        <f>IF(OR(R2678 = "PRIYANKA MADAM", R2678 = "DEEPAK", R2678 = "PORTER"),N2678,"")</f>
        <v>45915</v>
      </c>
      <c r="Y2678" s="21">
        <f>IF(X2678="", "", X2678-N2678)</f>
        <v>0</v>
      </c>
      <c r="Z2678" s="21" t="str">
        <f>IF(N2678="", "", TEXT(N2678, "dddd"))</f>
        <v>Monday</v>
      </c>
      <c r="AA2678" s="21" t="str">
        <f>IF(X2678="", "", TEXT(X2678, "dddd"))</f>
        <v>Monday</v>
      </c>
      <c r="AB2678" s="21" t="str">
        <f>VLOOKUP(U2678,'Currency Sheet'!A:C,3,)</f>
        <v>DOLLAR</v>
      </c>
      <c r="AC2678" s="42" t="str">
        <f>VLOOKUP(P2678,'Customer List'!B:D,3,)</f>
        <v>Local</v>
      </c>
    </row>
    <row r="2679" spans="1:29" x14ac:dyDescent="0.25">
      <c r="A2679" s="21">
        <v>2675</v>
      </c>
      <c r="B2679" s="21" t="s">
        <v>3420</v>
      </c>
      <c r="C2679" s="30">
        <v>45905</v>
      </c>
      <c r="D2679" s="30">
        <v>45910</v>
      </c>
      <c r="E2679" s="47">
        <v>158.19999999999999</v>
      </c>
      <c r="F2679" s="47">
        <f>IF(AB2679="DOLLAR",E2679*88,E2679)</f>
        <v>13921.599999999999</v>
      </c>
      <c r="G2679" s="48">
        <f>F2679*J2679</f>
        <v>13921.599999999999</v>
      </c>
      <c r="H2679" s="21">
        <v>505008</v>
      </c>
      <c r="I2679" s="21" t="s">
        <v>4011</v>
      </c>
      <c r="J2679" s="21">
        <v>1</v>
      </c>
      <c r="K2679" s="21">
        <v>1</v>
      </c>
      <c r="L2679" s="21">
        <f>J2679-K2679</f>
        <v>0</v>
      </c>
      <c r="M2679" s="21" t="s">
        <v>3518</v>
      </c>
      <c r="N2679" s="30">
        <v>45913</v>
      </c>
      <c r="O2679" s="48">
        <v>21470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>IF(X2679="", "", X2679-N2679)</f>
        <v>2</v>
      </c>
      <c r="Z2679" s="21" t="str">
        <f>IF(N2679="", "", TEXT(N2679, "dddd"))</f>
        <v>Saturday</v>
      </c>
      <c r="AA2679" s="21" t="str">
        <f>IF(X2679="", "", TEXT(X2679, "dddd"))</f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x14ac:dyDescent="0.25">
      <c r="A2680" s="21">
        <v>2676</v>
      </c>
      <c r="B2680" s="21" t="s">
        <v>3420</v>
      </c>
      <c r="C2680" s="30">
        <v>45905</v>
      </c>
      <c r="D2680" s="30">
        <v>45910</v>
      </c>
      <c r="E2680" s="47">
        <v>30.8</v>
      </c>
      <c r="F2680" s="47">
        <f>IF(AB2680="DOLLAR",E2680*88,E2680)</f>
        <v>2710.4</v>
      </c>
      <c r="G2680" s="48">
        <f>F2680*J2680</f>
        <v>2710.4</v>
      </c>
      <c r="H2680" s="21">
        <v>505809</v>
      </c>
      <c r="I2680" s="21" t="s">
        <v>4012</v>
      </c>
      <c r="J2680" s="21">
        <v>1</v>
      </c>
      <c r="K2680" s="21">
        <v>1</v>
      </c>
      <c r="L2680" s="21">
        <f>J2680-K2680</f>
        <v>0</v>
      </c>
      <c r="M2680" s="21" t="s">
        <v>3538</v>
      </c>
      <c r="N2680" s="30">
        <v>45915</v>
      </c>
      <c r="O2680" s="48">
        <v>5456</v>
      </c>
      <c r="P2680" s="21" t="s">
        <v>3422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>IF(X2680="", "", X2680-N2680)</f>
        <v>0</v>
      </c>
      <c r="Z2680" s="21" t="str">
        <f>IF(N2680="", "", TEXT(N2680, "dddd"))</f>
        <v>Monday</v>
      </c>
      <c r="AA2680" s="21" t="str">
        <f>IF(X2680="", "", TEXT(X2680, "dddd"))</f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x14ac:dyDescent="0.25">
      <c r="A2681" s="21">
        <v>2677</v>
      </c>
      <c r="B2681" s="21" t="s">
        <v>3420</v>
      </c>
      <c r="C2681" s="30">
        <v>45905</v>
      </c>
      <c r="D2681" s="30">
        <v>45910</v>
      </c>
      <c r="E2681" s="47">
        <v>92.4</v>
      </c>
      <c r="F2681" s="47">
        <f>IF(AB2681="DOLLAR",E2681*88,E2681)</f>
        <v>8131.2000000000007</v>
      </c>
      <c r="G2681" s="48">
        <f>F2681*J2681</f>
        <v>8131.2000000000007</v>
      </c>
      <c r="H2681" s="21">
        <v>505810</v>
      </c>
      <c r="I2681" s="21" t="s">
        <v>4013</v>
      </c>
      <c r="J2681" s="21">
        <v>1</v>
      </c>
      <c r="K2681" s="21">
        <v>1</v>
      </c>
      <c r="L2681" s="21">
        <f>J2681-K2681</f>
        <v>0</v>
      </c>
      <c r="M2681" s="21" t="s">
        <v>3519</v>
      </c>
      <c r="N2681" s="30">
        <v>45913</v>
      </c>
      <c r="O2681" s="48">
        <v>11286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>IF(X2681="", "", X2681-N2681)</f>
        <v>2</v>
      </c>
      <c r="Z2681" s="21" t="str">
        <f>IF(N2681="", "", TEXT(N2681, "dddd"))</f>
        <v>Saturday</v>
      </c>
      <c r="AA2681" s="21" t="str">
        <f>IF(X2681="", "", TEXT(X2681, "dddd"))</f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2678</v>
      </c>
      <c r="B2682" s="21" t="s">
        <v>3420</v>
      </c>
      <c r="C2682" s="30">
        <v>45905</v>
      </c>
      <c r="D2682" s="30">
        <v>45910</v>
      </c>
      <c r="E2682" s="47">
        <v>177.75</v>
      </c>
      <c r="F2682" s="47">
        <f>IF(AB2682="DOLLAR",E2682*88,E2682)</f>
        <v>15642</v>
      </c>
      <c r="G2682" s="48">
        <f>F2682*J2682</f>
        <v>15642</v>
      </c>
      <c r="H2682" s="21">
        <v>505837</v>
      </c>
      <c r="I2682" s="21" t="s">
        <v>4014</v>
      </c>
      <c r="J2682" s="21">
        <v>1</v>
      </c>
      <c r="K2682" s="21">
        <v>1</v>
      </c>
      <c r="L2682" s="21">
        <f>J2682-K2682</f>
        <v>0</v>
      </c>
      <c r="M2682" s="21" t="s">
        <v>3519</v>
      </c>
      <c r="N2682" s="30">
        <v>45913</v>
      </c>
      <c r="O2682" s="48">
        <v>20263.5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>IF(X2682="", "", X2682-N2682)</f>
        <v>2</v>
      </c>
      <c r="Z2682" s="21" t="str">
        <f>IF(N2682="", "", TEXT(N2682, "dddd"))</f>
        <v>Saturday</v>
      </c>
      <c r="AA2682" s="21" t="str">
        <f>IF(X2682="", "", TEXT(X2682, "dddd"))</f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2679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>IF(AB2683="DOLLAR",E2683*88,E2683)</f>
        <v>18018</v>
      </c>
      <c r="G2683" s="48">
        <f>F2683*J2683</f>
        <v>18018</v>
      </c>
      <c r="H2683" s="21">
        <v>506333</v>
      </c>
      <c r="I2683" s="21" t="s">
        <v>4015</v>
      </c>
      <c r="J2683" s="21">
        <v>1</v>
      </c>
      <c r="K2683" s="21">
        <v>1</v>
      </c>
      <c r="L2683" s="21">
        <f>J2683-K2683</f>
        <v>0</v>
      </c>
      <c r="M2683" s="21" t="s">
        <v>3519</v>
      </c>
      <c r="N2683" s="30">
        <v>45913</v>
      </c>
      <c r="O2683" s="48">
        <v>23341.5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>IF(X2683="", "", X2683-N2683)</f>
        <v>2</v>
      </c>
      <c r="Z2683" s="21" t="str">
        <f>IF(N2683="", "", TEXT(N2683, "dddd"))</f>
        <v>Saturday</v>
      </c>
      <c r="AA2683" s="21" t="str">
        <f>IF(X2683="", "", TEXT(X2683, "dddd"))</f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2680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>IF(AB2684="DOLLAR",E2684*88,E2684)</f>
        <v>18018</v>
      </c>
      <c r="G2684" s="48">
        <f>F2684*J2684</f>
        <v>18018</v>
      </c>
      <c r="H2684" s="21">
        <v>506349</v>
      </c>
      <c r="I2684" s="21" t="s">
        <v>4016</v>
      </c>
      <c r="J2684" s="21">
        <v>1</v>
      </c>
      <c r="K2684" s="21">
        <v>1</v>
      </c>
      <c r="L2684" s="21">
        <f>J2684-K2684</f>
        <v>0</v>
      </c>
      <c r="M2684" s="21" t="s">
        <v>3517</v>
      </c>
      <c r="N2684" s="30">
        <v>45913</v>
      </c>
      <c r="O2684" s="48">
        <v>20737.080000000002</v>
      </c>
      <c r="P2684" s="21" t="s">
        <v>276</v>
      </c>
      <c r="Q2684" s="21">
        <v>58155615501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Pune</v>
      </c>
      <c r="W2684" s="38"/>
      <c r="X2684" s="30">
        <v>45915</v>
      </c>
      <c r="Y2684" s="21">
        <f>IF(X2684="", "", X2684-N2684)</f>
        <v>2</v>
      </c>
      <c r="Z2684" s="21" t="str">
        <f>IF(N2684="", "", TEXT(N2684, "dddd"))</f>
        <v>Saturday</v>
      </c>
      <c r="AA2684" s="21" t="str">
        <f>IF(X2684="", "", TEXT(X2684, "dddd"))</f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2681</v>
      </c>
      <c r="B2685" s="21" t="s">
        <v>3420</v>
      </c>
      <c r="C2685" s="30">
        <v>45905</v>
      </c>
      <c r="D2685" s="30">
        <v>45910</v>
      </c>
      <c r="E2685" s="47">
        <v>91.7</v>
      </c>
      <c r="F2685" s="47">
        <f>IF(AB2685="DOLLAR",E2685*88,E2685)</f>
        <v>8069.6</v>
      </c>
      <c r="G2685" s="48">
        <f>F2685*J2685</f>
        <v>8069.6</v>
      </c>
      <c r="H2685" s="21">
        <v>506915</v>
      </c>
      <c r="I2685" s="21" t="s">
        <v>4017</v>
      </c>
      <c r="J2685" s="21">
        <v>1</v>
      </c>
      <c r="K2685" s="21">
        <v>1</v>
      </c>
      <c r="L2685" s="21">
        <f>J2685-K2685</f>
        <v>0</v>
      </c>
      <c r="M2685" s="21" t="s">
        <v>3615</v>
      </c>
      <c r="N2685" s="30">
        <v>45917</v>
      </c>
      <c r="O2685" s="48">
        <v>10578.25</v>
      </c>
      <c r="P2685" s="21" t="s">
        <v>42</v>
      </c>
      <c r="Q2685" s="21" t="s">
        <v>636</v>
      </c>
      <c r="R2685" s="21" t="s">
        <v>723</v>
      </c>
      <c r="S2685" s="3">
        <v>4</v>
      </c>
      <c r="T2685" s="37"/>
      <c r="U2685" s="21" t="s">
        <v>18</v>
      </c>
      <c r="V2685" s="21" t="str">
        <f>VLOOKUP(P2685,'Customer List'!B:C,2,)</f>
        <v>Faridabad</v>
      </c>
      <c r="W2685" s="38"/>
      <c r="X2685" s="30">
        <f>IF(OR(R2685 = "PRIYANKA MADAM", R2685 = "DEEPAK", R2685 = "PORTER"),N2685,"")</f>
        <v>45917</v>
      </c>
      <c r="Y2685" s="21">
        <f>IF(X2685="", "", X2685-N2685)</f>
        <v>0</v>
      </c>
      <c r="Z2685" s="21" t="str">
        <f>IF(N2685="", "", TEXT(N2685, "dddd"))</f>
        <v>Wednesday</v>
      </c>
      <c r="AA2685" s="21" t="str">
        <f>IF(X2685="", "", TEXT(X2685, "dddd"))</f>
        <v>Wednesday</v>
      </c>
      <c r="AB2685" s="21" t="str">
        <f>VLOOKUP(U2685,'Currency Sheet'!A:C,3,)</f>
        <v>DOLLAR</v>
      </c>
      <c r="AC2685" s="42" t="str">
        <f>VLOOKUP(P2685,'Customer List'!B:D,3,)</f>
        <v>Local</v>
      </c>
    </row>
    <row r="2686" spans="1:29" x14ac:dyDescent="0.25">
      <c r="A2686" s="21">
        <v>2682</v>
      </c>
      <c r="B2686" s="21" t="s">
        <v>3420</v>
      </c>
      <c r="C2686" s="30">
        <v>45905</v>
      </c>
      <c r="D2686" s="30">
        <v>45910</v>
      </c>
      <c r="E2686" s="47">
        <v>115.5</v>
      </c>
      <c r="F2686" s="47">
        <f>IF(AB2686="DOLLAR",E2686*88,E2686)</f>
        <v>10164</v>
      </c>
      <c r="G2686" s="48">
        <f>F2686*J2686</f>
        <v>10164</v>
      </c>
      <c r="H2686" s="21">
        <v>510003</v>
      </c>
      <c r="I2686" s="21" t="s">
        <v>4018</v>
      </c>
      <c r="J2686" s="21">
        <v>1</v>
      </c>
      <c r="K2686" s="21">
        <v>1</v>
      </c>
      <c r="L2686" s="21">
        <f>J2686-K2686</f>
        <v>0</v>
      </c>
      <c r="M2686" s="21" t="s">
        <v>3517</v>
      </c>
      <c r="N2686" s="30">
        <v>45913</v>
      </c>
      <c r="O2686" s="48">
        <v>12533.4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>IF(X2686="", "", X2686-N2686)</f>
        <v>2</v>
      </c>
      <c r="Z2686" s="21" t="str">
        <f>IF(N2686="", "", TEXT(N2686, "dddd"))</f>
        <v>Saturday</v>
      </c>
      <c r="AA2686" s="21" t="str">
        <f>IF(X2686="", "", TEXT(X2686, "dddd"))</f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x14ac:dyDescent="0.25">
      <c r="A2687" s="21">
        <v>2683</v>
      </c>
      <c r="B2687" s="21" t="s">
        <v>3420</v>
      </c>
      <c r="C2687" s="30">
        <v>45905</v>
      </c>
      <c r="D2687" s="30">
        <v>45910</v>
      </c>
      <c r="E2687" s="47">
        <v>248.5</v>
      </c>
      <c r="F2687" s="47">
        <f>IF(AB2687="DOLLAR",E2687*88,E2687)</f>
        <v>21868</v>
      </c>
      <c r="G2687" s="48">
        <f>F2687*J2687</f>
        <v>21868</v>
      </c>
      <c r="H2687" s="21">
        <v>514106</v>
      </c>
      <c r="I2687" s="21" t="s">
        <v>4019</v>
      </c>
      <c r="J2687" s="21">
        <v>1</v>
      </c>
      <c r="K2687" s="21">
        <v>1</v>
      </c>
      <c r="L2687" s="21">
        <f>J2687-K2687</f>
        <v>0</v>
      </c>
      <c r="M2687" s="21" t="s">
        <v>3618</v>
      </c>
      <c r="N2687" s="30">
        <v>45918</v>
      </c>
      <c r="O2687" s="48">
        <v>35766.25</v>
      </c>
      <c r="P2687" s="21" t="s">
        <v>3424</v>
      </c>
      <c r="Q2687" s="21" t="s">
        <v>1127</v>
      </c>
      <c r="R2687" s="21" t="s">
        <v>1127</v>
      </c>
      <c r="S2687" s="3">
        <v>4</v>
      </c>
      <c r="T2687" s="37"/>
      <c r="U2687" s="21" t="s">
        <v>18</v>
      </c>
      <c r="V2687" s="21" t="str">
        <f>VLOOKUP(P2687,'Customer List'!B:C,2,)</f>
        <v>DELHI</v>
      </c>
      <c r="W2687" s="38"/>
      <c r="X2687" s="30">
        <f>IF(OR(R2687 = "PRIYANKA MADAM", R2687 = "DEEPAK", R2687 = "PORTER"),N2687,"")</f>
        <v>45918</v>
      </c>
      <c r="Y2687" s="21">
        <f>IF(X2687="", "", X2687-N2687)</f>
        <v>0</v>
      </c>
      <c r="Z2687" s="21" t="str">
        <f>IF(N2687="", "", TEXT(N2687, "dddd"))</f>
        <v>Thursday</v>
      </c>
      <c r="AA2687" s="21" t="str">
        <f>IF(X2687="", "", TEXT(X2687, "dddd"))</f>
        <v>Thursday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x14ac:dyDescent="0.25">
      <c r="A2688" s="21">
        <v>2684</v>
      </c>
      <c r="B2688" s="21" t="s">
        <v>3420</v>
      </c>
      <c r="C2688" s="30">
        <v>45905</v>
      </c>
      <c r="D2688" s="30">
        <v>45910</v>
      </c>
      <c r="E2688" s="47">
        <v>102.9</v>
      </c>
      <c r="F2688" s="47">
        <f>IF(AB2688="DOLLAR",E2688*88,E2688)</f>
        <v>9055.2000000000007</v>
      </c>
      <c r="G2688" s="48">
        <f>F2688*J2688</f>
        <v>9055.2000000000007</v>
      </c>
      <c r="H2688" s="21">
        <v>574302</v>
      </c>
      <c r="I2688" s="21" t="s">
        <v>4020</v>
      </c>
      <c r="J2688" s="21">
        <v>1</v>
      </c>
      <c r="K2688" s="21">
        <v>1</v>
      </c>
      <c r="L2688" s="21">
        <f>J2688-K2688</f>
        <v>0</v>
      </c>
      <c r="M2688" s="21" t="s">
        <v>3519</v>
      </c>
      <c r="N2688" s="30">
        <v>45913</v>
      </c>
      <c r="O2688" s="48">
        <v>12568.5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>IF(X2688="", "", X2688-N2688)</f>
        <v>2</v>
      </c>
      <c r="Z2688" s="21" t="str">
        <f>IF(N2688="", "", TEXT(N2688, "dddd"))</f>
        <v>Saturday</v>
      </c>
      <c r="AA2688" s="21" t="str">
        <f>IF(X2688="", "", TEXT(X2688, "dddd"))</f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2685</v>
      </c>
      <c r="B2689" s="21" t="s">
        <v>3420</v>
      </c>
      <c r="C2689" s="30">
        <v>45905</v>
      </c>
      <c r="D2689" s="30">
        <v>45910</v>
      </c>
      <c r="E2689" s="47">
        <v>78.400000000000006</v>
      </c>
      <c r="F2689" s="47">
        <f>IF(AB2689="DOLLAR",E2689*88,E2689)</f>
        <v>6899.2000000000007</v>
      </c>
      <c r="G2689" s="48">
        <f>F2689*J2689</f>
        <v>6899.2000000000007</v>
      </c>
      <c r="H2689" s="21">
        <v>575304</v>
      </c>
      <c r="I2689" s="21" t="s">
        <v>4021</v>
      </c>
      <c r="J2689" s="21">
        <v>1</v>
      </c>
      <c r="K2689" s="21">
        <v>1</v>
      </c>
      <c r="L2689" s="21">
        <f>J2689-K2689</f>
        <v>0</v>
      </c>
      <c r="M2689" s="21" t="s">
        <v>3519</v>
      </c>
      <c r="N2689" s="30">
        <v>45913</v>
      </c>
      <c r="O2689" s="48">
        <v>9576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>IF(X2689="", "", X2689-N2689)</f>
        <v>2</v>
      </c>
      <c r="Z2689" s="21" t="str">
        <f>IF(N2689="", "", TEXT(N2689, "dddd"))</f>
        <v>Saturday</v>
      </c>
      <c r="AA2689" s="21" t="str">
        <f>IF(X2689="", "", TEXT(X2689, "dddd"))</f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2686</v>
      </c>
      <c r="B2690" s="21" t="s">
        <v>3420</v>
      </c>
      <c r="C2690" s="30">
        <v>45905</v>
      </c>
      <c r="D2690" s="30">
        <v>45910</v>
      </c>
      <c r="E2690" s="47">
        <v>107.1</v>
      </c>
      <c r="F2690" s="47">
        <f>IF(AB2690="DOLLAR",E2690*88,E2690)</f>
        <v>9424.7999999999993</v>
      </c>
      <c r="G2690" s="48">
        <f>F2690*J2690</f>
        <v>9424.7999999999993</v>
      </c>
      <c r="H2690" s="21">
        <v>576404</v>
      </c>
      <c r="I2690" s="21" t="s">
        <v>4022</v>
      </c>
      <c r="J2690" s="21">
        <v>1</v>
      </c>
      <c r="K2690" s="21">
        <v>1</v>
      </c>
      <c r="L2690" s="21">
        <f>J2690-K2690</f>
        <v>0</v>
      </c>
      <c r="M2690" s="21" t="s">
        <v>3517</v>
      </c>
      <c r="N2690" s="30">
        <v>45913</v>
      </c>
      <c r="O2690" s="48">
        <v>11621.88</v>
      </c>
      <c r="P2690" s="21" t="s">
        <v>276</v>
      </c>
      <c r="Q2690" s="21">
        <v>58155615501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Pune</v>
      </c>
      <c r="W2690" s="38"/>
      <c r="X2690" s="30">
        <v>45915</v>
      </c>
      <c r="Y2690" s="21">
        <f>IF(X2690="", "", X2690-N2690)</f>
        <v>2</v>
      </c>
      <c r="Z2690" s="21" t="str">
        <f>IF(N2690="", "", TEXT(N2690, "dddd"))</f>
        <v>Saturday</v>
      </c>
      <c r="AA2690" s="21" t="str">
        <f>IF(X2690="", "", TEXT(X2690, "dddd"))</f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2687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>IF(AB2691="DOLLAR",E2691*88,E2691)</f>
        <v>29.333333333333332</v>
      </c>
      <c r="G2691" s="48">
        <f>F2691*J2691</f>
        <v>58.666666666666664</v>
      </c>
      <c r="H2691" s="21">
        <v>740811</v>
      </c>
      <c r="I2691" s="21" t="s">
        <v>4023</v>
      </c>
      <c r="J2691" s="21">
        <v>2</v>
      </c>
      <c r="K2691" s="21"/>
      <c r="L2691" s="21">
        <f>J2691-K2691</f>
        <v>2</v>
      </c>
      <c r="M2691" s="21"/>
      <c r="N2691" s="30"/>
      <c r="O2691" s="48"/>
      <c r="P2691" s="21" t="s">
        <v>3687</v>
      </c>
      <c r="Q2691" s="21"/>
      <c r="R2691" s="21"/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Unknown</v>
      </c>
      <c r="W2691" s="38" t="s">
        <v>3590</v>
      </c>
      <c r="X2691" s="30" t="str">
        <f>IF(OR(R2691 = "PRIYANKA MADAM", R2691 = "DEEPAK", R2691 = "PORTER"),N2691,"")</f>
        <v/>
      </c>
      <c r="Y2691" s="21" t="str">
        <f>IF(X2691="", "", X2691-N2691)</f>
        <v/>
      </c>
      <c r="Z2691" s="21" t="str">
        <f>IF(N2691="", "", TEXT(N2691, "dddd"))</f>
        <v/>
      </c>
      <c r="AA2691" s="21" t="str">
        <f>IF(X2691="", "", TEXT(X2691, "dddd"))</f>
        <v/>
      </c>
      <c r="AB2691" s="21" t="str">
        <f>VLOOKUP(U2691,'Currency Sheet'!A:C,3,)</f>
        <v>DOLLAR</v>
      </c>
      <c r="AC2691" s="42" t="str">
        <f>VLOOKUP(P2691,'Customer List'!B:D,3,)</f>
        <v>Unknown</v>
      </c>
    </row>
    <row r="2692" spans="1:29" x14ac:dyDescent="0.25">
      <c r="A2692" s="21">
        <v>2688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>IF(AB2692="DOLLAR",E2692*88,E2692)</f>
        <v>29.333333333333332</v>
      </c>
      <c r="G2692" s="48">
        <f>F2692*J2692</f>
        <v>29.333333333333332</v>
      </c>
      <c r="H2692" s="21">
        <v>740811</v>
      </c>
      <c r="I2692" s="21" t="s">
        <v>4023</v>
      </c>
      <c r="J2692" s="21">
        <v>1</v>
      </c>
      <c r="K2692" s="21">
        <v>1</v>
      </c>
      <c r="L2692" s="21">
        <f>J2692-K2692</f>
        <v>0</v>
      </c>
      <c r="M2692" s="21" t="s">
        <v>3663</v>
      </c>
      <c r="N2692" s="30">
        <v>45920</v>
      </c>
      <c r="O2692" s="48">
        <v>0</v>
      </c>
      <c r="P2692" s="21" t="s">
        <v>2046</v>
      </c>
      <c r="Q2692" s="21">
        <v>58155918682</v>
      </c>
      <c r="R2692" s="21" t="s">
        <v>40</v>
      </c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Banglore</v>
      </c>
      <c r="W2692" s="38"/>
      <c r="X2692" s="30">
        <v>45922</v>
      </c>
      <c r="Y2692" s="21">
        <f>IF(X2692="", "", X2692-N2692)</f>
        <v>2</v>
      </c>
      <c r="Z2692" s="21" t="str">
        <f>IF(N2692="", "", TEXT(N2692, "dddd"))</f>
        <v>Saturday</v>
      </c>
      <c r="AA2692" s="21" t="str">
        <f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2689</v>
      </c>
      <c r="B2693" s="21" t="s">
        <v>3420</v>
      </c>
      <c r="C2693" s="30">
        <v>45905</v>
      </c>
      <c r="D2693" s="30">
        <v>45910</v>
      </c>
      <c r="E2693" s="47">
        <v>205.8</v>
      </c>
      <c r="F2693" s="47">
        <f>IF(AB2693="DOLLAR",E2693*88,E2693)</f>
        <v>18110.400000000001</v>
      </c>
      <c r="G2693" s="48">
        <f>F2693*J2693</f>
        <v>18110.400000000001</v>
      </c>
      <c r="H2693" s="21">
        <v>741094</v>
      </c>
      <c r="I2693" s="21" t="s">
        <v>4024</v>
      </c>
      <c r="J2693" s="21">
        <v>1</v>
      </c>
      <c r="K2693" s="21">
        <v>1</v>
      </c>
      <c r="L2693" s="21">
        <f>J2693-K2693</f>
        <v>0</v>
      </c>
      <c r="M2693" s="21" t="s">
        <v>3502</v>
      </c>
      <c r="N2693" s="30">
        <v>45913</v>
      </c>
      <c r="O2693" s="48">
        <v>31899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>IF(X2693="", "", X2693-N2693)</f>
        <v>2</v>
      </c>
      <c r="Z2693" s="21" t="str">
        <f>IF(N2693="", "", TEXT(N2693, "dddd"))</f>
        <v>Saturday</v>
      </c>
      <c r="AA2693" s="21" t="str">
        <f>IF(X2693="", "", TEXT(X2693, "dddd"))</f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2690</v>
      </c>
      <c r="B2694" s="21" t="s">
        <v>3420</v>
      </c>
      <c r="C2694" s="30">
        <v>45905</v>
      </c>
      <c r="D2694" s="30">
        <v>45910</v>
      </c>
      <c r="E2694" s="47">
        <v>41.3</v>
      </c>
      <c r="F2694" s="47">
        <f>IF(AB2694="DOLLAR",E2694*88,E2694)</f>
        <v>3634.3999999999996</v>
      </c>
      <c r="G2694" s="48">
        <f>F2694*J2694</f>
        <v>3634.3999999999996</v>
      </c>
      <c r="H2694" s="21">
        <v>741095</v>
      </c>
      <c r="I2694" s="21" t="s">
        <v>4025</v>
      </c>
      <c r="J2694" s="21">
        <v>1</v>
      </c>
      <c r="K2694" s="21">
        <v>1</v>
      </c>
      <c r="L2694" s="21">
        <f>J2694-K2694</f>
        <v>0</v>
      </c>
      <c r="M2694" s="21" t="s">
        <v>3502</v>
      </c>
      <c r="N2694" s="30">
        <v>45913</v>
      </c>
      <c r="O2694" s="48">
        <v>6401.5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>IF(X2694="", "", X2694-N2694)</f>
        <v>2</v>
      </c>
      <c r="Z2694" s="21" t="str">
        <f>IF(N2694="", "", TEXT(N2694, "dddd"))</f>
        <v>Saturday</v>
      </c>
      <c r="AA2694" s="21" t="str">
        <f>IF(X2694="", "", TEXT(X2694, "dddd"))</f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2691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>IF(AB2695="DOLLAR",E2695*88,E2695)</f>
        <v>7268.7999999999993</v>
      </c>
      <c r="G2695" s="48">
        <f>F2695*J2695</f>
        <v>7268.7999999999993</v>
      </c>
      <c r="H2695" s="21">
        <v>741096</v>
      </c>
      <c r="I2695" s="21" t="s">
        <v>4026</v>
      </c>
      <c r="J2695" s="21">
        <v>1</v>
      </c>
      <c r="K2695" s="21">
        <v>1</v>
      </c>
      <c r="L2695" s="21">
        <f>J2695-K2695</f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>IF(X2695="", "", X2695-N2695)</f>
        <v>2</v>
      </c>
      <c r="Z2695" s="21" t="str">
        <f>IF(N2695="", "", TEXT(N2695, "dddd"))</f>
        <v>Saturday</v>
      </c>
      <c r="AA2695" s="21" t="str">
        <f>IF(X2695="", "", TEXT(X2695, "dddd"))</f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2692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>IF(AB2696="DOLLAR",E2696*88,E2696)</f>
        <v>7268.7999999999993</v>
      </c>
      <c r="G2696" s="48">
        <f>F2696*J2696</f>
        <v>7268.7999999999993</v>
      </c>
      <c r="H2696" s="21">
        <v>741100</v>
      </c>
      <c r="I2696" s="21" t="s">
        <v>4027</v>
      </c>
      <c r="J2696" s="21">
        <v>1</v>
      </c>
      <c r="K2696" s="21">
        <v>1</v>
      </c>
      <c r="L2696" s="21">
        <f>J2696-K2696</f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>IF(X2696="", "", X2696-N2696)</f>
        <v>2</v>
      </c>
      <c r="Z2696" s="21" t="str">
        <f>IF(N2696="", "", TEXT(N2696, "dddd"))</f>
        <v>Saturday</v>
      </c>
      <c r="AA2696" s="21" t="str">
        <f>IF(X2696="", "", TEXT(X2696, "dddd"))</f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2693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>IF(AB2697="DOLLAR",E2697*88,E2697)</f>
        <v>7268.7999999999993</v>
      </c>
      <c r="G2697" s="48">
        <f>F2697*J2697</f>
        <v>7268.7999999999993</v>
      </c>
      <c r="H2697" s="21">
        <v>741101</v>
      </c>
      <c r="I2697" s="21" t="s">
        <v>4028</v>
      </c>
      <c r="J2697" s="21">
        <v>1</v>
      </c>
      <c r="K2697" s="21">
        <v>1</v>
      </c>
      <c r="L2697" s="21">
        <f>J2697-K2697</f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>IF(X2697="", "", X2697-N2697)</f>
        <v>2</v>
      </c>
      <c r="Z2697" s="21" t="str">
        <f>IF(N2697="", "", TEXT(N2697, "dddd"))</f>
        <v>Saturday</v>
      </c>
      <c r="AA2697" s="21" t="str">
        <f>IF(X2697="", "", TEXT(X2697, "dddd"))</f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2694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>IF(AB2698="DOLLAR",E2698*88,E2698)</f>
        <v>7268.7999999999993</v>
      </c>
      <c r="G2698" s="48">
        <f>F2698*J2698</f>
        <v>7268.7999999999993</v>
      </c>
      <c r="H2698" s="21">
        <v>741105</v>
      </c>
      <c r="I2698" s="21" t="s">
        <v>4029</v>
      </c>
      <c r="J2698" s="21">
        <v>1</v>
      </c>
      <c r="K2698" s="21">
        <v>1</v>
      </c>
      <c r="L2698" s="21">
        <f>J2698-K2698</f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>IF(X2698="", "", X2698-N2698)</f>
        <v>2</v>
      </c>
      <c r="Z2698" s="21" t="str">
        <f>IF(N2698="", "", TEXT(N2698, "dddd"))</f>
        <v>Saturday</v>
      </c>
      <c r="AA2698" s="21" t="str">
        <f>IF(X2698="", "", TEXT(X2698, "dddd"))</f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2695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>IF(AB2699="DOLLAR",E2699*88,E2699)</f>
        <v>7268.7999999999993</v>
      </c>
      <c r="G2699" s="48">
        <f>F2699*J2699</f>
        <v>7268.7999999999993</v>
      </c>
      <c r="H2699" s="21">
        <v>741108</v>
      </c>
      <c r="I2699" s="21" t="s">
        <v>4030</v>
      </c>
      <c r="J2699" s="21">
        <v>1</v>
      </c>
      <c r="K2699" s="21">
        <v>1</v>
      </c>
      <c r="L2699" s="21">
        <f>J2699-K2699</f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>IF(X2699="", "", X2699-N2699)</f>
        <v>2</v>
      </c>
      <c r="Z2699" s="21" t="str">
        <f>IF(N2699="", "", TEXT(N2699, "dddd"))</f>
        <v>Saturday</v>
      </c>
      <c r="AA2699" s="21" t="str">
        <f>IF(X2699="", "", TEXT(X2699, "dddd"))</f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2696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>IF(AB2700="DOLLAR",E2700*88,E2700)</f>
        <v>7268.7999999999993</v>
      </c>
      <c r="G2700" s="48">
        <f>F2700*J2700</f>
        <v>7268.7999999999993</v>
      </c>
      <c r="H2700" s="21">
        <v>741114</v>
      </c>
      <c r="I2700" s="21" t="s">
        <v>4031</v>
      </c>
      <c r="J2700" s="21">
        <v>1</v>
      </c>
      <c r="K2700" s="21">
        <v>1</v>
      </c>
      <c r="L2700" s="21">
        <f>J2700-K2700</f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>IF(X2700="", "", X2700-N2700)</f>
        <v>2</v>
      </c>
      <c r="Z2700" s="21" t="str">
        <f>IF(N2700="", "", TEXT(N2700, "dddd"))</f>
        <v>Saturday</v>
      </c>
      <c r="AA2700" s="21" t="str">
        <f>IF(X2700="", "", TEXT(X2700, "dddd"))</f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2697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>IF(AB2701="DOLLAR",E2701*88,E2701)</f>
        <v>7268.7999999999993</v>
      </c>
      <c r="G2701" s="48">
        <f>F2701*J2701</f>
        <v>7268.7999999999993</v>
      </c>
      <c r="H2701" s="21">
        <v>741121</v>
      </c>
      <c r="I2701" s="21" t="s">
        <v>4032</v>
      </c>
      <c r="J2701" s="21">
        <v>1</v>
      </c>
      <c r="K2701" s="21">
        <v>1</v>
      </c>
      <c r="L2701" s="21">
        <f>J2701-K2701</f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>IF(X2701="", "", X2701-N2701)</f>
        <v>2</v>
      </c>
      <c r="Z2701" s="21" t="str">
        <f>IF(N2701="", "", TEXT(N2701, "dddd"))</f>
        <v>Saturday</v>
      </c>
      <c r="AA2701" s="21" t="str">
        <f>IF(X2701="", "", TEXT(X2701, "dddd"))</f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2698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>IF(AB2702="DOLLAR",E2702*88,E2702)</f>
        <v>29.333333333333332</v>
      </c>
      <c r="G2702" s="48">
        <f>F2702*J2702</f>
        <v>58.666666666666664</v>
      </c>
      <c r="H2702" s="21">
        <v>741146</v>
      </c>
      <c r="I2702" s="21" t="s">
        <v>4033</v>
      </c>
      <c r="J2702" s="21">
        <v>2</v>
      </c>
      <c r="K2702" s="21"/>
      <c r="L2702" s="21">
        <f>J2702-K2702</f>
        <v>2</v>
      </c>
      <c r="M2702" s="21"/>
      <c r="N2702" s="30"/>
      <c r="O2702" s="48"/>
      <c r="P2702" s="21" t="s">
        <v>3687</v>
      </c>
      <c r="Q2702" s="21"/>
      <c r="R2702" s="21"/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Unknown</v>
      </c>
      <c r="W2702" s="38" t="s">
        <v>3590</v>
      </c>
      <c r="X2702" s="30" t="str">
        <f>IF(OR(R2702 = "PRIYANKA MADAM", R2702 = "DEEPAK", R2702 = "PORTER"),N2702,"")</f>
        <v/>
      </c>
      <c r="Y2702" s="21" t="str">
        <f>IF(X2702="", "", X2702-N2702)</f>
        <v/>
      </c>
      <c r="Z2702" s="21" t="str">
        <f>IF(N2702="", "", TEXT(N2702, "dddd"))</f>
        <v/>
      </c>
      <c r="AA2702" s="21" t="str">
        <f>IF(X2702="", "", TEXT(X2702, "dddd"))</f>
        <v/>
      </c>
      <c r="AB2702" s="21" t="str">
        <f>VLOOKUP(U2702,'Currency Sheet'!A:C,3,)</f>
        <v>DOLLAR</v>
      </c>
      <c r="AC2702" s="42" t="str">
        <f>VLOOKUP(P2702,'Customer List'!B:D,3,)</f>
        <v>Unknown</v>
      </c>
    </row>
    <row r="2703" spans="1:29" x14ac:dyDescent="0.25">
      <c r="A2703" s="21">
        <v>2699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>IF(AB2703="DOLLAR",E2703*88,E2703)</f>
        <v>29.333333333333332</v>
      </c>
      <c r="G2703" s="48">
        <f>F2703*J2703</f>
        <v>29.333333333333332</v>
      </c>
      <c r="H2703" s="21">
        <v>741146</v>
      </c>
      <c r="I2703" s="21" t="s">
        <v>4033</v>
      </c>
      <c r="J2703" s="21">
        <v>1</v>
      </c>
      <c r="K2703" s="21">
        <v>1</v>
      </c>
      <c r="L2703" s="21">
        <f>J2703-K2703</f>
        <v>0</v>
      </c>
      <c r="M2703" s="21" t="s">
        <v>3663</v>
      </c>
      <c r="N2703" s="30">
        <v>45920</v>
      </c>
      <c r="O2703" s="48">
        <v>0</v>
      </c>
      <c r="P2703" s="21" t="s">
        <v>2046</v>
      </c>
      <c r="Q2703" s="21">
        <v>58155918682</v>
      </c>
      <c r="R2703" s="21" t="s">
        <v>40</v>
      </c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Banglore</v>
      </c>
      <c r="W2703" s="38"/>
      <c r="X2703" s="30">
        <v>45922</v>
      </c>
      <c r="Y2703" s="21">
        <f>IF(X2703="", "", X2703-N2703)</f>
        <v>2</v>
      </c>
      <c r="Z2703" s="21" t="str">
        <f>IF(N2703="", "", TEXT(N2703, "dddd"))</f>
        <v>Saturday</v>
      </c>
      <c r="AA2703" s="21" t="str">
        <f>IF(X2703="", "", TEXT(X2703, "dddd"))</f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2700</v>
      </c>
      <c r="B2704" s="21" t="s">
        <v>3420</v>
      </c>
      <c r="C2704" s="30">
        <v>45905</v>
      </c>
      <c r="D2704" s="30">
        <v>45910</v>
      </c>
      <c r="E2704" s="47">
        <v>246.4</v>
      </c>
      <c r="F2704" s="47">
        <f>IF(AB2704="DOLLAR",E2704*88,E2704)</f>
        <v>21683.200000000001</v>
      </c>
      <c r="G2704" s="48">
        <f>F2704*J2704</f>
        <v>21683.200000000001</v>
      </c>
      <c r="H2704" s="21">
        <v>769404</v>
      </c>
      <c r="I2704" s="21" t="s">
        <v>4034</v>
      </c>
      <c r="J2704" s="21">
        <v>1</v>
      </c>
      <c r="K2704" s="21">
        <v>1</v>
      </c>
      <c r="L2704" s="21">
        <f>J2704-K2704</f>
        <v>0</v>
      </c>
      <c r="M2704" s="21" t="s">
        <v>3517</v>
      </c>
      <c r="N2704" s="30">
        <v>45913</v>
      </c>
      <c r="O2704" s="48">
        <v>26737.919999999998</v>
      </c>
      <c r="P2704" s="21" t="s">
        <v>276</v>
      </c>
      <c r="Q2704" s="21">
        <v>58155615501</v>
      </c>
      <c r="R2704" s="21" t="s">
        <v>40</v>
      </c>
      <c r="S2704" s="3">
        <v>-20</v>
      </c>
      <c r="T2704" s="37"/>
      <c r="U2704" s="21" t="s">
        <v>18</v>
      </c>
      <c r="V2704" s="21" t="str">
        <f>VLOOKUP(P2704,'Customer List'!B:C,2,)</f>
        <v>Pune</v>
      </c>
      <c r="W2704" s="38"/>
      <c r="X2704" s="30">
        <v>45915</v>
      </c>
      <c r="Y2704" s="21">
        <f>IF(X2704="", "", X2704-N2704)</f>
        <v>2</v>
      </c>
      <c r="Z2704" s="21" t="str">
        <f>IF(N2704="", "", TEXT(N2704, "dddd"))</f>
        <v>Saturday</v>
      </c>
      <c r="AA2704" s="21" t="str">
        <f>IF(X2704="", "", TEXT(X2704, "dddd"))</f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2701</v>
      </c>
      <c r="B2705" s="21" t="s">
        <v>3420</v>
      </c>
      <c r="C2705" s="30">
        <v>45905</v>
      </c>
      <c r="D2705" s="30">
        <v>45910</v>
      </c>
      <c r="E2705" s="47">
        <v>389.2</v>
      </c>
      <c r="F2705" s="47">
        <f>IF(AB2705="DOLLAR",E2705*88,E2705)</f>
        <v>34249.599999999999</v>
      </c>
      <c r="G2705" s="48">
        <f>F2705*J2705</f>
        <v>34249.599999999999</v>
      </c>
      <c r="H2705" s="21">
        <v>902602</v>
      </c>
      <c r="I2705" s="21" t="s">
        <v>4035</v>
      </c>
      <c r="J2705" s="21">
        <v>1</v>
      </c>
      <c r="K2705" s="21">
        <v>1</v>
      </c>
      <c r="L2705" s="21">
        <f>J2705-K2705</f>
        <v>0</v>
      </c>
      <c r="M2705" s="21" t="s">
        <v>3506</v>
      </c>
      <c r="N2705" s="30">
        <v>45913</v>
      </c>
      <c r="O2705" s="48">
        <v>62049.599999999999</v>
      </c>
      <c r="P2705" s="21" t="s">
        <v>211</v>
      </c>
      <c r="Q2705" s="21">
        <v>58155613880</v>
      </c>
      <c r="R2705" s="21" t="s">
        <v>40</v>
      </c>
      <c r="S2705" s="3">
        <v>4</v>
      </c>
      <c r="T2705" s="37"/>
      <c r="U2705" s="21" t="s">
        <v>18</v>
      </c>
      <c r="V2705" s="21" t="str">
        <f>VLOOKUP(P2705,'Customer List'!B:C,2,)</f>
        <v>Banglore</v>
      </c>
      <c r="W2705" s="38"/>
      <c r="X2705" s="30">
        <v>45915</v>
      </c>
      <c r="Y2705" s="21">
        <f>IF(X2705="", "", X2705-N2705)</f>
        <v>2</v>
      </c>
      <c r="Z2705" s="21" t="str">
        <f>IF(N2705="", "", TEXT(N2705, "dddd"))</f>
        <v>Saturday</v>
      </c>
      <c r="AA2705" s="21" t="str">
        <f>IF(X2705="", "", TEXT(X2705, "dddd"))</f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2702</v>
      </c>
      <c r="B2706" s="21" t="s">
        <v>3420</v>
      </c>
      <c r="C2706" s="30">
        <v>45905</v>
      </c>
      <c r="D2706" s="30">
        <v>45910</v>
      </c>
      <c r="E2706" s="47">
        <v>93.1</v>
      </c>
      <c r="F2706" s="47">
        <f>IF(AB2706="DOLLAR",E2706*88,E2706)</f>
        <v>8192.7999999999993</v>
      </c>
      <c r="G2706" s="48">
        <f>F2706*J2706</f>
        <v>8192.7999999999993</v>
      </c>
      <c r="H2706" s="21">
        <v>926506</v>
      </c>
      <c r="I2706" s="21" t="s">
        <v>4036</v>
      </c>
      <c r="J2706" s="21">
        <v>1</v>
      </c>
      <c r="K2706" s="21">
        <v>1</v>
      </c>
      <c r="L2706" s="21">
        <f>J2706-K2706</f>
        <v>0</v>
      </c>
      <c r="M2706" s="21" t="s">
        <v>3438</v>
      </c>
      <c r="N2706" s="30">
        <v>45911</v>
      </c>
      <c r="O2706" s="48">
        <v>12768</v>
      </c>
      <c r="P2706" s="21" t="s">
        <v>208</v>
      </c>
      <c r="Q2706" s="21" t="s">
        <v>1127</v>
      </c>
      <c r="R2706" s="21" t="s">
        <v>1127</v>
      </c>
      <c r="S2706" s="3">
        <v>4</v>
      </c>
      <c r="T2706" s="37"/>
      <c r="U2706" s="21" t="s">
        <v>18</v>
      </c>
      <c r="V2706" s="21" t="str">
        <f>VLOOKUP(P2706,'Customer List'!B:C,2,)</f>
        <v>Delhi</v>
      </c>
      <c r="W2706" s="38"/>
      <c r="X2706" s="30">
        <f>IF(OR(R2706 = "PRIYANKA MADAM", R2706 = "DEEPAK", R2706 = "PORTER"),N2706,"")</f>
        <v>45911</v>
      </c>
      <c r="Y2706" s="21">
        <f>IF(X2706="", "", X2706-N2706)</f>
        <v>0</v>
      </c>
      <c r="Z2706" s="21" t="str">
        <f>IF(N2706="", "", TEXT(N2706, "dddd"))</f>
        <v>Thursday</v>
      </c>
      <c r="AA2706" s="21" t="str">
        <f>IF(X2706="", "", TEXT(X2706, "dddd"))</f>
        <v>Thursday</v>
      </c>
      <c r="AB2706" s="21" t="str">
        <f>VLOOKUP(U2706,'Currency Sheet'!A:C,3,)</f>
        <v>DOLLAR</v>
      </c>
      <c r="AC2706" s="42" t="str">
        <f>VLOOKUP(P2706,'Customer List'!B:D,3,)</f>
        <v>Local</v>
      </c>
    </row>
    <row r="2707" spans="1:29" x14ac:dyDescent="0.25">
      <c r="A2707" s="21">
        <v>2703</v>
      </c>
      <c r="B2707" s="21" t="s">
        <v>1950</v>
      </c>
      <c r="C2707" s="30" t="s">
        <v>13</v>
      </c>
      <c r="D2707" s="30">
        <v>45911</v>
      </c>
      <c r="E2707" s="47">
        <v>25.2</v>
      </c>
      <c r="F2707" s="47">
        <f>IF(AB2707="DOLLAR",E2707*88,E2707)</f>
        <v>2217.6</v>
      </c>
      <c r="G2707" s="48">
        <f>F2707*J2707</f>
        <v>6652.7999999999993</v>
      </c>
      <c r="H2707" s="21">
        <v>421101</v>
      </c>
      <c r="I2707" s="21" t="s">
        <v>4345</v>
      </c>
      <c r="J2707" s="21">
        <v>3</v>
      </c>
      <c r="K2707" s="21"/>
      <c r="L2707" s="21">
        <f>J2707-K2707</f>
        <v>3</v>
      </c>
      <c r="M2707" s="21"/>
      <c r="N2707" s="30"/>
      <c r="O2707" s="48"/>
      <c r="P2707" s="21" t="s">
        <v>1145</v>
      </c>
      <c r="Q2707" s="21"/>
      <c r="R2707" s="21"/>
      <c r="S2707" s="3">
        <v>4</v>
      </c>
      <c r="T2707" s="37"/>
      <c r="U2707" s="21" t="s">
        <v>18</v>
      </c>
      <c r="V2707" s="21" t="str">
        <f>VLOOKUP(P2707,'Customer List'!B:C,2,)</f>
        <v>STOCK</v>
      </c>
      <c r="W2707" s="38" t="s">
        <v>1145</v>
      </c>
      <c r="X2707" s="30" t="str">
        <f>IF(OR(R2707 = "PRIYANKA MADAM", R2707 = "DEEPAK", R2707 = "PORTER"),N2707,"")</f>
        <v/>
      </c>
      <c r="Y2707" s="21" t="str">
        <f>IF(X2707="", "", X2707-N2707)</f>
        <v/>
      </c>
      <c r="Z2707" s="21" t="str">
        <f>IF(N2707="", "", TEXT(N2707, "dddd"))</f>
        <v/>
      </c>
      <c r="AA2707" s="21" t="str">
        <f>IF(X2707="", "", TEXT(X2707, "dddd"))</f>
        <v/>
      </c>
      <c r="AB2707" s="21" t="str">
        <f>VLOOKUP(U2707,'Currency Sheet'!A:C,3,)</f>
        <v>DOLLAR</v>
      </c>
      <c r="AC2707" s="42" t="str">
        <f>VLOOKUP(P2707,'Customer List'!B:D,3,)</f>
        <v>STOCK</v>
      </c>
    </row>
    <row r="2708" spans="1:29" x14ac:dyDescent="0.25">
      <c r="A2708" s="21">
        <v>2704</v>
      </c>
      <c r="B2708" s="21" t="s">
        <v>1950</v>
      </c>
      <c r="C2708" s="30" t="s">
        <v>13</v>
      </c>
      <c r="D2708" s="30">
        <v>45911</v>
      </c>
      <c r="E2708" s="47">
        <v>141</v>
      </c>
      <c r="F2708" s="47">
        <f>IF(AB2708="DOLLAR",E2708*88,E2708)</f>
        <v>12408</v>
      </c>
      <c r="G2708" s="48">
        <f>F2708*J2708</f>
        <v>12408</v>
      </c>
      <c r="H2708" s="21">
        <v>424602</v>
      </c>
      <c r="I2708" s="21" t="s">
        <v>3897</v>
      </c>
      <c r="J2708" s="21">
        <v>1</v>
      </c>
      <c r="K2708" s="21">
        <v>1</v>
      </c>
      <c r="L2708" s="21">
        <f>J2708-K2708</f>
        <v>0</v>
      </c>
      <c r="M2708" s="21" t="s">
        <v>5672</v>
      </c>
      <c r="N2708" s="30">
        <v>45962</v>
      </c>
      <c r="O2708" s="48">
        <v>25376</v>
      </c>
      <c r="P2708" s="21" t="s">
        <v>2479</v>
      </c>
      <c r="Q2708" s="21">
        <v>58157688713</v>
      </c>
      <c r="R2708" s="21" t="s">
        <v>40</v>
      </c>
      <c r="S2708" s="3">
        <v>4</v>
      </c>
      <c r="T2708" s="37"/>
      <c r="U2708" s="21" t="s">
        <v>18</v>
      </c>
      <c r="V2708" s="21" t="str">
        <f>VLOOKUP(P2708,'Customer List'!B:C,2,)</f>
        <v>Banglore</v>
      </c>
      <c r="W2708" s="38"/>
      <c r="X2708" s="30">
        <v>45964</v>
      </c>
      <c r="Y2708" s="21">
        <f>IF(X2708="", "", X2708-N2708)</f>
        <v>2</v>
      </c>
      <c r="Z2708" s="21" t="str">
        <f>IF(N2708="", "", TEXT(N2708, "dddd"))</f>
        <v>Saturday</v>
      </c>
      <c r="AA2708" s="21" t="str">
        <f>IF(X2708="", "", TEXT(X2708, "dddd"))</f>
        <v>Monday</v>
      </c>
      <c r="AB2708" s="21" t="str">
        <f>VLOOKUP(U2708,'Currency Sheet'!A:C,3,)</f>
        <v>DOLLAR</v>
      </c>
      <c r="AC2708" s="42" t="str">
        <f>VLOOKUP(P2708,'Customer List'!B:D,3,)</f>
        <v>OutStation</v>
      </c>
    </row>
    <row r="2709" spans="1:29" x14ac:dyDescent="0.25">
      <c r="A2709" s="21">
        <v>2705</v>
      </c>
      <c r="B2709" s="21" t="s">
        <v>1950</v>
      </c>
      <c r="C2709" s="30" t="s">
        <v>13</v>
      </c>
      <c r="D2709" s="30">
        <v>45911</v>
      </c>
      <c r="E2709" s="47">
        <v>45.5</v>
      </c>
      <c r="F2709" s="47">
        <f>IF(AB2709="DOLLAR",E2709*88,E2709)</f>
        <v>4004</v>
      </c>
      <c r="G2709" s="48">
        <f>F2709*J2709</f>
        <v>8008</v>
      </c>
      <c r="H2709" s="21">
        <v>420301</v>
      </c>
      <c r="I2709" s="21" t="s">
        <v>2885</v>
      </c>
      <c r="J2709" s="21">
        <v>2</v>
      </c>
      <c r="K2709" s="21">
        <v>2</v>
      </c>
      <c r="L2709" s="21">
        <f>J2709-K2709</f>
        <v>0</v>
      </c>
      <c r="M2709" s="21" t="s">
        <v>3704</v>
      </c>
      <c r="N2709" s="30">
        <v>45924</v>
      </c>
      <c r="O2709" s="48">
        <v>13299</v>
      </c>
      <c r="P2709" s="21" t="s">
        <v>623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45924</v>
      </c>
      <c r="Y2709" s="21">
        <f>IF(X2709="", "", X2709-N2709)</f>
        <v>0</v>
      </c>
      <c r="Z2709" s="21" t="str">
        <f>IF(N2709="", "", TEXT(N2709, "dddd"))</f>
        <v>Wednesday</v>
      </c>
      <c r="AA2709" s="21" t="str">
        <f>IF(X2709="", "", TEXT(X2709, "dddd"))</f>
        <v>Wednesday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2706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>IF(AB2710="DOLLAR",E2710*88,E2710)</f>
        <v>3374.8</v>
      </c>
      <c r="G2710" s="48">
        <f>F2710*J2710</f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>J2710-K2710</f>
        <v>0</v>
      </c>
      <c r="M2710" s="21" t="s">
        <v>4675</v>
      </c>
      <c r="N2710" s="30">
        <v>45933</v>
      </c>
      <c r="O2710" s="48">
        <v>0</v>
      </c>
      <c r="P2710" s="21" t="s">
        <v>16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45933</v>
      </c>
      <c r="Y2710" s="21">
        <f>IF(X2710="", "", X2710-N2710)</f>
        <v>0</v>
      </c>
      <c r="Z2710" s="21" t="str">
        <f>IF(N2710="", "", TEXT(N2710, "dddd"))</f>
        <v>Friday</v>
      </c>
      <c r="AA2710" s="21" t="str">
        <f>IF(X2710="", "", TEXT(X2710, "dddd"))</f>
        <v>Friday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2707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>IF(AB2711="DOLLAR",E2711*88,E2711)</f>
        <v>3374.8</v>
      </c>
      <c r="G2711" s="48">
        <f>F2711*J2711</f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>J2711-K2711</f>
        <v>0</v>
      </c>
      <c r="M2711" s="21" t="s">
        <v>5313</v>
      </c>
      <c r="N2711" s="30">
        <v>45955</v>
      </c>
      <c r="O2711" s="48">
        <v>6584.4</v>
      </c>
      <c r="P2711" s="21" t="s">
        <v>2357</v>
      </c>
      <c r="Q2711" s="56">
        <v>58157406311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Pune</v>
      </c>
      <c r="W2711" s="38"/>
      <c r="X2711" s="30">
        <v>45957</v>
      </c>
      <c r="Y2711" s="21">
        <f>IF(X2711="", "", X2711-N2711)</f>
        <v>2</v>
      </c>
      <c r="Z2711" s="21" t="str">
        <f>IF(N2711="", "", TEXT(N2711, "dddd"))</f>
        <v>Saturday</v>
      </c>
      <c r="AA2711" s="21" t="str">
        <f>IF(X2711="", "", TEXT(X2711, "dddd"))</f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x14ac:dyDescent="0.25">
      <c r="A2712" s="21">
        <v>2708</v>
      </c>
      <c r="B2712" s="21">
        <v>338804</v>
      </c>
      <c r="C2712" s="30">
        <v>45905</v>
      </c>
      <c r="D2712" s="30">
        <v>45911</v>
      </c>
      <c r="E2712" s="47">
        <v>72</v>
      </c>
      <c r="F2712" s="47">
        <f>IF(AB2712="DOLLAR",E2712*88,E2712)</f>
        <v>6336</v>
      </c>
      <c r="G2712" s="48">
        <f>F2712*J2712</f>
        <v>12672</v>
      </c>
      <c r="H2712" s="21" t="s">
        <v>3450</v>
      </c>
      <c r="I2712" s="21"/>
      <c r="J2712" s="21">
        <v>2</v>
      </c>
      <c r="K2712" s="21">
        <v>2</v>
      </c>
      <c r="L2712" s="21">
        <f>J2712-K2712</f>
        <v>0</v>
      </c>
      <c r="M2712" s="21" t="s">
        <v>3552</v>
      </c>
      <c r="N2712" s="30">
        <v>45916</v>
      </c>
      <c r="O2712" s="48">
        <v>10416</v>
      </c>
      <c r="P2712" s="21" t="s">
        <v>633</v>
      </c>
      <c r="Q2712" s="21" t="s">
        <v>636</v>
      </c>
      <c r="R2712" s="21" t="s">
        <v>723</v>
      </c>
      <c r="S2712" s="3" t="s">
        <v>299</v>
      </c>
      <c r="T2712" s="37"/>
      <c r="U2712" s="21" t="s">
        <v>511</v>
      </c>
      <c r="V2712" s="21" t="str">
        <f>VLOOKUP(P2712,'Customer List'!B:C,2,)</f>
        <v>Manesar</v>
      </c>
      <c r="W2712" s="38"/>
      <c r="X2712" s="30">
        <f>IF(OR(R2712 = "PRIYANKA MADAM", R2712 = "DEEPAK", R2712 = "PORTER"),N2712,"")</f>
        <v>45916</v>
      </c>
      <c r="Y2712" s="21">
        <f>IF(X2712="", "", X2712-N2712)</f>
        <v>0</v>
      </c>
      <c r="Z2712" s="21" t="str">
        <f>IF(N2712="", "", TEXT(N2712, "dddd"))</f>
        <v>Tuesday</v>
      </c>
      <c r="AA2712" s="21" t="str">
        <f>IF(X2712="", "", TEXT(X2712, "dddd"))</f>
        <v>Tuesday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2709</v>
      </c>
      <c r="B2713" s="21">
        <v>338804</v>
      </c>
      <c r="C2713" s="30">
        <v>45905</v>
      </c>
      <c r="D2713" s="30">
        <v>45911</v>
      </c>
      <c r="E2713" s="47">
        <v>146.25</v>
      </c>
      <c r="F2713" s="47">
        <f>IF(AB2713="DOLLAR",E2713*88,E2713)</f>
        <v>12870</v>
      </c>
      <c r="G2713" s="48">
        <f>F2713*J2713</f>
        <v>12870</v>
      </c>
      <c r="H2713" s="21" t="s">
        <v>3451</v>
      </c>
      <c r="I2713" s="21"/>
      <c r="J2713" s="21">
        <v>1</v>
      </c>
      <c r="K2713" s="21">
        <v>1</v>
      </c>
      <c r="L2713" s="21">
        <f>J2713-K2713</f>
        <v>0</v>
      </c>
      <c r="M2713" s="21" t="s">
        <v>3539</v>
      </c>
      <c r="N2713" s="30">
        <v>45915</v>
      </c>
      <c r="O2713" s="48">
        <v>21762</v>
      </c>
      <c r="P2713" s="21" t="s">
        <v>49</v>
      </c>
      <c r="Q2713" s="21" t="s">
        <v>636</v>
      </c>
      <c r="R2713" s="21" t="s">
        <v>637</v>
      </c>
      <c r="S2713" s="3">
        <v>4</v>
      </c>
      <c r="T2713" s="37"/>
      <c r="U2713" s="21" t="s">
        <v>511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45915</v>
      </c>
      <c r="Y2713" s="21">
        <f>IF(X2713="", "", X2713-N2713)</f>
        <v>0</v>
      </c>
      <c r="Z2713" s="21" t="str">
        <f>IF(N2713="", "", TEXT(N2713, "dddd"))</f>
        <v>Monday</v>
      </c>
      <c r="AA2713" s="21" t="str">
        <f>IF(X2713="", "", TEXT(X2713, "dddd"))</f>
        <v>Monday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2710</v>
      </c>
      <c r="B2714" s="21" t="s">
        <v>3448</v>
      </c>
      <c r="C2714" s="30">
        <v>45904</v>
      </c>
      <c r="D2714" s="30">
        <v>45911</v>
      </c>
      <c r="E2714" s="47">
        <v>10248</v>
      </c>
      <c r="F2714" s="47">
        <f>IF(AB2714="DOLLAR",E2714*88,E2714)</f>
        <v>10248</v>
      </c>
      <c r="G2714" s="48">
        <f>F2714*J2714</f>
        <v>10248</v>
      </c>
      <c r="H2714" s="21" t="s">
        <v>3446</v>
      </c>
      <c r="I2714" s="21"/>
      <c r="J2714" s="21">
        <v>1</v>
      </c>
      <c r="K2714" s="21">
        <v>1</v>
      </c>
      <c r="L2714" s="21">
        <f>J2714-K2714</f>
        <v>0</v>
      </c>
      <c r="M2714" s="21" t="s">
        <v>3521</v>
      </c>
      <c r="N2714" s="30">
        <v>45913</v>
      </c>
      <c r="O2714" s="48">
        <v>17526.32</v>
      </c>
      <c r="P2714" s="21" t="s">
        <v>460</v>
      </c>
      <c r="Q2714" s="21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>IF(X2714="", "", X2714-N2714)</f>
        <v>2</v>
      </c>
      <c r="Z2714" s="21" t="str">
        <f>IF(N2714="", "", TEXT(N2714, "dddd"))</f>
        <v>Saturday</v>
      </c>
      <c r="AA2714" s="21" t="str">
        <f>IF(X2714="", "", TEXT(X2714, "dddd"))</f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2711</v>
      </c>
      <c r="B2715" s="21" t="s">
        <v>3448</v>
      </c>
      <c r="C2715" s="30">
        <v>45904</v>
      </c>
      <c r="D2715" s="30">
        <v>45911</v>
      </c>
      <c r="E2715" s="47">
        <v>15540</v>
      </c>
      <c r="F2715" s="47">
        <f>IF(AB2715="DOLLAR",E2715*88,E2715)</f>
        <v>15540</v>
      </c>
      <c r="G2715" s="48">
        <f>F2715*J2715</f>
        <v>15540</v>
      </c>
      <c r="H2715" s="21" t="s">
        <v>3447</v>
      </c>
      <c r="I2715" s="21"/>
      <c r="J2715" s="21">
        <v>1</v>
      </c>
      <c r="K2715" s="21">
        <v>1</v>
      </c>
      <c r="L2715" s="21">
        <f>J2715-K2715</f>
        <v>0</v>
      </c>
      <c r="M2715" s="21" t="s">
        <v>3521</v>
      </c>
      <c r="N2715" s="30">
        <v>45913</v>
      </c>
      <c r="O2715" s="48">
        <v>1157.9000000000001</v>
      </c>
      <c r="P2715" s="21" t="s">
        <v>460</v>
      </c>
      <c r="Q2715" s="57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>IF(X2715="", "", X2715-N2715)</f>
        <v>2</v>
      </c>
      <c r="Z2715" s="21" t="str">
        <f>IF(N2715="", "", TEXT(N2715, "dddd"))</f>
        <v>Saturday</v>
      </c>
      <c r="AA2715" s="21" t="str">
        <f>IF(X2715="", "", TEXT(X2715, "dddd"))</f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x14ac:dyDescent="0.25">
      <c r="A2716" s="21">
        <v>2712</v>
      </c>
      <c r="B2716" s="21">
        <v>178586</v>
      </c>
      <c r="C2716" s="30">
        <v>45909</v>
      </c>
      <c r="D2716" s="30">
        <v>45912</v>
      </c>
      <c r="E2716" s="47">
        <v>492</v>
      </c>
      <c r="F2716" s="47">
        <f>IF(AB2716="DOLLAR",E2716*88,E2716)</f>
        <v>43296</v>
      </c>
      <c r="G2716" s="48">
        <f>F2716*J2716</f>
        <v>43296</v>
      </c>
      <c r="H2716" s="21" t="s">
        <v>3470</v>
      </c>
      <c r="I2716" s="21" t="s">
        <v>4160</v>
      </c>
      <c r="J2716" s="21">
        <v>1</v>
      </c>
      <c r="K2716" s="21">
        <v>1</v>
      </c>
      <c r="L2716" s="21">
        <f>J2716-K2716</f>
        <v>0</v>
      </c>
      <c r="M2716" s="21" t="s">
        <v>3525</v>
      </c>
      <c r="N2716" s="30">
        <v>45913</v>
      </c>
      <c r="O2716" s="48">
        <v>12642</v>
      </c>
      <c r="P2716" s="21" t="s">
        <v>460</v>
      </c>
      <c r="Q2716" s="21">
        <v>58155620121</v>
      </c>
      <c r="R2716" s="21" t="s">
        <v>40</v>
      </c>
      <c r="S2716" s="3">
        <v>4</v>
      </c>
      <c r="T2716" s="37"/>
      <c r="U2716" s="21" t="s">
        <v>423</v>
      </c>
      <c r="V2716" s="21" t="str">
        <f>VLOOKUP(P2716,'Customer List'!B:C,2,)</f>
        <v>Hyderabad</v>
      </c>
      <c r="W2716" s="38"/>
      <c r="X2716" s="30">
        <v>45915</v>
      </c>
      <c r="Y2716" s="21">
        <f>IF(X2716="", "", X2716-N2716)</f>
        <v>2</v>
      </c>
      <c r="Z2716" s="21" t="str">
        <f>IF(N2716="", "", TEXT(N2716, "dddd"))</f>
        <v>Saturday</v>
      </c>
      <c r="AA2716" s="21" t="str">
        <f>IF(X2716="", "", TEXT(X2716, "dddd"))</f>
        <v>Monday</v>
      </c>
      <c r="AB2716" s="21" t="str">
        <f>VLOOKUP(U2716,'Currency Sheet'!A:C,3,)</f>
        <v>DOLLAR</v>
      </c>
      <c r="AC2716" s="42" t="str">
        <f>VLOOKUP(P2716,'Customer List'!B:D,3,)</f>
        <v>OutStation</v>
      </c>
    </row>
    <row r="2717" spans="1:29" x14ac:dyDescent="0.25">
      <c r="A2717" s="21">
        <v>2713</v>
      </c>
      <c r="B2717" s="21">
        <v>178586</v>
      </c>
      <c r="C2717" s="30">
        <v>45909</v>
      </c>
      <c r="D2717" s="30">
        <v>45912</v>
      </c>
      <c r="E2717" s="47">
        <v>103.2</v>
      </c>
      <c r="F2717" s="47">
        <f>IF(AB2717="DOLLAR",E2717*88,E2717)</f>
        <v>9081.6</v>
      </c>
      <c r="G2717" s="48">
        <f>F2717*J2717</f>
        <v>9081.6</v>
      </c>
      <c r="H2717" s="21" t="s">
        <v>3471</v>
      </c>
      <c r="I2717" s="21" t="s">
        <v>4161</v>
      </c>
      <c r="J2717" s="21">
        <v>1</v>
      </c>
      <c r="K2717" s="21">
        <v>1</v>
      </c>
      <c r="L2717" s="21">
        <f>J2717-K2717</f>
        <v>0</v>
      </c>
      <c r="M2717" s="21" t="s">
        <v>3617</v>
      </c>
      <c r="N2717" s="30">
        <v>45917</v>
      </c>
      <c r="O2717" s="48">
        <v>68880.36</v>
      </c>
      <c r="P2717" s="21" t="s">
        <v>254</v>
      </c>
      <c r="Q2717" s="21" t="s">
        <v>636</v>
      </c>
      <c r="R2717" s="21" t="s">
        <v>723</v>
      </c>
      <c r="S2717" s="3">
        <v>4</v>
      </c>
      <c r="T2717" s="37"/>
      <c r="U2717" s="21" t="s">
        <v>423</v>
      </c>
      <c r="V2717" s="21" t="str">
        <f>VLOOKUP(P2717,'Customer List'!B:C,2,)</f>
        <v>Delhi</v>
      </c>
      <c r="W2717" s="38"/>
      <c r="X2717" s="30">
        <f>IF(OR(R2717 = "PRIYANKA MADAM", R2717 = "DEEPAK", R2717 = "PORTER"),N2717,"")</f>
        <v>45917</v>
      </c>
      <c r="Y2717" s="21">
        <f>IF(X2717="", "", X2717-N2717)</f>
        <v>0</v>
      </c>
      <c r="Z2717" s="21" t="str">
        <f>IF(N2717="", "", TEXT(N2717, "dddd"))</f>
        <v>Wednesday</v>
      </c>
      <c r="AA2717" s="21" t="str">
        <f>IF(X2717="", "", TEXT(X2717, "dddd"))</f>
        <v>Wednesday</v>
      </c>
      <c r="AB2717" s="21" t="str">
        <f>VLOOKUP(U2717,'Currency Sheet'!A:C,3,)</f>
        <v>DOLLAR</v>
      </c>
      <c r="AC2717" s="42" t="str">
        <f>VLOOKUP(P2717,'Customer List'!B:D,3,)</f>
        <v>Local</v>
      </c>
    </row>
    <row r="2718" spans="1:29" x14ac:dyDescent="0.25">
      <c r="A2718" s="21">
        <v>2714</v>
      </c>
      <c r="B2718" s="21">
        <v>20914</v>
      </c>
      <c r="C2718" s="30">
        <v>45909</v>
      </c>
      <c r="D2718" s="30">
        <v>45912</v>
      </c>
      <c r="E2718" s="47">
        <v>870.98</v>
      </c>
      <c r="F2718" s="47">
        <f>IF(AB2718="DOLLAR",E2718*88,E2718)</f>
        <v>76646.240000000005</v>
      </c>
      <c r="G2718" s="48">
        <f>F2718*J2718</f>
        <v>76646.240000000005</v>
      </c>
      <c r="H2718" s="21" t="s">
        <v>3452</v>
      </c>
      <c r="I2718" s="37" t="s">
        <v>5258</v>
      </c>
      <c r="J2718" s="21">
        <v>1</v>
      </c>
      <c r="K2718" s="21">
        <v>1</v>
      </c>
      <c r="L2718" s="21">
        <f>J2718-K2718</f>
        <v>0</v>
      </c>
      <c r="M2718" s="21" t="s">
        <v>3639</v>
      </c>
      <c r="N2718" s="30">
        <v>45920</v>
      </c>
      <c r="O2718" s="48">
        <v>107835.52</v>
      </c>
      <c r="P2718" s="21" t="s">
        <v>3453</v>
      </c>
      <c r="Q2718" s="21">
        <v>58155920362</v>
      </c>
      <c r="R2718" s="21" t="s">
        <v>40</v>
      </c>
      <c r="S2718" s="3">
        <v>4</v>
      </c>
      <c r="T2718" s="37"/>
      <c r="U2718" s="21" t="s">
        <v>611</v>
      </c>
      <c r="V2718" s="21" t="str">
        <f>VLOOKUP(P2718,'Customer List'!B:C,2,)</f>
        <v>PUNE</v>
      </c>
      <c r="W2718" s="38"/>
      <c r="X2718" s="30">
        <v>45922</v>
      </c>
      <c r="Y2718" s="21">
        <f>IF(X2718="", "", X2718-N2718)</f>
        <v>2</v>
      </c>
      <c r="Z2718" s="21" t="str">
        <f>IF(N2718="", "", TEXT(N2718, "dddd"))</f>
        <v>Saturday</v>
      </c>
      <c r="AA2718" s="21" t="str">
        <f>IF(X2718="", "", TEXT(X2718, "dddd"))</f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2715</v>
      </c>
      <c r="B2719" s="21" t="s">
        <v>3454</v>
      </c>
      <c r="C2719" s="30">
        <v>45910</v>
      </c>
      <c r="D2719" s="30">
        <v>45912</v>
      </c>
      <c r="E2719" s="47">
        <v>27</v>
      </c>
      <c r="F2719" s="47">
        <f>IF(AB2719="DOLLAR",E2719*88,E2719)</f>
        <v>2376</v>
      </c>
      <c r="G2719" s="48">
        <f>F2719*J2719</f>
        <v>2376</v>
      </c>
      <c r="H2719" s="21" t="s">
        <v>3455</v>
      </c>
      <c r="I2719" s="21"/>
      <c r="J2719" s="21">
        <v>1</v>
      </c>
      <c r="K2719" s="21">
        <v>1</v>
      </c>
      <c r="L2719" s="21">
        <f>J2719-K2719</f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>IF(X2719="", "", X2719-N2719)</f>
        <v>2</v>
      </c>
      <c r="Z2719" s="21" t="str">
        <f>IF(N2719="", "", TEXT(N2719, "dddd"))</f>
        <v>Saturday</v>
      </c>
      <c r="AA2719" s="21" t="str">
        <f>IF(X2719="", "", TEXT(X2719, "dddd"))</f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2716</v>
      </c>
      <c r="B2720" s="21" t="s">
        <v>3454</v>
      </c>
      <c r="C2720" s="30">
        <v>45910</v>
      </c>
      <c r="D2720" s="30">
        <v>45912</v>
      </c>
      <c r="E2720" s="47">
        <v>25.8</v>
      </c>
      <c r="F2720" s="47">
        <f>IF(AB2720="DOLLAR",E2720*88,E2720)</f>
        <v>2270.4</v>
      </c>
      <c r="G2720" s="48">
        <f>F2720*J2720</f>
        <v>2270.4</v>
      </c>
      <c r="H2720" s="21" t="s">
        <v>3456</v>
      </c>
      <c r="I2720" s="21"/>
      <c r="J2720" s="21">
        <v>1</v>
      </c>
      <c r="K2720" s="21">
        <v>1</v>
      </c>
      <c r="L2720" s="21">
        <f>J2720-K2720</f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>IF(X2720="", "", X2720-N2720)</f>
        <v>2</v>
      </c>
      <c r="Z2720" s="21" t="str">
        <f>IF(N2720="", "", TEXT(N2720, "dddd"))</f>
        <v>Saturday</v>
      </c>
      <c r="AA2720" s="21" t="str">
        <f>IF(X2720="", "", TEXT(X2720, "dddd"))</f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2717</v>
      </c>
      <c r="B2721" s="21" t="s">
        <v>3454</v>
      </c>
      <c r="C2721" s="30">
        <v>45910</v>
      </c>
      <c r="D2721" s="30">
        <v>45912</v>
      </c>
      <c r="E2721" s="47">
        <v>43.8</v>
      </c>
      <c r="F2721" s="47">
        <f>IF(AB2721="DOLLAR",E2721*88,E2721)</f>
        <v>3854.3999999999996</v>
      </c>
      <c r="G2721" s="48">
        <f>F2721*J2721</f>
        <v>3854.3999999999996</v>
      </c>
      <c r="H2721" s="21" t="s">
        <v>3457</v>
      </c>
      <c r="I2721" s="21"/>
      <c r="J2721" s="21">
        <v>1</v>
      </c>
      <c r="K2721" s="21">
        <v>1</v>
      </c>
      <c r="L2721" s="21">
        <f>J2721-K2721</f>
        <v>0</v>
      </c>
      <c r="M2721" s="21" t="s">
        <v>3523</v>
      </c>
      <c r="N2721" s="30">
        <v>45913</v>
      </c>
      <c r="O2721" s="48">
        <v>7409.5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>IF(X2721="", "", X2721-N2721)</f>
        <v>2</v>
      </c>
      <c r="Z2721" s="21" t="str">
        <f>IF(N2721="", "", TEXT(N2721, "dddd"))</f>
        <v>Saturday</v>
      </c>
      <c r="AA2721" s="21" t="str">
        <f>IF(X2721="", "", TEXT(X2721, "dddd"))</f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2718</v>
      </c>
      <c r="B2722" s="21" t="s">
        <v>3454</v>
      </c>
      <c r="C2722" s="30">
        <v>45910</v>
      </c>
      <c r="D2722" s="30">
        <v>45912</v>
      </c>
      <c r="E2722" s="47">
        <v>18</v>
      </c>
      <c r="F2722" s="47">
        <f>IF(AB2722="DOLLAR",E2722*88,E2722)</f>
        <v>1584</v>
      </c>
      <c r="G2722" s="48">
        <f>F2722*J2722</f>
        <v>1584</v>
      </c>
      <c r="H2722" s="21" t="s">
        <v>3458</v>
      </c>
      <c r="I2722" s="21"/>
      <c r="J2722" s="21">
        <v>1</v>
      </c>
      <c r="K2722" s="21">
        <v>1</v>
      </c>
      <c r="L2722" s="21">
        <f>J2722-K2722</f>
        <v>0</v>
      </c>
      <c r="M2722" s="21" t="s">
        <v>3516</v>
      </c>
      <c r="N2722" s="30">
        <v>45913</v>
      </c>
      <c r="O2722" s="48">
        <v>3360</v>
      </c>
      <c r="P2722" s="21" t="s">
        <v>3459</v>
      </c>
      <c r="Q2722" s="21">
        <v>58155614370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PUNE</v>
      </c>
      <c r="W2722" s="38"/>
      <c r="X2722" s="30">
        <v>45915</v>
      </c>
      <c r="Y2722" s="21">
        <f>IF(X2722="", "", X2722-N2722)</f>
        <v>2</v>
      </c>
      <c r="Z2722" s="21" t="str">
        <f>IF(N2722="", "", TEXT(N2722, "dddd"))</f>
        <v>Saturday</v>
      </c>
      <c r="AA2722" s="21" t="str">
        <f>IF(X2722="", "", TEXT(X2722, "dddd"))</f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2719</v>
      </c>
      <c r="B2723" s="21" t="s">
        <v>3460</v>
      </c>
      <c r="C2723" s="30">
        <v>45910</v>
      </c>
      <c r="D2723" s="30">
        <v>45912</v>
      </c>
      <c r="E2723" s="47">
        <v>193.2</v>
      </c>
      <c r="F2723" s="47">
        <f>IF(AB2723="DOLLAR",E2723*88,E2723)</f>
        <v>17001.599999999999</v>
      </c>
      <c r="G2723" s="48">
        <f>F2723*J2723</f>
        <v>17001.599999999999</v>
      </c>
      <c r="H2723" s="21" t="s">
        <v>3461</v>
      </c>
      <c r="I2723" s="21"/>
      <c r="J2723" s="21">
        <v>1</v>
      </c>
      <c r="K2723" s="21">
        <v>1</v>
      </c>
      <c r="L2723" s="21">
        <f>J2723-K2723</f>
        <v>0</v>
      </c>
      <c r="M2723" s="21" t="s">
        <v>3514</v>
      </c>
      <c r="N2723" s="30">
        <v>45913</v>
      </c>
      <c r="O2723" s="48">
        <v>30348.5</v>
      </c>
      <c r="P2723" s="21" t="s">
        <v>629</v>
      </c>
      <c r="Q2723" s="21">
        <v>58155619712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Gujrat</v>
      </c>
      <c r="W2723" s="38"/>
      <c r="X2723" s="30">
        <v>45915</v>
      </c>
      <c r="Y2723" s="21">
        <f>IF(X2723="", "", X2723-N2723)</f>
        <v>2</v>
      </c>
      <c r="Z2723" s="21" t="str">
        <f>IF(N2723="", "", TEXT(N2723, "dddd"))</f>
        <v>Saturday</v>
      </c>
      <c r="AA2723" s="21" t="str">
        <f>IF(X2723="", "", TEXT(X2723, "dddd"))</f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2720</v>
      </c>
      <c r="B2724" s="21" t="s">
        <v>3462</v>
      </c>
      <c r="C2724" s="30">
        <v>45910</v>
      </c>
      <c r="D2724" s="30">
        <v>45912</v>
      </c>
      <c r="E2724" s="47">
        <v>21</v>
      </c>
      <c r="F2724" s="47">
        <f>IF(AB2724="DOLLAR",E2724*88,E2724)</f>
        <v>1848</v>
      </c>
      <c r="G2724" s="48">
        <f>F2724*J2724</f>
        <v>1848</v>
      </c>
      <c r="H2724" s="21" t="s">
        <v>3463</v>
      </c>
      <c r="I2724" s="21"/>
      <c r="J2724" s="21">
        <v>1</v>
      </c>
      <c r="K2724" s="21">
        <v>1</v>
      </c>
      <c r="L2724" s="21">
        <f>J2724-K2724</f>
        <v>0</v>
      </c>
      <c r="M2724" s="21" t="s">
        <v>3522</v>
      </c>
      <c r="N2724" s="30">
        <v>45913</v>
      </c>
      <c r="O2724" s="48">
        <v>3298.75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>IF(X2724="", "", X2724-N2724)</f>
        <v>2</v>
      </c>
      <c r="Z2724" s="21" t="str">
        <f>IF(N2724="", "", TEXT(N2724, "dddd"))</f>
        <v>Saturday</v>
      </c>
      <c r="AA2724" s="21" t="str">
        <f>IF(X2724="", "", TEXT(X2724, "dddd"))</f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2721</v>
      </c>
      <c r="B2725" s="21" t="s">
        <v>3462</v>
      </c>
      <c r="C2725" s="30">
        <v>45910</v>
      </c>
      <c r="D2725" s="30">
        <v>45912</v>
      </c>
      <c r="E2725" s="47">
        <v>88.2</v>
      </c>
      <c r="F2725" s="47">
        <f>IF(AB2725="DOLLAR",E2725*88,E2725)</f>
        <v>7761.6</v>
      </c>
      <c r="G2725" s="48">
        <f>F2725*J2725</f>
        <v>7761.6</v>
      </c>
      <c r="H2725" s="21" t="s">
        <v>3464</v>
      </c>
      <c r="I2725" s="21"/>
      <c r="J2725" s="21">
        <v>1</v>
      </c>
      <c r="K2725" s="21">
        <v>1</v>
      </c>
      <c r="L2725" s="21">
        <f>J2725-K2725</f>
        <v>0</v>
      </c>
      <c r="M2725" s="21" t="s">
        <v>3522</v>
      </c>
      <c r="N2725" s="30">
        <v>45913</v>
      </c>
      <c r="O2725" s="48">
        <v>13854.75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>IF(X2725="", "", X2725-N2725)</f>
        <v>2</v>
      </c>
      <c r="Z2725" s="21" t="str">
        <f>IF(N2725="", "", TEXT(N2725, "dddd"))</f>
        <v>Saturday</v>
      </c>
      <c r="AA2725" s="21" t="str">
        <f>IF(X2725="", "", TEXT(X2725, "dddd"))</f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2722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>IF(AB2726="DOLLAR",E2726*88,E2726)</f>
        <v>9280.48</v>
      </c>
      <c r="G2726" s="48">
        <f>F2726*J2726</f>
        <v>9280.48</v>
      </c>
      <c r="H2726" s="21" t="s">
        <v>3472</v>
      </c>
      <c r="I2726" s="21" t="s">
        <v>4162</v>
      </c>
      <c r="J2726" s="21">
        <v>1</v>
      </c>
      <c r="K2726" s="21">
        <v>1</v>
      </c>
      <c r="L2726" s="21">
        <f>J2726-K2726</f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>IF(X2726="", "", X2726-N2726)</f>
        <v>2</v>
      </c>
      <c r="Z2726" s="21" t="str">
        <f>IF(N2726="", "", TEXT(N2726, "dddd"))</f>
        <v>Monday</v>
      </c>
      <c r="AA2726" s="21" t="str">
        <f>IF(X2726="", "", TEXT(X2726, "dddd"))</f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2723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>IF(AB2727="DOLLAR",E2727*88,E2727)</f>
        <v>9280.48</v>
      </c>
      <c r="G2727" s="48">
        <f>F2727*J2727</f>
        <v>9280.48</v>
      </c>
      <c r="H2727" s="21" t="s">
        <v>3473</v>
      </c>
      <c r="I2727" s="21" t="s">
        <v>4163</v>
      </c>
      <c r="J2727" s="21">
        <v>1</v>
      </c>
      <c r="K2727" s="21">
        <v>1</v>
      </c>
      <c r="L2727" s="21">
        <f>J2727-K2727</f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>IF(X2727="", "", X2727-N2727)</f>
        <v>2</v>
      </c>
      <c r="Z2727" s="21" t="str">
        <f>IF(N2727="", "", TEXT(N2727, "dddd"))</f>
        <v>Monday</v>
      </c>
      <c r="AA2727" s="21" t="str">
        <f>IF(X2727="", "", TEXT(X2727, "dddd"))</f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2724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>IF(AB2728="DOLLAR",E2728*88,E2728)</f>
        <v>9280.48</v>
      </c>
      <c r="G2728" s="48">
        <f>F2728*J2728</f>
        <v>9280.48</v>
      </c>
      <c r="H2728" s="21" t="s">
        <v>3474</v>
      </c>
      <c r="I2728" s="21" t="s">
        <v>4164</v>
      </c>
      <c r="J2728" s="21">
        <v>1</v>
      </c>
      <c r="K2728" s="21">
        <v>1</v>
      </c>
      <c r="L2728" s="21">
        <f>J2728-K2728</f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>IF(X2728="", "", X2728-N2728)</f>
        <v>2</v>
      </c>
      <c r="Z2728" s="21" t="str">
        <f>IF(N2728="", "", TEXT(N2728, "dddd"))</f>
        <v>Monday</v>
      </c>
      <c r="AA2728" s="21" t="str">
        <f>IF(X2728="", "", TEXT(X2728, "dddd"))</f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2725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>IF(AB2729="DOLLAR",E2729*88,E2729)</f>
        <v>9280.48</v>
      </c>
      <c r="G2729" s="48">
        <f>F2729*J2729</f>
        <v>9280.48</v>
      </c>
      <c r="H2729" s="21" t="s">
        <v>3475</v>
      </c>
      <c r="I2729" s="21" t="s">
        <v>4165</v>
      </c>
      <c r="J2729" s="21">
        <v>1</v>
      </c>
      <c r="K2729" s="21">
        <v>1</v>
      </c>
      <c r="L2729" s="21">
        <f>J2729-K2729</f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>IF(X2729="", "", X2729-N2729)</f>
        <v>2</v>
      </c>
      <c r="Z2729" s="21" t="str">
        <f>IF(N2729="", "", TEXT(N2729, "dddd"))</f>
        <v>Monday</v>
      </c>
      <c r="AA2729" s="21" t="str">
        <f>IF(X2729="", "", TEXT(X2729, "dddd"))</f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2726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>IF(AB2730="DOLLAR",E2730*88,E2730)</f>
        <v>9280.48</v>
      </c>
      <c r="G2730" s="48">
        <f>F2730*J2730</f>
        <v>9280.48</v>
      </c>
      <c r="H2730" s="21" t="s">
        <v>3476</v>
      </c>
      <c r="I2730" s="21" t="s">
        <v>4166</v>
      </c>
      <c r="J2730" s="21">
        <v>1</v>
      </c>
      <c r="K2730" s="21">
        <v>1</v>
      </c>
      <c r="L2730" s="21">
        <f>J2730-K2730</f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>IF(X2730="", "", X2730-N2730)</f>
        <v>2</v>
      </c>
      <c r="Z2730" s="21" t="str">
        <f>IF(N2730="", "", TEXT(N2730, "dddd"))</f>
        <v>Monday</v>
      </c>
      <c r="AA2730" s="21" t="str">
        <f>IF(X2730="", "", TEXT(X2730, "dddd"))</f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2727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>IF(AB2731="DOLLAR",E2731*88,E2731)</f>
        <v>9280.48</v>
      </c>
      <c r="G2731" s="48">
        <f>F2731*J2731</f>
        <v>9280.48</v>
      </c>
      <c r="H2731" s="21" t="s">
        <v>3477</v>
      </c>
      <c r="I2731" s="21" t="s">
        <v>4167</v>
      </c>
      <c r="J2731" s="21">
        <v>1</v>
      </c>
      <c r="K2731" s="21">
        <v>1</v>
      </c>
      <c r="L2731" s="21">
        <f>J2731-K2731</f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>IF(X2731="", "", X2731-N2731)</f>
        <v>2</v>
      </c>
      <c r="Z2731" s="21" t="str">
        <f>IF(N2731="", "", TEXT(N2731, "dddd"))</f>
        <v>Monday</v>
      </c>
      <c r="AA2731" s="21" t="str">
        <f>IF(X2731="", "", TEXT(X2731, "dddd"))</f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2728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>IF(AB2732="DOLLAR",E2732*88,E2732)</f>
        <v>9280.48</v>
      </c>
      <c r="G2732" s="48">
        <f>F2732*J2732</f>
        <v>9280.48</v>
      </c>
      <c r="H2732" s="21" t="s">
        <v>3478</v>
      </c>
      <c r="I2732" s="21" t="s">
        <v>4168</v>
      </c>
      <c r="J2732" s="21">
        <v>1</v>
      </c>
      <c r="K2732" s="21">
        <v>1</v>
      </c>
      <c r="L2732" s="21">
        <f>J2732-K2732</f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>IF(X2732="", "", X2732-N2732)</f>
        <v>2</v>
      </c>
      <c r="Z2732" s="21" t="str">
        <f>IF(N2732="", "", TEXT(N2732, "dddd"))</f>
        <v>Monday</v>
      </c>
      <c r="AA2732" s="21" t="str">
        <f>IF(X2732="", "", TEXT(X2732, "dddd"))</f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2729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>IF(AB2733="DOLLAR",E2733*88,E2733)</f>
        <v>9280.48</v>
      </c>
      <c r="G2733" s="48">
        <f>F2733*J2733</f>
        <v>9280.48</v>
      </c>
      <c r="H2733" s="21" t="s">
        <v>3479</v>
      </c>
      <c r="I2733" s="21" t="s">
        <v>4169</v>
      </c>
      <c r="J2733" s="21">
        <v>1</v>
      </c>
      <c r="K2733" s="21">
        <v>1</v>
      </c>
      <c r="L2733" s="21">
        <f>J2733-K2733</f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>IF(X2733="", "", X2733-N2733)</f>
        <v>2</v>
      </c>
      <c r="Z2733" s="21" t="str">
        <f>IF(N2733="", "", TEXT(N2733, "dddd"))</f>
        <v>Monday</v>
      </c>
      <c r="AA2733" s="21" t="str">
        <f>IF(X2733="", "", TEXT(X2733, "dddd"))</f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2730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>IF(AB2734="DOLLAR",E2734*88,E2734)</f>
        <v>9280.48</v>
      </c>
      <c r="G2734" s="48">
        <f>F2734*J2734</f>
        <v>9280.48</v>
      </c>
      <c r="H2734" s="21" t="s">
        <v>3480</v>
      </c>
      <c r="I2734" s="21" t="s">
        <v>4170</v>
      </c>
      <c r="J2734" s="21">
        <v>1</v>
      </c>
      <c r="K2734" s="21">
        <v>1</v>
      </c>
      <c r="L2734" s="21">
        <f>J2734-K2734</f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>IF(X2734="", "", X2734-N2734)</f>
        <v>2</v>
      </c>
      <c r="Z2734" s="21" t="str">
        <f>IF(N2734="", "", TEXT(N2734, "dddd"))</f>
        <v>Monday</v>
      </c>
      <c r="AA2734" s="21" t="str">
        <f>IF(X2734="", "", TEXT(X2734, "dddd"))</f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2731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>IF(AB2735="DOLLAR",E2735*88,E2735)</f>
        <v>9280.48</v>
      </c>
      <c r="G2735" s="48">
        <f>F2735*J2735</f>
        <v>9280.48</v>
      </c>
      <c r="H2735" s="21" t="s">
        <v>3481</v>
      </c>
      <c r="I2735" s="21" t="s">
        <v>4171</v>
      </c>
      <c r="J2735" s="21">
        <v>1</v>
      </c>
      <c r="K2735" s="21">
        <v>1</v>
      </c>
      <c r="L2735" s="21">
        <f>J2735-K2735</f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>IF(X2735="", "", X2735-N2735)</f>
        <v>2</v>
      </c>
      <c r="Z2735" s="21" t="str">
        <f>IF(N2735="", "", TEXT(N2735, "dddd"))</f>
        <v>Monday</v>
      </c>
      <c r="AA2735" s="21" t="str">
        <f>IF(X2735="", "", TEXT(X2735, "dddd"))</f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2732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>IF(AB2736="DOLLAR",E2736*88,E2736)</f>
        <v>9280.48</v>
      </c>
      <c r="G2736" s="48">
        <f>F2736*J2736</f>
        <v>9280.48</v>
      </c>
      <c r="H2736" s="21" t="s">
        <v>3482</v>
      </c>
      <c r="I2736" s="21" t="s">
        <v>4172</v>
      </c>
      <c r="J2736" s="21">
        <v>1</v>
      </c>
      <c r="K2736" s="21">
        <v>1</v>
      </c>
      <c r="L2736" s="21">
        <f>J2736-K2736</f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>IF(X2736="", "", X2736-N2736)</f>
        <v>2</v>
      </c>
      <c r="Z2736" s="21" t="str">
        <f>IF(N2736="", "", TEXT(N2736, "dddd"))</f>
        <v>Monday</v>
      </c>
      <c r="AA2736" s="21" t="str">
        <f>IF(X2736="", "", TEXT(X2736, "dddd"))</f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2733</v>
      </c>
      <c r="B2737" s="21" t="s">
        <v>3499</v>
      </c>
      <c r="C2737" s="30">
        <v>45911</v>
      </c>
      <c r="D2737" s="30">
        <v>45913</v>
      </c>
      <c r="E2737" s="47">
        <v>126.88</v>
      </c>
      <c r="F2737" s="47">
        <f>IF(AB2737="DOLLAR",E2737*88,E2737)</f>
        <v>11165.439999999999</v>
      </c>
      <c r="G2737" s="48">
        <f>F2737*J2737</f>
        <v>11165.439999999999</v>
      </c>
      <c r="H2737" s="21" t="s">
        <v>3483</v>
      </c>
      <c r="I2737" s="21" t="s">
        <v>4173</v>
      </c>
      <c r="J2737" s="21">
        <v>1</v>
      </c>
      <c r="K2737" s="21">
        <v>1</v>
      </c>
      <c r="L2737" s="21">
        <f>J2737-K2737</f>
        <v>0</v>
      </c>
      <c r="M2737" s="21" t="s">
        <v>3616</v>
      </c>
      <c r="N2737" s="30">
        <v>45917</v>
      </c>
      <c r="O2737" s="48">
        <v>15496.88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>IF(OR(R2737 = "PRIYANKA MADAM", R2737 = "DEEPAK", R2737 = "PORTER"),N2737,"")</f>
        <v>45917</v>
      </c>
      <c r="Y2737" s="21">
        <f>IF(X2737="", "", X2737-N2737)</f>
        <v>0</v>
      </c>
      <c r="Z2737" s="21" t="str">
        <f>IF(N2737="", "", TEXT(N2737, "dddd"))</f>
        <v>Wednesday</v>
      </c>
      <c r="AA2737" s="21" t="str">
        <f>IF(X2737="", "", TEXT(X2737, "dddd"))</f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2734</v>
      </c>
      <c r="B2738" s="21" t="s">
        <v>3499</v>
      </c>
      <c r="C2738" s="30">
        <v>45911</v>
      </c>
      <c r="D2738" s="30">
        <v>45913</v>
      </c>
      <c r="E2738" s="47">
        <v>137.58000000000001</v>
      </c>
      <c r="F2738" s="47">
        <f>IF(AB2738="DOLLAR",E2738*88,E2738)</f>
        <v>12107.04</v>
      </c>
      <c r="G2738" s="48">
        <f>F2738*J2738</f>
        <v>12107.04</v>
      </c>
      <c r="H2738" s="21" t="s">
        <v>3484</v>
      </c>
      <c r="I2738" s="21" t="s">
        <v>4174</v>
      </c>
      <c r="J2738" s="21">
        <v>1</v>
      </c>
      <c r="K2738" s="21">
        <v>1</v>
      </c>
      <c r="L2738" s="21">
        <f>J2738-K2738</f>
        <v>0</v>
      </c>
      <c r="M2738" s="21" t="s">
        <v>3616</v>
      </c>
      <c r="N2738" s="30">
        <v>45917</v>
      </c>
      <c r="O2738" s="48">
        <v>16805.03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>IF(OR(R2738 = "PRIYANKA MADAM", R2738 = "DEEPAK", R2738 = "PORTER"),N2738,"")</f>
        <v>45917</v>
      </c>
      <c r="Y2738" s="21">
        <f>IF(X2738="", "", X2738-N2738)</f>
        <v>0</v>
      </c>
      <c r="Z2738" s="21" t="str">
        <f>IF(N2738="", "", TEXT(N2738, "dddd"))</f>
        <v>Wednesday</v>
      </c>
      <c r="AA2738" s="21" t="str">
        <f>IF(X2738="", "", TEXT(X2738, "dddd"))</f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2735</v>
      </c>
      <c r="B2739" s="21" t="s">
        <v>3499</v>
      </c>
      <c r="C2739" s="30">
        <v>45911</v>
      </c>
      <c r="D2739" s="30">
        <v>45913</v>
      </c>
      <c r="E2739" s="47">
        <v>126.88</v>
      </c>
      <c r="F2739" s="47">
        <f>IF(AB2739="DOLLAR",E2739*88,E2739)</f>
        <v>11165.439999999999</v>
      </c>
      <c r="G2739" s="48">
        <f>F2739*J2739</f>
        <v>11165.439999999999</v>
      </c>
      <c r="H2739" s="21" t="s">
        <v>3485</v>
      </c>
      <c r="I2739" s="21" t="s">
        <v>4175</v>
      </c>
      <c r="J2739" s="21">
        <v>1</v>
      </c>
      <c r="K2739" s="21">
        <v>1</v>
      </c>
      <c r="L2739" s="21">
        <f>J2739-K2739</f>
        <v>0</v>
      </c>
      <c r="M2739" s="21" t="s">
        <v>3616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>IF(OR(R2739 = "PRIYANKA MADAM", R2739 = "DEEPAK", R2739 = "PORTER"),N2739,"")</f>
        <v>45917</v>
      </c>
      <c r="Y2739" s="21">
        <f>IF(X2739="", "", X2739-N2739)</f>
        <v>0</v>
      </c>
      <c r="Z2739" s="21" t="str">
        <f>IF(N2739="", "", TEXT(N2739, "dddd"))</f>
        <v>Wednesday</v>
      </c>
      <c r="AA2739" s="21" t="str">
        <f>IF(X2739="", "", TEXT(X2739, "dddd"))</f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2736</v>
      </c>
      <c r="B2740" s="21" t="s">
        <v>3499</v>
      </c>
      <c r="C2740" s="30">
        <v>45911</v>
      </c>
      <c r="D2740" s="30">
        <v>45913</v>
      </c>
      <c r="E2740" s="47">
        <v>105.46</v>
      </c>
      <c r="F2740" s="47">
        <f>IF(AB2740="DOLLAR",E2740*88,E2740)</f>
        <v>9280.48</v>
      </c>
      <c r="G2740" s="48">
        <f>F2740*J2740</f>
        <v>9280.48</v>
      </c>
      <c r="H2740" s="21" t="s">
        <v>3486</v>
      </c>
      <c r="I2740" s="21" t="s">
        <v>4176</v>
      </c>
      <c r="J2740" s="21">
        <v>1</v>
      </c>
      <c r="K2740" s="21">
        <v>1</v>
      </c>
      <c r="L2740" s="21">
        <f>J2740-K2740</f>
        <v>0</v>
      </c>
      <c r="M2740" s="21" t="s">
        <v>3616</v>
      </c>
      <c r="N2740" s="30">
        <v>45917</v>
      </c>
      <c r="O2740" s="48">
        <v>12880.58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>IF(OR(R2740 = "PRIYANKA MADAM", R2740 = "DEEPAK", R2740 = "PORTER"),N2740,"")</f>
        <v>45917</v>
      </c>
      <c r="Y2740" s="21">
        <f>IF(X2740="", "", X2740-N2740)</f>
        <v>0</v>
      </c>
      <c r="Z2740" s="21" t="str">
        <f>IF(N2740="", "", TEXT(N2740, "dddd"))</f>
        <v>Wednesday</v>
      </c>
      <c r="AA2740" s="21" t="str">
        <f>IF(X2740="", "", TEXT(X2740, "dddd"))</f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2737</v>
      </c>
      <c r="B2741" s="21" t="s">
        <v>3499</v>
      </c>
      <c r="C2741" s="30">
        <v>45911</v>
      </c>
      <c r="D2741" s="30">
        <v>45913</v>
      </c>
      <c r="E2741" s="47">
        <v>116.16</v>
      </c>
      <c r="F2741" s="47">
        <f>IF(AB2741="DOLLAR",E2741*88,E2741)</f>
        <v>10222.08</v>
      </c>
      <c r="G2741" s="48">
        <f>F2741*J2741</f>
        <v>10222.08</v>
      </c>
      <c r="H2741" s="21" t="s">
        <v>3487</v>
      </c>
      <c r="I2741" s="21" t="s">
        <v>4177</v>
      </c>
      <c r="J2741" s="21">
        <v>1</v>
      </c>
      <c r="K2741" s="21">
        <v>1</v>
      </c>
      <c r="L2741" s="21">
        <f>J2741-K2741</f>
        <v>0</v>
      </c>
      <c r="M2741" s="21" t="s">
        <v>3616</v>
      </c>
      <c r="N2741" s="30">
        <v>45917</v>
      </c>
      <c r="O2741" s="48">
        <v>14188.73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>IF(OR(R2741 = "PRIYANKA MADAM", R2741 = "DEEPAK", R2741 = "PORTER"),N2741,"")</f>
        <v>45917</v>
      </c>
      <c r="Y2741" s="21">
        <f>IF(X2741="", "", X2741-N2741)</f>
        <v>0</v>
      </c>
      <c r="Z2741" s="21" t="str">
        <f>IF(N2741="", "", TEXT(N2741, "dddd"))</f>
        <v>Wednesday</v>
      </c>
      <c r="AA2741" s="21" t="str">
        <f>IF(X2741="", "", TEXT(X2741, "dddd"))</f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2738</v>
      </c>
      <c r="B2742" s="21" t="s">
        <v>3499</v>
      </c>
      <c r="C2742" s="30">
        <v>45911</v>
      </c>
      <c r="D2742" s="30">
        <v>45913</v>
      </c>
      <c r="E2742" s="47">
        <v>126.88</v>
      </c>
      <c r="F2742" s="47">
        <f>IF(AB2742="DOLLAR",E2742*88,E2742)</f>
        <v>11165.439999999999</v>
      </c>
      <c r="G2742" s="48">
        <f>F2742*J2742</f>
        <v>11165.439999999999</v>
      </c>
      <c r="H2742" s="21" t="s">
        <v>3488</v>
      </c>
      <c r="I2742" s="21" t="s">
        <v>4178</v>
      </c>
      <c r="J2742" s="21">
        <v>1</v>
      </c>
      <c r="K2742" s="21">
        <v>1</v>
      </c>
      <c r="L2742" s="21">
        <f>J2742-K2742</f>
        <v>0</v>
      </c>
      <c r="M2742" s="21" t="s">
        <v>3616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>IF(OR(R2742 = "PRIYANKA MADAM", R2742 = "DEEPAK", R2742 = "PORTER"),N2742,"")</f>
        <v>45917</v>
      </c>
      <c r="Y2742" s="21">
        <f>IF(X2742="", "", X2742-N2742)</f>
        <v>0</v>
      </c>
      <c r="Z2742" s="21" t="str">
        <f>IF(N2742="", "", TEXT(N2742, "dddd"))</f>
        <v>Wednesday</v>
      </c>
      <c r="AA2742" s="21" t="str">
        <f>IF(X2742="", "", TEXT(X2742, "dddd"))</f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2739</v>
      </c>
      <c r="B2743" s="21" t="s">
        <v>3499</v>
      </c>
      <c r="C2743" s="30">
        <v>45911</v>
      </c>
      <c r="D2743" s="30">
        <v>45913</v>
      </c>
      <c r="E2743" s="47">
        <v>279.82</v>
      </c>
      <c r="F2743" s="47">
        <f>IF(AB2743="DOLLAR",E2743*88,E2743)</f>
        <v>24624.16</v>
      </c>
      <c r="G2743" s="48">
        <f>F2743*J2743</f>
        <v>24624.16</v>
      </c>
      <c r="H2743" s="21" t="s">
        <v>3489</v>
      </c>
      <c r="I2743" s="21" t="s">
        <v>4179</v>
      </c>
      <c r="J2743" s="21">
        <v>1</v>
      </c>
      <c r="K2743" s="21">
        <v>1</v>
      </c>
      <c r="L2743" s="21">
        <f>J2743-K2743</f>
        <v>0</v>
      </c>
      <c r="M2743" s="21" t="s">
        <v>3616</v>
      </c>
      <c r="N2743" s="30">
        <v>45917</v>
      </c>
      <c r="O2743" s="48">
        <v>34177.769999999997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>IF(OR(R2743 = "PRIYANKA MADAM", R2743 = "DEEPAK", R2743 = "PORTER"),N2743,"")</f>
        <v>45917</v>
      </c>
      <c r="Y2743" s="21">
        <f>IF(X2743="", "", X2743-N2743)</f>
        <v>0</v>
      </c>
      <c r="Z2743" s="21" t="str">
        <f>IF(N2743="", "", TEXT(N2743, "dddd"))</f>
        <v>Wednesday</v>
      </c>
      <c r="AA2743" s="21" t="str">
        <f>IF(X2743="", "", TEXT(X2743, "dddd"))</f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2740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>IF(AB2744="DOLLAR",E2744*88,E2744)</f>
        <v>23681.68</v>
      </c>
      <c r="G2744" s="48">
        <f>F2744*J2744</f>
        <v>23681.68</v>
      </c>
      <c r="H2744" s="21" t="s">
        <v>3490</v>
      </c>
      <c r="I2744" s="21" t="s">
        <v>4180</v>
      </c>
      <c r="J2744" s="21">
        <v>1</v>
      </c>
      <c r="K2744" s="21">
        <v>1</v>
      </c>
      <c r="L2744" s="21">
        <f>J2744-K2744</f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>IF(OR(R2744 = "PRIYANKA MADAM", R2744 = "DEEPAK", R2744 = "PORTER"),N2744,"")</f>
        <v>45917</v>
      </c>
      <c r="Y2744" s="21">
        <f>IF(X2744="", "", X2744-N2744)</f>
        <v>0</v>
      </c>
      <c r="Z2744" s="21" t="str">
        <f>IF(N2744="", "", TEXT(N2744, "dddd"))</f>
        <v>Wednesday</v>
      </c>
      <c r="AA2744" s="21" t="str">
        <f>IF(X2744="", "", TEXT(X2744, "dddd"))</f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2741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>IF(AB2745="DOLLAR",E2745*88,E2745)</f>
        <v>23681.68</v>
      </c>
      <c r="G2745" s="48">
        <f>F2745*J2745</f>
        <v>23681.68</v>
      </c>
      <c r="H2745" s="21" t="s">
        <v>3491</v>
      </c>
      <c r="I2745" s="21" t="s">
        <v>4181</v>
      </c>
      <c r="J2745" s="21">
        <v>1</v>
      </c>
      <c r="K2745" s="21">
        <v>1</v>
      </c>
      <c r="L2745" s="21">
        <f>J2745-K2745</f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>IF(OR(R2745 = "PRIYANKA MADAM", R2745 = "DEEPAK", R2745 = "PORTER"),N2745,"")</f>
        <v>45917</v>
      </c>
      <c r="Y2745" s="21">
        <f>IF(X2745="", "", X2745-N2745)</f>
        <v>0</v>
      </c>
      <c r="Z2745" s="21" t="str">
        <f>IF(N2745="", "", TEXT(N2745, "dddd"))</f>
        <v>Wednesday</v>
      </c>
      <c r="AA2745" s="21" t="str">
        <f>IF(X2745="", "", TEXT(X2745, "dddd"))</f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2742</v>
      </c>
      <c r="B2746" s="21" t="s">
        <v>3499</v>
      </c>
      <c r="C2746" s="30">
        <v>45911</v>
      </c>
      <c r="D2746" s="30">
        <v>45913</v>
      </c>
      <c r="E2746" s="47">
        <v>105.46</v>
      </c>
      <c r="F2746" s="47">
        <f>IF(AB2746="DOLLAR",E2746*88,E2746)</f>
        <v>9280.48</v>
      </c>
      <c r="G2746" s="48">
        <f>F2746*J2746</f>
        <v>9280.48</v>
      </c>
      <c r="H2746" s="21" t="s">
        <v>3492</v>
      </c>
      <c r="I2746" s="21" t="s">
        <v>4182</v>
      </c>
      <c r="J2746" s="21">
        <v>1</v>
      </c>
      <c r="K2746" s="21">
        <v>1</v>
      </c>
      <c r="L2746" s="21">
        <f>J2746-K2746</f>
        <v>0</v>
      </c>
      <c r="M2746" s="21" t="s">
        <v>3616</v>
      </c>
      <c r="N2746" s="30">
        <v>45917</v>
      </c>
      <c r="O2746" s="48">
        <v>12880.58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>IF(OR(R2746 = "PRIYANKA MADAM", R2746 = "DEEPAK", R2746 = "PORTER"),N2746,"")</f>
        <v>45917</v>
      </c>
      <c r="Y2746" s="21">
        <f>IF(X2746="", "", X2746-N2746)</f>
        <v>0</v>
      </c>
      <c r="Z2746" s="21" t="str">
        <f>IF(N2746="", "", TEXT(N2746, "dddd"))</f>
        <v>Wednesday</v>
      </c>
      <c r="AA2746" s="21" t="str">
        <f>IF(X2746="", "", TEXT(X2746, "dddd"))</f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2743</v>
      </c>
      <c r="B2747" s="21" t="s">
        <v>3499</v>
      </c>
      <c r="C2747" s="30">
        <v>45911</v>
      </c>
      <c r="D2747" s="30">
        <v>45913</v>
      </c>
      <c r="E2747" s="47">
        <v>148.30000000000001</v>
      </c>
      <c r="F2747" s="47">
        <f>IF(AB2747="DOLLAR",E2747*88,E2747)</f>
        <v>13050.400000000001</v>
      </c>
      <c r="G2747" s="48">
        <f>F2747*J2747</f>
        <v>13050.400000000001</v>
      </c>
      <c r="H2747" s="21" t="s">
        <v>3493</v>
      </c>
      <c r="I2747" s="21" t="s">
        <v>4183</v>
      </c>
      <c r="J2747" s="21">
        <v>1</v>
      </c>
      <c r="K2747" s="21">
        <v>1</v>
      </c>
      <c r="L2747" s="21">
        <f>J2747-K2747</f>
        <v>0</v>
      </c>
      <c r="M2747" s="21" t="s">
        <v>3616</v>
      </c>
      <c r="N2747" s="30">
        <v>45917</v>
      </c>
      <c r="O2747" s="48">
        <v>18113.18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>IF(OR(R2747 = "PRIYANKA MADAM", R2747 = "DEEPAK", R2747 = "PORTER"),N2747,"")</f>
        <v>45917</v>
      </c>
      <c r="Y2747" s="21">
        <f>IF(X2747="", "", X2747-N2747)</f>
        <v>0</v>
      </c>
      <c r="Z2747" s="21" t="str">
        <f>IF(N2747="", "", TEXT(N2747, "dddd"))</f>
        <v>Wednesday</v>
      </c>
      <c r="AA2747" s="21" t="str">
        <f>IF(X2747="", "", TEXT(X2747, "dddd"))</f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2744</v>
      </c>
      <c r="B2748" s="21" t="s">
        <v>3499</v>
      </c>
      <c r="C2748" s="30">
        <v>45911</v>
      </c>
      <c r="D2748" s="30">
        <v>45913</v>
      </c>
      <c r="E2748" s="47">
        <v>126.88</v>
      </c>
      <c r="F2748" s="47">
        <f>IF(AB2748="DOLLAR",E2748*88,E2748)</f>
        <v>11165.439999999999</v>
      </c>
      <c r="G2748" s="48">
        <f>F2748*J2748</f>
        <v>11165.439999999999</v>
      </c>
      <c r="H2748" s="21" t="s">
        <v>3494</v>
      </c>
      <c r="I2748" s="21" t="s">
        <v>4184</v>
      </c>
      <c r="J2748" s="21">
        <v>1</v>
      </c>
      <c r="K2748" s="21">
        <v>1</v>
      </c>
      <c r="L2748" s="21">
        <f>J2748-K2748</f>
        <v>0</v>
      </c>
      <c r="M2748" s="21" t="s">
        <v>3616</v>
      </c>
      <c r="N2748" s="30">
        <v>45917</v>
      </c>
      <c r="O2748" s="48">
        <v>15496.88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>IF(OR(R2748 = "PRIYANKA MADAM", R2748 = "DEEPAK", R2748 = "PORTER"),N2748,"")</f>
        <v>45917</v>
      </c>
      <c r="Y2748" s="21">
        <f>IF(X2748="", "", X2748-N2748)</f>
        <v>0</v>
      </c>
      <c r="Z2748" s="21" t="str">
        <f>IF(N2748="", "", TEXT(N2748, "dddd"))</f>
        <v>Wednesday</v>
      </c>
      <c r="AA2748" s="21" t="str">
        <f>IF(X2748="", "", TEXT(X2748, "dddd"))</f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2745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>IF(AB2749="DOLLAR",E2749*88,E2749)</f>
        <v>32912</v>
      </c>
      <c r="G2749" s="48">
        <f>F2749*J2749</f>
        <v>32912</v>
      </c>
      <c r="H2749" s="21" t="s">
        <v>3495</v>
      </c>
      <c r="I2749" s="21" t="s">
        <v>4185</v>
      </c>
      <c r="J2749" s="21">
        <v>1</v>
      </c>
      <c r="K2749" s="21">
        <v>1</v>
      </c>
      <c r="L2749" s="21">
        <f>J2749-K2749</f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>IF(X2749="", "", X2749-N2749)</f>
        <v>1</v>
      </c>
      <c r="Z2749" s="21" t="str">
        <f>IF(N2749="", "", TEXT(N2749, "dddd"))</f>
        <v>Monday</v>
      </c>
      <c r="AA2749" s="21" t="str">
        <f>IF(X2749="", "", TEXT(X2749, "dddd"))</f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2746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>IF(AB2750="DOLLAR",E2750*88,E2750)</f>
        <v>32912</v>
      </c>
      <c r="G2750" s="48">
        <f>F2750*J2750</f>
        <v>32912</v>
      </c>
      <c r="H2750" s="21" t="s">
        <v>3496</v>
      </c>
      <c r="I2750" s="21" t="s">
        <v>4186</v>
      </c>
      <c r="J2750" s="21">
        <v>1</v>
      </c>
      <c r="K2750" s="21">
        <v>1</v>
      </c>
      <c r="L2750" s="21">
        <f>J2750-K2750</f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>IF(X2750="", "", X2750-N2750)</f>
        <v>1</v>
      </c>
      <c r="Z2750" s="21" t="str">
        <f>IF(N2750="", "", TEXT(N2750, "dddd"))</f>
        <v>Monday</v>
      </c>
      <c r="AA2750" s="21" t="str">
        <f>IF(X2750="", "", TEXT(X2750, "dddd"))</f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2747</v>
      </c>
      <c r="B2751" s="21" t="s">
        <v>3499</v>
      </c>
      <c r="C2751" s="30">
        <v>45911</v>
      </c>
      <c r="D2751" s="30">
        <v>45913</v>
      </c>
      <c r="E2751" s="47">
        <v>587</v>
      </c>
      <c r="F2751" s="47">
        <f>IF(AB2751="DOLLAR",E2751*88,E2751)</f>
        <v>51656</v>
      </c>
      <c r="G2751" s="48">
        <f>F2751*J2751</f>
        <v>51656</v>
      </c>
      <c r="H2751" s="21" t="s">
        <v>3497</v>
      </c>
      <c r="I2751" s="21" t="s">
        <v>4187</v>
      </c>
      <c r="J2751" s="21">
        <v>1</v>
      </c>
      <c r="K2751" s="21">
        <v>1</v>
      </c>
      <c r="L2751" s="21">
        <f>J2751-K2751</f>
        <v>0</v>
      </c>
      <c r="M2751" s="21" t="s">
        <v>3528</v>
      </c>
      <c r="N2751" s="30">
        <v>45915</v>
      </c>
      <c r="O2751" s="48">
        <v>84088.77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>IF(X2751="", "", X2751-N2751)</f>
        <v>2</v>
      </c>
      <c r="Z2751" s="21" t="str">
        <f>IF(N2751="", "", TEXT(N2751, "dddd"))</f>
        <v>Monday</v>
      </c>
      <c r="AA2751" s="21" t="str">
        <f>IF(X2751="", "", TEXT(X2751, "dddd"))</f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2748</v>
      </c>
      <c r="B2752" s="21" t="s">
        <v>3499</v>
      </c>
      <c r="C2752" s="30">
        <v>45911</v>
      </c>
      <c r="D2752" s="30">
        <v>45913</v>
      </c>
      <c r="E2752" s="47">
        <v>185</v>
      </c>
      <c r="F2752" s="47">
        <f>IF(AB2752="DOLLAR",E2752*88,E2752)</f>
        <v>16280</v>
      </c>
      <c r="G2752" s="48">
        <f>F2752*J2752</f>
        <v>16280</v>
      </c>
      <c r="H2752" s="21" t="s">
        <v>372</v>
      </c>
      <c r="I2752" s="21" t="s">
        <v>4123</v>
      </c>
      <c r="J2752" s="21">
        <v>1</v>
      </c>
      <c r="K2752" s="21">
        <v>1</v>
      </c>
      <c r="L2752" s="21">
        <f>J2752-K2752</f>
        <v>0</v>
      </c>
      <c r="M2752" s="21" t="s">
        <v>3528</v>
      </c>
      <c r="N2752" s="30">
        <v>45915</v>
      </c>
      <c r="O2752" s="48">
        <v>26960.53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>IF(X2752="", "", X2752-N2752)</f>
        <v>2</v>
      </c>
      <c r="Z2752" s="21" t="str">
        <f>IF(N2752="", "", TEXT(N2752, "dddd"))</f>
        <v>Monday</v>
      </c>
      <c r="AA2752" s="21" t="str">
        <f>IF(X2752="", "", TEXT(X2752, "dddd"))</f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2749</v>
      </c>
      <c r="B2753" s="21" t="s">
        <v>3499</v>
      </c>
      <c r="C2753" s="30">
        <v>45911</v>
      </c>
      <c r="D2753" s="30">
        <v>45913</v>
      </c>
      <c r="E2753" s="47">
        <v>393</v>
      </c>
      <c r="F2753" s="47">
        <f>IF(AB2753="DOLLAR",E2753*88,E2753)</f>
        <v>34584</v>
      </c>
      <c r="G2753" s="48">
        <f>F2753*J2753</f>
        <v>69168</v>
      </c>
      <c r="H2753" s="21" t="s">
        <v>364</v>
      </c>
      <c r="I2753" s="21" t="s">
        <v>4131</v>
      </c>
      <c r="J2753" s="21">
        <v>2</v>
      </c>
      <c r="K2753" s="21">
        <v>2</v>
      </c>
      <c r="L2753" s="21">
        <f>J2753-K2753</f>
        <v>0</v>
      </c>
      <c r="M2753" s="21" t="s">
        <v>3616</v>
      </c>
      <c r="N2753" s="30">
        <v>45917</v>
      </c>
      <c r="O2753" s="48">
        <v>96102</v>
      </c>
      <c r="P2753" s="21" t="s">
        <v>254</v>
      </c>
      <c r="Q2753" s="21" t="s">
        <v>636</v>
      </c>
      <c r="R2753" s="21" t="s">
        <v>723</v>
      </c>
      <c r="S2753" s="3">
        <v>4</v>
      </c>
      <c r="T2753" s="37"/>
      <c r="U2753" s="21" t="s">
        <v>320</v>
      </c>
      <c r="V2753" s="21" t="str">
        <f>VLOOKUP(P2753,'Customer List'!B:C,2,)</f>
        <v>Delhi</v>
      </c>
      <c r="W2753" s="38"/>
      <c r="X2753" s="30">
        <f>IF(OR(R2753 = "PRIYANKA MADAM", R2753 = "DEEPAK", R2753 = "PORTER"),N2753,"")</f>
        <v>45917</v>
      </c>
      <c r="Y2753" s="21">
        <f>IF(X2753="", "", X2753-N2753)</f>
        <v>0</v>
      </c>
      <c r="Z2753" s="21" t="str">
        <f>IF(N2753="", "", TEXT(N2753, "dddd"))</f>
        <v>Wednesday</v>
      </c>
      <c r="AA2753" s="21" t="str">
        <f>IF(X2753="", "", TEXT(X2753, "dddd"))</f>
        <v>Wednesday</v>
      </c>
      <c r="AB2753" s="21" t="str">
        <f>VLOOKUP(U2753,'Currency Sheet'!A:C,3,)</f>
        <v>DOLLAR</v>
      </c>
      <c r="AC2753" s="42" t="str">
        <f>VLOOKUP(P2753,'Customer List'!B:D,3,)</f>
        <v>Local</v>
      </c>
    </row>
    <row r="2754" spans="1:29" x14ac:dyDescent="0.25">
      <c r="A2754" s="21">
        <v>2750</v>
      </c>
      <c r="B2754" s="21" t="s">
        <v>3499</v>
      </c>
      <c r="C2754" s="30">
        <v>45911</v>
      </c>
      <c r="D2754" s="30">
        <v>45913</v>
      </c>
      <c r="E2754" s="47">
        <v>3</v>
      </c>
      <c r="F2754" s="47">
        <f>IF(AB2754="DOLLAR",E2754*88,E2754)</f>
        <v>264</v>
      </c>
      <c r="G2754" s="48">
        <f>F2754*J2754</f>
        <v>264</v>
      </c>
      <c r="H2754" s="21" t="s">
        <v>3498</v>
      </c>
      <c r="I2754" s="21" t="s">
        <v>4421</v>
      </c>
      <c r="J2754" s="21">
        <v>1</v>
      </c>
      <c r="K2754" s="21">
        <v>1</v>
      </c>
      <c r="L2754" s="21">
        <f>J2754-K2754</f>
        <v>0</v>
      </c>
      <c r="M2754" s="21" t="s">
        <v>3662</v>
      </c>
      <c r="N2754" s="30">
        <v>45920</v>
      </c>
      <c r="O2754" s="48">
        <v>0</v>
      </c>
      <c r="P2754" s="21" t="s">
        <v>839</v>
      </c>
      <c r="Q2754" s="21">
        <v>58155927664</v>
      </c>
      <c r="R2754" s="21" t="s">
        <v>40</v>
      </c>
      <c r="S2754" s="3">
        <v>-20</v>
      </c>
      <c r="T2754" s="37" t="s">
        <v>609</v>
      </c>
      <c r="U2754" s="21" t="s">
        <v>320</v>
      </c>
      <c r="V2754" s="21" t="str">
        <f>VLOOKUP(P2754,'Customer List'!B:C,2,)</f>
        <v>Hyderabad</v>
      </c>
      <c r="W2754" s="38"/>
      <c r="X2754" s="30">
        <v>45922</v>
      </c>
      <c r="Y2754" s="21">
        <f>IF(X2754="", "", X2754-N2754)</f>
        <v>2</v>
      </c>
      <c r="Z2754" s="21" t="str">
        <f>IF(N2754="", "", TEXT(N2754, "dddd"))</f>
        <v>Saturday</v>
      </c>
      <c r="AA2754" s="21" t="str">
        <f>IF(X2754="", "", TEXT(X2754, "dddd"))</f>
        <v>Monday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2751</v>
      </c>
      <c r="B2755" s="21" t="s">
        <v>3500</v>
      </c>
      <c r="C2755" s="30">
        <v>45912</v>
      </c>
      <c r="D2755" s="30">
        <v>45915</v>
      </c>
      <c r="E2755" s="47">
        <v>104.8</v>
      </c>
      <c r="F2755" s="47">
        <f>IF(AB2755="DOLLAR",E2755*88,E2755)</f>
        <v>9222.4</v>
      </c>
      <c r="G2755" s="48">
        <f>F2755*J2755</f>
        <v>9222.4</v>
      </c>
      <c r="H2755" s="21" t="s">
        <v>665</v>
      </c>
      <c r="I2755" s="21" t="s">
        <v>4120</v>
      </c>
      <c r="J2755" s="21">
        <v>1</v>
      </c>
      <c r="K2755" s="21">
        <v>1</v>
      </c>
      <c r="L2755" s="21">
        <f>J2755-K2755</f>
        <v>0</v>
      </c>
      <c r="M2755" s="21" t="s">
        <v>3533</v>
      </c>
      <c r="N2755" s="30">
        <v>45915</v>
      </c>
      <c r="O2755" s="48">
        <v>16244</v>
      </c>
      <c r="P2755" s="21" t="s">
        <v>3501</v>
      </c>
      <c r="Q2755" s="21">
        <v>58155667743</v>
      </c>
      <c r="R2755" s="21" t="s">
        <v>40</v>
      </c>
      <c r="S2755" s="3">
        <v>4</v>
      </c>
      <c r="T2755" s="37"/>
      <c r="U2755" s="21" t="s">
        <v>507</v>
      </c>
      <c r="V2755" s="21" t="str">
        <f>VLOOKUP(P2755,'Customer List'!B:C,2,)</f>
        <v>Mumbai</v>
      </c>
      <c r="W2755" s="38"/>
      <c r="X2755" s="30">
        <v>45916</v>
      </c>
      <c r="Y2755" s="21">
        <f>IF(X2755="", "", X2755-N2755)</f>
        <v>1</v>
      </c>
      <c r="Z2755" s="21" t="str">
        <f>IF(N2755="", "", TEXT(N2755, "dddd"))</f>
        <v>Monday</v>
      </c>
      <c r="AA2755" s="21" t="str">
        <f>IF(X2755="", "", TEXT(X2755, "dddd"))</f>
        <v>Tuesday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2752</v>
      </c>
      <c r="B2756" s="21" t="s">
        <v>3500</v>
      </c>
      <c r="C2756" s="30">
        <v>45912</v>
      </c>
      <c r="D2756" s="30">
        <v>45915</v>
      </c>
      <c r="E2756" s="47">
        <v>112.8</v>
      </c>
      <c r="F2756" s="47">
        <f>IF(AB2756="DOLLAR",E2756*88,E2756)</f>
        <v>9926.4</v>
      </c>
      <c r="G2756" s="48">
        <f>F2756*J2756</f>
        <v>39705.599999999999</v>
      </c>
      <c r="H2756" s="21">
        <v>41003</v>
      </c>
      <c r="I2756" s="21" t="s">
        <v>4129</v>
      </c>
      <c r="J2756" s="21">
        <v>4</v>
      </c>
      <c r="K2756" s="21"/>
      <c r="L2756" s="21">
        <f>J2756-K2756</f>
        <v>4</v>
      </c>
      <c r="M2756" s="21"/>
      <c r="N2756" s="30"/>
      <c r="O2756" s="48"/>
      <c r="P2756" s="21" t="s">
        <v>1145</v>
      </c>
      <c r="Q2756" s="21"/>
      <c r="R2756" s="21"/>
      <c r="S2756" s="3" t="s">
        <v>299</v>
      </c>
      <c r="T2756" s="37"/>
      <c r="U2756" s="21" t="s">
        <v>507</v>
      </c>
      <c r="V2756" s="21" t="str">
        <f>VLOOKUP(P2756,'Customer List'!B:C,2,)</f>
        <v>STOCK</v>
      </c>
      <c r="W2756" s="38" t="s">
        <v>1145</v>
      </c>
      <c r="X2756" s="30" t="str">
        <f>IF(OR(R2756 = "PRIYANKA MADAM", R2756 = "DEEPAK", R2756 = "PORTER"),N2756,"")</f>
        <v/>
      </c>
      <c r="Y2756" s="21" t="str">
        <f>IF(X2756="", "", X2756-N2756)</f>
        <v/>
      </c>
      <c r="Z2756" s="21" t="str">
        <f>IF(N2756="", "", TEXT(N2756, "dddd"))</f>
        <v/>
      </c>
      <c r="AA2756" s="21" t="str">
        <f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STOCK</v>
      </c>
    </row>
    <row r="2757" spans="1:29" x14ac:dyDescent="0.25">
      <c r="A2757" s="21">
        <v>2753</v>
      </c>
      <c r="B2757" s="21" t="s">
        <v>3561</v>
      </c>
      <c r="C2757" s="30">
        <v>45912</v>
      </c>
      <c r="D2757" s="30">
        <v>45916</v>
      </c>
      <c r="E2757" s="47">
        <v>5747.5</v>
      </c>
      <c r="F2757" s="47">
        <f>IF(AB2757="DOLLAR",E2757*88,E2757)</f>
        <v>505780</v>
      </c>
      <c r="G2757" s="48">
        <f>F2757*J2757</f>
        <v>505780</v>
      </c>
      <c r="H2757" s="21">
        <v>78176</v>
      </c>
      <c r="I2757" s="21" t="s">
        <v>4188</v>
      </c>
      <c r="J2757" s="21">
        <v>1</v>
      </c>
      <c r="K2757" s="21">
        <v>1</v>
      </c>
      <c r="L2757" s="21">
        <f>J2757-K2757</f>
        <v>0</v>
      </c>
      <c r="M2757" s="21" t="s">
        <v>3619</v>
      </c>
      <c r="N2757" s="30">
        <v>45918</v>
      </c>
      <c r="O2757" s="48">
        <v>1005812.5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>IF(OR(R2757 = "PRIYANKA MADAM", R2757 = "DEEPAK", R2757 = "PORTER"),N2757,"")</f>
        <v/>
      </c>
      <c r="Y2757" s="21" t="str">
        <f>IF(X2757="", "", X2757-N2757)</f>
        <v/>
      </c>
      <c r="Z2757" s="21" t="str">
        <f>IF(N2757="", "", TEXT(N2757, "dddd"))</f>
        <v>Thursday</v>
      </c>
      <c r="AA2757" s="21" t="str">
        <f>IF(X2757="", "", TEXT(X2757, "dddd"))</f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2754</v>
      </c>
      <c r="B2758" s="21" t="s">
        <v>3561</v>
      </c>
      <c r="C2758" s="30">
        <v>45912</v>
      </c>
      <c r="D2758" s="30">
        <v>45916</v>
      </c>
      <c r="E2758" s="47">
        <v>6112.5</v>
      </c>
      <c r="F2758" s="47">
        <f>IF(AB2758="DOLLAR",E2758*88,E2758)</f>
        <v>537900</v>
      </c>
      <c r="G2758" s="48">
        <f>F2758*J2758</f>
        <v>537900</v>
      </c>
      <c r="H2758" s="21">
        <v>78589</v>
      </c>
      <c r="I2758" s="21" t="s">
        <v>4189</v>
      </c>
      <c r="J2758" s="21">
        <v>1</v>
      </c>
      <c r="K2758" s="21">
        <v>1</v>
      </c>
      <c r="L2758" s="21">
        <f>J2758-K2758</f>
        <v>0</v>
      </c>
      <c r="M2758" s="21" t="s">
        <v>3619</v>
      </c>
      <c r="N2758" s="30">
        <v>45918</v>
      </c>
      <c r="O2758" s="48">
        <v>1069687.5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>IF(OR(R2758 = "PRIYANKA MADAM", R2758 = "DEEPAK", R2758 = "PORTER"),N2758,"")</f>
        <v/>
      </c>
      <c r="Y2758" s="21" t="str">
        <f>IF(X2758="", "", X2758-N2758)</f>
        <v/>
      </c>
      <c r="Z2758" s="21" t="str">
        <f>IF(N2758="", "", TEXT(N2758, "dddd"))</f>
        <v>Thursday</v>
      </c>
      <c r="AA2758" s="21" t="str">
        <f>IF(X2758="", "", TEXT(X2758, "dddd"))</f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2755</v>
      </c>
      <c r="B2759" s="21" t="s">
        <v>3561</v>
      </c>
      <c r="C2759" s="30">
        <v>45912</v>
      </c>
      <c r="D2759" s="30">
        <v>45916</v>
      </c>
      <c r="E2759" s="47">
        <v>5</v>
      </c>
      <c r="F2759" s="47">
        <f>IF(AB2759="DOLLAR",E2759*88,E2759)</f>
        <v>440</v>
      </c>
      <c r="G2759" s="48">
        <f>F2759*J2759</f>
        <v>1320</v>
      </c>
      <c r="H2759" s="21" t="s">
        <v>3555</v>
      </c>
      <c r="I2759" s="21" t="s">
        <v>4190</v>
      </c>
      <c r="J2759" s="21">
        <v>3</v>
      </c>
      <c r="K2759" s="21">
        <v>3</v>
      </c>
      <c r="L2759" s="21">
        <f>J2759-K2759</f>
        <v>0</v>
      </c>
      <c r="M2759" s="21" t="s">
        <v>3619</v>
      </c>
      <c r="N2759" s="30">
        <v>45918</v>
      </c>
      <c r="O2759" s="48">
        <v>44625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>IF(OR(R2759 = "PRIYANKA MADAM", R2759 = "DEEPAK", R2759 = "PORTER"),N2759,"")</f>
        <v/>
      </c>
      <c r="Y2759" s="21" t="str">
        <f>IF(X2759="", "", X2759-N2759)</f>
        <v/>
      </c>
      <c r="Z2759" s="21" t="str">
        <f>IF(N2759="", "", TEXT(N2759, "dddd"))</f>
        <v>Thursday</v>
      </c>
      <c r="AA2759" s="21" t="str">
        <f>IF(X2759="", "", TEXT(X2759, "dddd"))</f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2756</v>
      </c>
      <c r="B2760" s="21" t="s">
        <v>3561</v>
      </c>
      <c r="C2760" s="30">
        <v>45912</v>
      </c>
      <c r="D2760" s="30">
        <v>45916</v>
      </c>
      <c r="E2760" s="47">
        <v>392.5</v>
      </c>
      <c r="F2760" s="47">
        <f>IF(AB2760="DOLLAR",E2760*88,E2760)</f>
        <v>34540</v>
      </c>
      <c r="G2760" s="48">
        <f>F2760*J2760</f>
        <v>103620</v>
      </c>
      <c r="H2760" s="21" t="s">
        <v>3556</v>
      </c>
      <c r="I2760" s="21" t="s">
        <v>4191</v>
      </c>
      <c r="J2760" s="21">
        <v>3</v>
      </c>
      <c r="K2760" s="21">
        <v>3</v>
      </c>
      <c r="L2760" s="21">
        <f>J2760-K2760</f>
        <v>0</v>
      </c>
      <c r="M2760" s="21" t="s">
        <v>3619</v>
      </c>
      <c r="N2760" s="30">
        <v>45918</v>
      </c>
      <c r="O2760" s="48">
        <v>206062.5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>IF(OR(R2760 = "PRIYANKA MADAM", R2760 = "DEEPAK", R2760 = "PORTER"),N2760,"")</f>
        <v/>
      </c>
      <c r="Y2760" s="21" t="str">
        <f>IF(X2760="", "", X2760-N2760)</f>
        <v/>
      </c>
      <c r="Z2760" s="21" t="str">
        <f>IF(N2760="", "", TEXT(N2760, "dddd"))</f>
        <v>Thursday</v>
      </c>
      <c r="AA2760" s="21" t="str">
        <f>IF(X2760="", "", TEXT(X2760, "dddd"))</f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2757</v>
      </c>
      <c r="B2761" s="21" t="s">
        <v>3561</v>
      </c>
      <c r="C2761" s="30">
        <v>45912</v>
      </c>
      <c r="D2761" s="30">
        <v>45916</v>
      </c>
      <c r="E2761" s="47">
        <v>415</v>
      </c>
      <c r="F2761" s="47">
        <f>IF(AB2761="DOLLAR",E2761*88,E2761)</f>
        <v>36520</v>
      </c>
      <c r="G2761" s="48">
        <f>F2761*J2761</f>
        <v>109560</v>
      </c>
      <c r="H2761" s="21" t="s">
        <v>3557</v>
      </c>
      <c r="I2761" s="21" t="s">
        <v>4192</v>
      </c>
      <c r="J2761" s="21">
        <v>3</v>
      </c>
      <c r="K2761" s="21">
        <v>3</v>
      </c>
      <c r="L2761" s="21">
        <f>J2761-K2761</f>
        <v>0</v>
      </c>
      <c r="M2761" s="21" t="s">
        <v>3619</v>
      </c>
      <c r="N2761" s="30">
        <v>45918</v>
      </c>
      <c r="O2761" s="48">
        <v>217875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>IF(OR(R2761 = "PRIYANKA MADAM", R2761 = "DEEPAK", R2761 = "PORTER"),N2761,"")</f>
        <v/>
      </c>
      <c r="Y2761" s="21" t="str">
        <f>IF(X2761="", "", X2761-N2761)</f>
        <v/>
      </c>
      <c r="Z2761" s="21" t="str">
        <f>IF(N2761="", "", TEXT(N2761, "dddd"))</f>
        <v>Thursday</v>
      </c>
      <c r="AA2761" s="21" t="str">
        <f>IF(X2761="", "", TEXT(X2761, "dddd"))</f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2758</v>
      </c>
      <c r="B2762" s="21" t="s">
        <v>3561</v>
      </c>
      <c r="C2762" s="30">
        <v>45912</v>
      </c>
      <c r="D2762" s="30">
        <v>45916</v>
      </c>
      <c r="E2762" s="47">
        <v>165</v>
      </c>
      <c r="F2762" s="47">
        <f>IF(AB2762="DOLLAR",E2762*88,E2762)</f>
        <v>14520</v>
      </c>
      <c r="G2762" s="48">
        <f>F2762*J2762</f>
        <v>43560</v>
      </c>
      <c r="H2762" s="21" t="s">
        <v>3558</v>
      </c>
      <c r="I2762" s="21" t="s">
        <v>4193</v>
      </c>
      <c r="J2762" s="21">
        <v>3</v>
      </c>
      <c r="K2762" s="21">
        <v>3</v>
      </c>
      <c r="L2762" s="21">
        <f>J2762-K2762</f>
        <v>0</v>
      </c>
      <c r="M2762" s="21" t="s">
        <v>3619</v>
      </c>
      <c r="N2762" s="30">
        <v>45918</v>
      </c>
      <c r="O2762" s="48">
        <v>86625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>IF(OR(R2762 = "PRIYANKA MADAM", R2762 = "DEEPAK", R2762 = "PORTER"),N2762,"")</f>
        <v/>
      </c>
      <c r="Y2762" s="21" t="str">
        <f>IF(X2762="", "", X2762-N2762)</f>
        <v/>
      </c>
      <c r="Z2762" s="21" t="str">
        <f>IF(N2762="", "", TEXT(N2762, "dddd"))</f>
        <v>Thursday</v>
      </c>
      <c r="AA2762" s="21" t="str">
        <f>IF(X2762="", "", TEXT(X2762, "dddd"))</f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2759</v>
      </c>
      <c r="B2763" s="21" t="s">
        <v>3561</v>
      </c>
      <c r="C2763" s="30">
        <v>45912</v>
      </c>
      <c r="D2763" s="30">
        <v>45916</v>
      </c>
      <c r="E2763" s="47">
        <v>522.5</v>
      </c>
      <c r="F2763" s="47">
        <f>IF(AB2763="DOLLAR",E2763*88,E2763)</f>
        <v>45980</v>
      </c>
      <c r="G2763" s="48">
        <f>F2763*J2763</f>
        <v>229900</v>
      </c>
      <c r="H2763" s="21" t="s">
        <v>3559</v>
      </c>
      <c r="I2763" s="21" t="s">
        <v>4194</v>
      </c>
      <c r="J2763" s="21">
        <v>5</v>
      </c>
      <c r="K2763" s="21">
        <v>5</v>
      </c>
      <c r="L2763" s="21">
        <f>J2763-K2763</f>
        <v>0</v>
      </c>
      <c r="M2763" s="21" t="s">
        <v>3619</v>
      </c>
      <c r="N2763" s="30">
        <v>45918</v>
      </c>
      <c r="O2763" s="48">
        <v>457187.5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>IF(OR(R2763 = "PRIYANKA MADAM", R2763 = "DEEPAK", R2763 = "PORTER"),N2763,"")</f>
        <v/>
      </c>
      <c r="Y2763" s="21" t="str">
        <f>IF(X2763="", "", X2763-N2763)</f>
        <v/>
      </c>
      <c r="Z2763" s="21" t="str">
        <f>IF(N2763="", "", TEXT(N2763, "dddd"))</f>
        <v>Thursday</v>
      </c>
      <c r="AA2763" s="21" t="str">
        <f>IF(X2763="", "", TEXT(X2763, "dddd"))</f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2760</v>
      </c>
      <c r="B2764" s="21" t="s">
        <v>3561</v>
      </c>
      <c r="C2764" s="30">
        <v>45912</v>
      </c>
      <c r="D2764" s="30">
        <v>45916</v>
      </c>
      <c r="E2764" s="47">
        <v>310</v>
      </c>
      <c r="F2764" s="47">
        <f>IF(AB2764="DOLLAR",E2764*88,E2764)</f>
        <v>27280</v>
      </c>
      <c r="G2764" s="48">
        <f>F2764*J2764</f>
        <v>27280</v>
      </c>
      <c r="H2764" s="21">
        <v>79700</v>
      </c>
      <c r="I2764" s="21" t="s">
        <v>4195</v>
      </c>
      <c r="J2764" s="21">
        <v>1</v>
      </c>
      <c r="K2764" s="21">
        <v>1</v>
      </c>
      <c r="L2764" s="21">
        <f>J2764-K2764</f>
        <v>0</v>
      </c>
      <c r="M2764" s="21" t="s">
        <v>3651</v>
      </c>
      <c r="N2764" s="30">
        <v>45920</v>
      </c>
      <c r="O2764" s="48">
        <v>75950</v>
      </c>
      <c r="P2764" s="21" t="s">
        <v>3562</v>
      </c>
      <c r="Q2764" s="21">
        <v>58155923000</v>
      </c>
      <c r="R2764" s="21" t="s">
        <v>40</v>
      </c>
      <c r="S2764" s="3">
        <v>-80</v>
      </c>
      <c r="T2764" s="37"/>
      <c r="U2764" s="21" t="s">
        <v>492</v>
      </c>
      <c r="V2764" s="21" t="str">
        <f>VLOOKUP(P2764,'Customer List'!B:C,2,)</f>
        <v>JAIPUR</v>
      </c>
      <c r="W2764" s="38"/>
      <c r="X2764" s="30">
        <v>45922</v>
      </c>
      <c r="Y2764" s="21">
        <f>IF(X2764="", "", X2764-N2764)</f>
        <v>2</v>
      </c>
      <c r="Z2764" s="21" t="str">
        <f>IF(N2764="", "", TEXT(N2764, "dddd"))</f>
        <v>Saturday</v>
      </c>
      <c r="AA2764" s="21" t="str">
        <f>IF(X2764="", "", TEXT(X2764, "dddd"))</f>
        <v>Monday</v>
      </c>
      <c r="AB2764" s="21" t="str">
        <f>VLOOKUP(U2764,'Currency Sheet'!A:C,3,)</f>
        <v>DOLLAR</v>
      </c>
      <c r="AC2764" s="42" t="str">
        <f>VLOOKUP(P2764,'Customer List'!B:D,3,)</f>
        <v>OutStation</v>
      </c>
    </row>
    <row r="2765" spans="1:29" x14ac:dyDescent="0.25">
      <c r="A2765" s="21">
        <v>2761</v>
      </c>
      <c r="B2765" s="21" t="s">
        <v>3561</v>
      </c>
      <c r="C2765" s="30">
        <v>45912</v>
      </c>
      <c r="D2765" s="30">
        <v>45916</v>
      </c>
      <c r="E2765" s="47">
        <v>152.5</v>
      </c>
      <c r="F2765" s="47">
        <f>IF(AB2765="DOLLAR",E2765*88,E2765)</f>
        <v>13420</v>
      </c>
      <c r="G2765" s="48">
        <f>F2765*J2765</f>
        <v>13420</v>
      </c>
      <c r="H2765" s="21" t="s">
        <v>3560</v>
      </c>
      <c r="I2765" s="21" t="s">
        <v>4196</v>
      </c>
      <c r="J2765" s="21">
        <v>1</v>
      </c>
      <c r="K2765" s="21">
        <v>1</v>
      </c>
      <c r="L2765" s="21">
        <f>J2765-K2765</f>
        <v>0</v>
      </c>
      <c r="M2765" s="21" t="s">
        <v>3666</v>
      </c>
      <c r="N2765" s="30">
        <v>45918</v>
      </c>
      <c r="O2765" s="48">
        <v>0</v>
      </c>
      <c r="P2765" s="21" t="s">
        <v>3563</v>
      </c>
      <c r="Q2765" s="21" t="s">
        <v>636</v>
      </c>
      <c r="R2765" s="21" t="s">
        <v>3620</v>
      </c>
      <c r="S2765" s="3">
        <v>-80</v>
      </c>
      <c r="T2765" s="37" t="s">
        <v>609</v>
      </c>
      <c r="U2765" s="21" t="s">
        <v>492</v>
      </c>
      <c r="V2765" s="21" t="str">
        <f>VLOOKUP(P2765,'Customer List'!B:C,2,)</f>
        <v>DELHI</v>
      </c>
      <c r="W2765" s="38"/>
      <c r="X2765" s="30" t="str">
        <f>IF(OR(R2765 = "PRIYANKA MADAM", R2765 = "DEEPAK", R2765 = "PORTER"),N2765,"")</f>
        <v/>
      </c>
      <c r="Y2765" s="21" t="str">
        <f>IF(X2765="", "", X2765-N2765)</f>
        <v/>
      </c>
      <c r="Z2765" s="21" t="str">
        <f>IF(N2765="", "", TEXT(N2765, "dddd"))</f>
        <v>Thursday</v>
      </c>
      <c r="AA2765" s="21" t="str">
        <f>IF(X2765="", "", TEXT(X2765, "dddd"))</f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2762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>IF(AB2766="DOLLAR",E2766*88,E2766)</f>
        <v>0</v>
      </c>
      <c r="G2766" s="48">
        <f>F2766*J2766</f>
        <v>0</v>
      </c>
      <c r="H2766" s="21" t="s">
        <v>3553</v>
      </c>
      <c r="I2766" s="21"/>
      <c r="J2766" s="21">
        <v>1</v>
      </c>
      <c r="K2766" s="21"/>
      <c r="L2766" s="21">
        <f>J2766-K2766</f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>IF(X2766="", "", X2766-N2766)</f>
        <v/>
      </c>
      <c r="Z2766" s="21" t="str">
        <f>IF(N2766="", "", TEXT(N2766, "dddd"))</f>
        <v/>
      </c>
      <c r="AA2766" s="21" t="str">
        <f>IF(X2766="", "", TEXT(X2766, "dddd"))</f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2763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>IF(AB2767="DOLLAR",E2767*88,E2767)</f>
        <v>0</v>
      </c>
      <c r="G2767" s="48">
        <f>F2767*J2767</f>
        <v>0</v>
      </c>
      <c r="H2767" s="21" t="s">
        <v>3554</v>
      </c>
      <c r="I2767" s="21"/>
      <c r="J2767" s="21">
        <v>1</v>
      </c>
      <c r="K2767" s="21"/>
      <c r="L2767" s="21">
        <f>J2767-K2767</f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>IF(X2767="", "", X2767-N2767)</f>
        <v/>
      </c>
      <c r="Z2767" s="21" t="str">
        <f>IF(N2767="", "", TEXT(N2767, "dddd"))</f>
        <v/>
      </c>
      <c r="AA2767" s="21" t="str">
        <f>IF(X2767="", "", TEXT(X2767, "dddd"))</f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2764</v>
      </c>
      <c r="B2768" s="21">
        <v>44825</v>
      </c>
      <c r="C2768" s="30">
        <v>45911</v>
      </c>
      <c r="D2768" s="30">
        <v>45916</v>
      </c>
      <c r="E2768" s="47">
        <v>136.80000000000001</v>
      </c>
      <c r="F2768" s="47">
        <f>IF(AB2768="DOLLAR",E2768*88,E2768)</f>
        <v>12038.400000000001</v>
      </c>
      <c r="G2768" s="48">
        <f>F2768*J2768</f>
        <v>48153.600000000006</v>
      </c>
      <c r="H2768" s="21" t="s">
        <v>564</v>
      </c>
      <c r="I2768" s="21" t="s">
        <v>565</v>
      </c>
      <c r="J2768" s="21">
        <v>4</v>
      </c>
      <c r="K2768" s="21">
        <v>4</v>
      </c>
      <c r="L2768" s="21">
        <f>J2768-K2768</f>
        <v>0</v>
      </c>
      <c r="M2768" s="21" t="s">
        <v>3610</v>
      </c>
      <c r="N2768" s="30">
        <v>45920</v>
      </c>
      <c r="O2768" s="48">
        <v>60000</v>
      </c>
      <c r="P2768" s="21" t="s">
        <v>944</v>
      </c>
      <c r="Q2768" s="21">
        <v>58155928950</v>
      </c>
      <c r="R2768" s="21" t="s">
        <v>40</v>
      </c>
      <c r="S2768" s="3">
        <v>-20</v>
      </c>
      <c r="T2768" s="37"/>
      <c r="U2768" s="21" t="s">
        <v>3346</v>
      </c>
      <c r="V2768" s="21" t="str">
        <f>VLOOKUP(P2768,'Customer List'!B:C,2,)</f>
        <v>Banglore</v>
      </c>
      <c r="W2768" s="38"/>
      <c r="X2768" s="30">
        <v>45922</v>
      </c>
      <c r="Y2768" s="21">
        <f>IF(X2768="", "", X2768-N2768)</f>
        <v>2</v>
      </c>
      <c r="Z2768" s="21" t="str">
        <f>IF(N2768="", "", TEXT(N2768, "dddd"))</f>
        <v>Saturday</v>
      </c>
      <c r="AA2768" s="21" t="str">
        <f>IF(X2768="", "", TEXT(X2768, "dddd"))</f>
        <v>Monday</v>
      </c>
      <c r="AB2768" s="21" t="str">
        <f>VLOOKUP(U2768,'Currency Sheet'!A:C,3,)</f>
        <v>DOLLAR</v>
      </c>
      <c r="AC2768" s="42" t="str">
        <f>VLOOKUP(P2768,'Customer List'!B:D,3,)</f>
        <v>OutStation</v>
      </c>
    </row>
    <row r="2769" spans="1:29" x14ac:dyDescent="0.25">
      <c r="A2769" s="21">
        <v>2765</v>
      </c>
      <c r="B2769" s="21">
        <v>44825</v>
      </c>
      <c r="C2769" s="30">
        <v>45911</v>
      </c>
      <c r="D2769" s="30">
        <v>45916</v>
      </c>
      <c r="E2769" s="47">
        <v>160</v>
      </c>
      <c r="F2769" s="47">
        <f>IF(AB2769="DOLLAR",E2769*88,E2769)</f>
        <v>14080</v>
      </c>
      <c r="G2769" s="48">
        <f>F2769*J2769</f>
        <v>56320</v>
      </c>
      <c r="H2769" s="21" t="s">
        <v>2780</v>
      </c>
      <c r="I2769" s="21" t="s">
        <v>4134</v>
      </c>
      <c r="J2769" s="21">
        <v>4</v>
      </c>
      <c r="K2769" s="21">
        <v>4</v>
      </c>
      <c r="L2769" s="21">
        <f>J2769-K2769</f>
        <v>0</v>
      </c>
      <c r="M2769" s="21" t="s">
        <v>3612</v>
      </c>
      <c r="N2769" s="30">
        <v>45916</v>
      </c>
      <c r="O2769" s="48">
        <v>84000</v>
      </c>
      <c r="P2769" s="21" t="s">
        <v>16</v>
      </c>
      <c r="Q2769" s="21" t="s">
        <v>636</v>
      </c>
      <c r="R2769" s="21" t="s">
        <v>637</v>
      </c>
      <c r="S2769" s="3">
        <v>-20</v>
      </c>
      <c r="T2769" s="37"/>
      <c r="U2769" s="21" t="s">
        <v>3346</v>
      </c>
      <c r="V2769" s="21" t="str">
        <f>VLOOKUP(P2769,'Customer List'!B:C,2,)</f>
        <v>Delhi</v>
      </c>
      <c r="W2769" s="38"/>
      <c r="X2769" s="30">
        <f>IF(OR(R2769 = "PRIYANKA MADAM", R2769 = "DEEPAK", R2769 = "PORTER"),N2769,"")</f>
        <v>45916</v>
      </c>
      <c r="Y2769" s="21">
        <f>IF(X2769="", "", X2769-N2769)</f>
        <v>0</v>
      </c>
      <c r="Z2769" s="21" t="str">
        <f>IF(N2769="", "", TEXT(N2769, "dddd"))</f>
        <v>Tuesday</v>
      </c>
      <c r="AA2769" s="21" t="str">
        <f>IF(X2769="", "", TEXT(X2769, "dddd"))</f>
        <v>Tuesday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2766</v>
      </c>
      <c r="B2770" s="21">
        <v>44825</v>
      </c>
      <c r="C2770" s="30">
        <v>45911</v>
      </c>
      <c r="D2770" s="30">
        <v>45916</v>
      </c>
      <c r="E2770" s="47">
        <v>682.5</v>
      </c>
      <c r="F2770" s="47">
        <f>IF(AB2770="DOLLAR",E2770*88,E2770)</f>
        <v>60060</v>
      </c>
      <c r="G2770" s="48">
        <f>F2770*J2770</f>
        <v>60060</v>
      </c>
      <c r="H2770" s="21" t="s">
        <v>3567</v>
      </c>
      <c r="I2770" s="21" t="s">
        <v>4197</v>
      </c>
      <c r="J2770" s="21">
        <v>1</v>
      </c>
      <c r="K2770" s="21">
        <v>1</v>
      </c>
      <c r="L2770" s="21">
        <f>J2770-K2770</f>
        <v>0</v>
      </c>
      <c r="M2770" s="21" t="s">
        <v>4676</v>
      </c>
      <c r="N2770" s="30">
        <v>45933</v>
      </c>
      <c r="O2770" s="48">
        <v>140562</v>
      </c>
      <c r="P2770" s="21" t="s">
        <v>1144</v>
      </c>
      <c r="Q2770" s="21" t="s">
        <v>636</v>
      </c>
      <c r="R2770" s="21" t="s">
        <v>637</v>
      </c>
      <c r="S2770" s="3">
        <v>4</v>
      </c>
      <c r="T2770" s="37" t="s">
        <v>4677</v>
      </c>
      <c r="U2770" s="21" t="s">
        <v>3346</v>
      </c>
      <c r="V2770" s="21" t="str">
        <f>VLOOKUP(P2770,'Customer List'!B:C,2,)</f>
        <v>DELHI</v>
      </c>
      <c r="W2770" s="38"/>
      <c r="X2770" s="30">
        <f>IF(OR(R2770 = "PRIYANKA MADAM", R2770 = "DEEPAK", R2770 = "PORTER"),N2770,"")</f>
        <v>45933</v>
      </c>
      <c r="Y2770" s="21">
        <f>IF(X2770="", "", X2770-N2770)</f>
        <v>0</v>
      </c>
      <c r="Z2770" s="21" t="str">
        <f>IF(N2770="", "", TEXT(N2770, "dddd"))</f>
        <v>Friday</v>
      </c>
      <c r="AA2770" s="21" t="str">
        <f>IF(X2770="", "", TEXT(X2770, "dddd"))</f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2767</v>
      </c>
      <c r="B2771" s="21" t="s">
        <v>3569</v>
      </c>
      <c r="C2771" s="30">
        <v>45912</v>
      </c>
      <c r="D2771" s="30">
        <v>45918</v>
      </c>
      <c r="E2771" s="47">
        <v>169.4</v>
      </c>
      <c r="F2771" s="47">
        <f>IF(AB2771="DOLLAR",E2771*88,E2771)</f>
        <v>14907.2</v>
      </c>
      <c r="G2771" s="48">
        <f>F2771*J2771</f>
        <v>14907.2</v>
      </c>
      <c r="H2771" s="21">
        <v>100222</v>
      </c>
      <c r="I2771" s="21" t="s">
        <v>4037</v>
      </c>
      <c r="J2771" s="21">
        <v>1</v>
      </c>
      <c r="K2771" s="21">
        <v>1</v>
      </c>
      <c r="L2771" s="21">
        <f>J2771-K2771</f>
        <v>0</v>
      </c>
      <c r="M2771" s="21" t="s">
        <v>3626</v>
      </c>
      <c r="N2771" s="30">
        <v>45919</v>
      </c>
      <c r="O2771" s="48">
        <v>18190.84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>IF(OR(R2771 = "PRIYANKA MADAM", R2771 = "DEEPAK", R2771 = "PORTER"),N2771,"")</f>
        <v>45919</v>
      </c>
      <c r="Y2771" s="21">
        <f>IF(X2771="", "", X2771-N2771)</f>
        <v>0</v>
      </c>
      <c r="Z2771" s="21" t="str">
        <f>IF(N2771="", "", TEXT(N2771, "dddd"))</f>
        <v>Friday</v>
      </c>
      <c r="AA2771" s="21" t="str">
        <f>IF(X2771="", "", TEXT(X2771, "dddd"))</f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2768</v>
      </c>
      <c r="B2772" s="21" t="s">
        <v>3569</v>
      </c>
      <c r="C2772" s="30">
        <v>45912</v>
      </c>
      <c r="D2772" s="30">
        <v>45918</v>
      </c>
      <c r="E2772" s="47">
        <v>231.75</v>
      </c>
      <c r="F2772" s="47">
        <f>IF(AB2772="DOLLAR",E2772*88,E2772)</f>
        <v>20394</v>
      </c>
      <c r="G2772" s="48">
        <f>F2772*J2772</f>
        <v>20394</v>
      </c>
      <c r="H2772" s="21">
        <v>101243</v>
      </c>
      <c r="I2772" s="21" t="s">
        <v>4038</v>
      </c>
      <c r="J2772" s="21">
        <v>1</v>
      </c>
      <c r="K2772" s="21">
        <v>1</v>
      </c>
      <c r="L2772" s="21">
        <f>J2772-K2772</f>
        <v>0</v>
      </c>
      <c r="M2772" s="21" t="s">
        <v>3626</v>
      </c>
      <c r="N2772" s="30">
        <v>45919</v>
      </c>
      <c r="O2772" s="48">
        <v>23227.14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>IF(OR(R2772 = "PRIYANKA MADAM", R2772 = "DEEPAK", R2772 = "PORTER"),N2772,"")</f>
        <v>45919</v>
      </c>
      <c r="Y2772" s="21">
        <f>IF(X2772="", "", X2772-N2772)</f>
        <v>0</v>
      </c>
      <c r="Z2772" s="21" t="str">
        <f>IF(N2772="", "", TEXT(N2772, "dddd"))</f>
        <v>Friday</v>
      </c>
      <c r="AA2772" s="21" t="str">
        <f>IF(X2772="", "", TEXT(X2772, "dddd"))</f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2769</v>
      </c>
      <c r="B2773" s="21" t="s">
        <v>3569</v>
      </c>
      <c r="C2773" s="30">
        <v>45912</v>
      </c>
      <c r="D2773" s="30">
        <v>45918</v>
      </c>
      <c r="E2773" s="47">
        <v>226.8</v>
      </c>
      <c r="F2773" s="47">
        <f>IF(AB2773="DOLLAR",E2773*88,E2773)</f>
        <v>19958.400000000001</v>
      </c>
      <c r="G2773" s="48">
        <f>F2773*J2773</f>
        <v>19958.400000000001</v>
      </c>
      <c r="H2773" s="21">
        <v>103056</v>
      </c>
      <c r="I2773" s="21" t="s">
        <v>4039</v>
      </c>
      <c r="J2773" s="21">
        <v>1</v>
      </c>
      <c r="K2773" s="21">
        <v>1</v>
      </c>
      <c r="L2773" s="21">
        <f>J2773-K2773</f>
        <v>0</v>
      </c>
      <c r="M2773" s="21" t="s">
        <v>3626</v>
      </c>
      <c r="N2773" s="30">
        <v>45919</v>
      </c>
      <c r="O2773" s="48">
        <v>24354.68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>IF(OR(R2773 = "PRIYANKA MADAM", R2773 = "DEEPAK", R2773 = "PORTER"),N2773,"")</f>
        <v>45919</v>
      </c>
      <c r="Y2773" s="21">
        <f>IF(X2773="", "", X2773-N2773)</f>
        <v>0</v>
      </c>
      <c r="Z2773" s="21" t="str">
        <f>IF(N2773="", "", TEXT(N2773, "dddd"))</f>
        <v>Friday</v>
      </c>
      <c r="AA2773" s="21" t="str">
        <f>IF(X2773="", "", TEXT(X2773, "dddd"))</f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2770</v>
      </c>
      <c r="B2774" s="21" t="s">
        <v>3569</v>
      </c>
      <c r="C2774" s="30">
        <v>45912</v>
      </c>
      <c r="D2774" s="30">
        <v>45918</v>
      </c>
      <c r="E2774" s="47">
        <v>215.6</v>
      </c>
      <c r="F2774" s="47">
        <f>IF(AB2774="DOLLAR",E2774*88,E2774)</f>
        <v>18972.8</v>
      </c>
      <c r="G2774" s="48">
        <f>F2774*J2774</f>
        <v>18972.8</v>
      </c>
      <c r="H2774" s="21">
        <v>106310</v>
      </c>
      <c r="I2774" s="21" t="s">
        <v>4040</v>
      </c>
      <c r="J2774" s="21">
        <v>1</v>
      </c>
      <c r="K2774" s="21">
        <v>1</v>
      </c>
      <c r="L2774" s="21">
        <f>J2774-K2774</f>
        <v>0</v>
      </c>
      <c r="M2774" s="21" t="s">
        <v>3626</v>
      </c>
      <c r="N2774" s="30">
        <v>45919</v>
      </c>
      <c r="O2774" s="48">
        <v>23151.98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>IF(OR(R2774 = "PRIYANKA MADAM", R2774 = "DEEPAK", R2774 = "PORTER"),N2774,"")</f>
        <v>45919</v>
      </c>
      <c r="Y2774" s="21">
        <f>IF(X2774="", "", X2774-N2774)</f>
        <v>0</v>
      </c>
      <c r="Z2774" s="21" t="str">
        <f>IF(N2774="", "", TEXT(N2774, "dddd"))</f>
        <v>Friday</v>
      </c>
      <c r="AA2774" s="21" t="str">
        <f>IF(X2774="", "", TEXT(X2774, "dddd"))</f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2771</v>
      </c>
      <c r="B2775" s="21" t="s">
        <v>3569</v>
      </c>
      <c r="C2775" s="30">
        <v>45912</v>
      </c>
      <c r="D2775" s="30">
        <v>45918</v>
      </c>
      <c r="E2775" s="47">
        <v>177.75</v>
      </c>
      <c r="F2775" s="47">
        <f>IF(AB2775="DOLLAR",E2775*88,E2775)</f>
        <v>15642</v>
      </c>
      <c r="G2775" s="48">
        <f>F2775*J2775</f>
        <v>15642</v>
      </c>
      <c r="H2775" s="21">
        <v>107632</v>
      </c>
      <c r="I2775" s="21" t="s">
        <v>4041</v>
      </c>
      <c r="J2775" s="21">
        <v>1</v>
      </c>
      <c r="K2775" s="21">
        <v>1</v>
      </c>
      <c r="L2775" s="21">
        <f>J2775-K2775</f>
        <v>0</v>
      </c>
      <c r="M2775" s="21" t="s">
        <v>3626</v>
      </c>
      <c r="N2775" s="30">
        <v>45919</v>
      </c>
      <c r="O2775" s="48">
        <v>17814.990000000002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>IF(OR(R2775 = "PRIYANKA MADAM", R2775 = "DEEPAK", R2775 = "PORTER"),N2775,"")</f>
        <v>45919</v>
      </c>
      <c r="Y2775" s="21">
        <f>IF(X2775="", "", X2775-N2775)</f>
        <v>0</v>
      </c>
      <c r="Z2775" s="21" t="str">
        <f>IF(N2775="", "", TEXT(N2775, "dddd"))</f>
        <v>Friday</v>
      </c>
      <c r="AA2775" s="21" t="str">
        <f>IF(X2775="", "", TEXT(X2775, "dddd"))</f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2772</v>
      </c>
      <c r="B2776" s="21" t="s">
        <v>3569</v>
      </c>
      <c r="C2776" s="30">
        <v>45912</v>
      </c>
      <c r="D2776" s="30">
        <v>45918</v>
      </c>
      <c r="E2776" s="47">
        <v>37.799999999999997</v>
      </c>
      <c r="F2776" s="47">
        <f>IF(AB2776="DOLLAR",E2776*88,E2776)</f>
        <v>3326.3999999999996</v>
      </c>
      <c r="G2776" s="48">
        <f>F2776*J2776</f>
        <v>3326.3999999999996</v>
      </c>
      <c r="H2776" s="21">
        <v>115505</v>
      </c>
      <c r="I2776" s="21" t="s">
        <v>4042</v>
      </c>
      <c r="J2776" s="21">
        <v>1</v>
      </c>
      <c r="K2776" s="21">
        <v>1</v>
      </c>
      <c r="L2776" s="21">
        <f>J2776-K2776</f>
        <v>0</v>
      </c>
      <c r="M2776" s="21" t="s">
        <v>3626</v>
      </c>
      <c r="N2776" s="30">
        <v>45919</v>
      </c>
      <c r="O2776" s="48">
        <v>4059.11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>IF(OR(R2776 = "PRIYANKA MADAM", R2776 = "DEEPAK", R2776 = "PORTER"),N2776,"")</f>
        <v>45919</v>
      </c>
      <c r="Y2776" s="21">
        <f>IF(X2776="", "", X2776-N2776)</f>
        <v>0</v>
      </c>
      <c r="Z2776" s="21" t="str">
        <f>IF(N2776="", "", TEXT(N2776, "dddd"))</f>
        <v>Friday</v>
      </c>
      <c r="AA2776" s="21" t="str">
        <f>IF(X2776="", "", TEXT(X2776, "dddd"))</f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2773</v>
      </c>
      <c r="B2777" s="21" t="s">
        <v>3569</v>
      </c>
      <c r="C2777" s="30">
        <v>45912</v>
      </c>
      <c r="D2777" s="30">
        <v>45918</v>
      </c>
      <c r="E2777" s="47">
        <v>161.69999999999999</v>
      </c>
      <c r="F2777" s="47">
        <f>IF(AB2777="DOLLAR",E2777*88,E2777)</f>
        <v>14229.599999999999</v>
      </c>
      <c r="G2777" s="48">
        <f>F2777*J2777</f>
        <v>14229.599999999999</v>
      </c>
      <c r="H2777" s="21">
        <v>117318</v>
      </c>
      <c r="I2777" s="21" t="s">
        <v>4043</v>
      </c>
      <c r="J2777" s="21">
        <v>1</v>
      </c>
      <c r="K2777" s="21">
        <v>1</v>
      </c>
      <c r="L2777" s="21">
        <f>J2777-K2777</f>
        <v>0</v>
      </c>
      <c r="M2777" s="21" t="s">
        <v>3626</v>
      </c>
      <c r="N2777" s="30">
        <v>45919</v>
      </c>
      <c r="O2777" s="48">
        <v>17363.98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>IF(OR(R2777 = "PRIYANKA MADAM", R2777 = "DEEPAK", R2777 = "PORTER"),N2777,"")</f>
        <v>45919</v>
      </c>
      <c r="Y2777" s="21">
        <f>IF(X2777="", "", X2777-N2777)</f>
        <v>0</v>
      </c>
      <c r="Z2777" s="21" t="str">
        <f>IF(N2777="", "", TEXT(N2777, "dddd"))</f>
        <v>Friday</v>
      </c>
      <c r="AA2777" s="21" t="str">
        <f>IF(X2777="", "", TEXT(X2777, "dddd"))</f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2774</v>
      </c>
      <c r="B2778" s="21" t="s">
        <v>3569</v>
      </c>
      <c r="C2778" s="30">
        <v>45912</v>
      </c>
      <c r="D2778" s="30">
        <v>45918</v>
      </c>
      <c r="E2778" s="47">
        <v>227.25</v>
      </c>
      <c r="F2778" s="47">
        <f>IF(AB2778="DOLLAR",E2778*88,E2778)</f>
        <v>19998</v>
      </c>
      <c r="G2778" s="48">
        <f>F2778*J2778</f>
        <v>19998</v>
      </c>
      <c r="H2778" s="21">
        <v>119721</v>
      </c>
      <c r="I2778" s="21" t="s">
        <v>4044</v>
      </c>
      <c r="J2778" s="21">
        <v>1</v>
      </c>
      <c r="K2778" s="21">
        <v>1</v>
      </c>
      <c r="L2778" s="21">
        <f>J2778-K2778</f>
        <v>0</v>
      </c>
      <c r="M2778" s="21" t="s">
        <v>3626</v>
      </c>
      <c r="N2778" s="30">
        <v>45919</v>
      </c>
      <c r="O2778" s="48">
        <v>22776.13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>IF(OR(R2778 = "PRIYANKA MADAM", R2778 = "DEEPAK", R2778 = "PORTER"),N2778,"")</f>
        <v>45919</v>
      </c>
      <c r="Y2778" s="21">
        <f>IF(X2778="", "", X2778-N2778)</f>
        <v>0</v>
      </c>
      <c r="Z2778" s="21" t="str">
        <f>IF(N2778="", "", TEXT(N2778, "dddd"))</f>
        <v>Friday</v>
      </c>
      <c r="AA2778" s="21" t="str">
        <f>IF(X2778="", "", TEXT(X2778, "dddd"))</f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2775</v>
      </c>
      <c r="B2779" s="21" t="s">
        <v>3569</v>
      </c>
      <c r="C2779" s="30">
        <v>45912</v>
      </c>
      <c r="D2779" s="30">
        <v>45918</v>
      </c>
      <c r="E2779" s="47">
        <v>160.30000000000001</v>
      </c>
      <c r="F2779" s="47">
        <f>IF(AB2779="DOLLAR",E2779*88,E2779)</f>
        <v>14106.400000000001</v>
      </c>
      <c r="G2779" s="48">
        <f>F2779*J2779</f>
        <v>14106.400000000001</v>
      </c>
      <c r="H2779" s="21">
        <v>121610</v>
      </c>
      <c r="I2779" s="21" t="s">
        <v>4045</v>
      </c>
      <c r="J2779" s="21">
        <v>1</v>
      </c>
      <c r="K2779" s="21">
        <v>1</v>
      </c>
      <c r="L2779" s="21">
        <f>J2779-K2779</f>
        <v>0</v>
      </c>
      <c r="M2779" s="21" t="s">
        <v>3626</v>
      </c>
      <c r="N2779" s="30">
        <v>45919</v>
      </c>
      <c r="O2779" s="48">
        <v>17213.64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>IF(OR(R2779 = "PRIYANKA MADAM", R2779 = "DEEPAK", R2779 = "PORTER"),N2779,"")</f>
        <v>45919</v>
      </c>
      <c r="Y2779" s="21">
        <f>IF(X2779="", "", X2779-N2779)</f>
        <v>0</v>
      </c>
      <c r="Z2779" s="21" t="str">
        <f>IF(N2779="", "", TEXT(N2779, "dddd"))</f>
        <v>Friday</v>
      </c>
      <c r="AA2779" s="21" t="str">
        <f>IF(X2779="", "", TEXT(X2779, "dddd"))</f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2776</v>
      </c>
      <c r="B2780" s="21" t="s">
        <v>3569</v>
      </c>
      <c r="C2780" s="30">
        <v>45912</v>
      </c>
      <c r="D2780" s="30">
        <v>45918</v>
      </c>
      <c r="E2780" s="47">
        <v>30.1</v>
      </c>
      <c r="F2780" s="47">
        <f>IF(AB2780="DOLLAR",E2780*88,E2780)</f>
        <v>2648.8</v>
      </c>
      <c r="G2780" s="48">
        <f>F2780*J2780</f>
        <v>2648.8</v>
      </c>
      <c r="H2780" s="21">
        <v>123109</v>
      </c>
      <c r="I2780" s="21" t="s">
        <v>4046</v>
      </c>
      <c r="J2780" s="21">
        <v>1</v>
      </c>
      <c r="K2780" s="21">
        <v>1</v>
      </c>
      <c r="L2780" s="21">
        <f>J2780-K2780</f>
        <v>0</v>
      </c>
      <c r="M2780" s="21" t="s">
        <v>3626</v>
      </c>
      <c r="N2780" s="30">
        <v>45919</v>
      </c>
      <c r="O2780" s="48">
        <v>3232.36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>IF(OR(R2780 = "PRIYANKA MADAM", R2780 = "DEEPAK", R2780 = "PORTER"),N2780,"")</f>
        <v>45919</v>
      </c>
      <c r="Y2780" s="21">
        <f>IF(X2780="", "", X2780-N2780)</f>
        <v>0</v>
      </c>
      <c r="Z2780" s="21" t="str">
        <f>IF(N2780="", "", TEXT(N2780, "dddd"))</f>
        <v>Friday</v>
      </c>
      <c r="AA2780" s="21" t="str">
        <f>IF(X2780="", "", TEXT(X2780, "dddd"))</f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2777</v>
      </c>
      <c r="B2781" s="21" t="s">
        <v>3569</v>
      </c>
      <c r="C2781" s="30">
        <v>45912</v>
      </c>
      <c r="D2781" s="30">
        <v>45918</v>
      </c>
      <c r="E2781" s="47">
        <v>222.75</v>
      </c>
      <c r="F2781" s="47">
        <f>IF(AB2781="DOLLAR",E2781*88,E2781)</f>
        <v>19602</v>
      </c>
      <c r="G2781" s="48">
        <f>F2781*J2781</f>
        <v>39204</v>
      </c>
      <c r="H2781" s="21">
        <v>125219</v>
      </c>
      <c r="I2781" s="21" t="s">
        <v>4047</v>
      </c>
      <c r="J2781" s="21">
        <v>2</v>
      </c>
      <c r="K2781" s="21">
        <v>2</v>
      </c>
      <c r="L2781" s="21">
        <f>J2781-K2781</f>
        <v>0</v>
      </c>
      <c r="M2781" s="21" t="s">
        <v>3626</v>
      </c>
      <c r="N2781" s="30">
        <v>45919</v>
      </c>
      <c r="O2781" s="48">
        <f>22325.12*2</f>
        <v>44650.239999999998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>IF(OR(R2781 = "PRIYANKA MADAM", R2781 = "DEEPAK", R2781 = "PORTER"),N2781,"")</f>
        <v>45919</v>
      </c>
      <c r="Y2781" s="21">
        <f>IF(X2781="", "", X2781-N2781)</f>
        <v>0</v>
      </c>
      <c r="Z2781" s="21" t="str">
        <f>IF(N2781="", "", TEXT(N2781, "dddd"))</f>
        <v>Friday</v>
      </c>
      <c r="AA2781" s="21" t="str">
        <f>IF(X2781="", "", TEXT(X2781, "dddd"))</f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2778</v>
      </c>
      <c r="B2782" s="21" t="s">
        <v>3569</v>
      </c>
      <c r="C2782" s="30">
        <v>45912</v>
      </c>
      <c r="D2782" s="30">
        <v>45918</v>
      </c>
      <c r="E2782" s="47">
        <v>95.2</v>
      </c>
      <c r="F2782" s="47">
        <f>IF(AB2782="DOLLAR",E2782*88,E2782)</f>
        <v>8377.6</v>
      </c>
      <c r="G2782" s="48">
        <f>F2782*J2782</f>
        <v>8377.6</v>
      </c>
      <c r="H2782" s="21">
        <v>127647</v>
      </c>
      <c r="I2782" s="21" t="s">
        <v>4048</v>
      </c>
      <c r="J2782" s="21">
        <v>1</v>
      </c>
      <c r="K2782" s="21">
        <v>1</v>
      </c>
      <c r="L2782" s="21">
        <f>J2782-K2782</f>
        <v>0</v>
      </c>
      <c r="M2782" s="21" t="s">
        <v>3626</v>
      </c>
      <c r="N2782" s="30">
        <v>45919</v>
      </c>
      <c r="O2782" s="48">
        <v>10222.950000000001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>IF(OR(R2782 = "PRIYANKA MADAM", R2782 = "DEEPAK", R2782 = "PORTER"),N2782,"")</f>
        <v>45919</v>
      </c>
      <c r="Y2782" s="21">
        <f>IF(X2782="", "", X2782-N2782)</f>
        <v>0</v>
      </c>
      <c r="Z2782" s="21" t="str">
        <f>IF(N2782="", "", TEXT(N2782, "dddd"))</f>
        <v>Friday</v>
      </c>
      <c r="AA2782" s="21" t="str">
        <f>IF(X2782="", "", TEXT(X2782, "dddd"))</f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2779</v>
      </c>
      <c r="B2783" s="21" t="s">
        <v>3569</v>
      </c>
      <c r="C2783" s="30">
        <v>45912</v>
      </c>
      <c r="D2783" s="30">
        <v>45918</v>
      </c>
      <c r="E2783" s="47">
        <v>200.2</v>
      </c>
      <c r="F2783" s="47">
        <f>IF(AB2783="DOLLAR",E2783*88,E2783)</f>
        <v>17617.599999999999</v>
      </c>
      <c r="G2783" s="48">
        <f>F2783*J2783</f>
        <v>17617.599999999999</v>
      </c>
      <c r="H2783" s="21">
        <v>128016</v>
      </c>
      <c r="I2783" s="21" t="s">
        <v>4049</v>
      </c>
      <c r="J2783" s="21">
        <v>1</v>
      </c>
      <c r="K2783" s="21">
        <v>1</v>
      </c>
      <c r="L2783" s="21">
        <f>J2783-K2783</f>
        <v>0</v>
      </c>
      <c r="M2783" s="21" t="s">
        <v>3626</v>
      </c>
      <c r="N2783" s="30">
        <v>45919</v>
      </c>
      <c r="O2783" s="48">
        <v>21498.26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>IF(OR(R2783 = "PRIYANKA MADAM", R2783 = "DEEPAK", R2783 = "PORTER"),N2783,"")</f>
        <v>45919</v>
      </c>
      <c r="Y2783" s="21">
        <f>IF(X2783="", "", X2783-N2783)</f>
        <v>0</v>
      </c>
      <c r="Z2783" s="21" t="str">
        <f>IF(N2783="", "", TEXT(N2783, "dddd"))</f>
        <v>Friday</v>
      </c>
      <c r="AA2783" s="21" t="str">
        <f>IF(X2783="", "", TEXT(X2783, "dddd"))</f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2780</v>
      </c>
      <c r="B2784" s="21" t="s">
        <v>3569</v>
      </c>
      <c r="C2784" s="30">
        <v>45912</v>
      </c>
      <c r="D2784" s="30">
        <v>45918</v>
      </c>
      <c r="E2784" s="47">
        <v>212.1</v>
      </c>
      <c r="F2784" s="47">
        <f>IF(AB2784="DOLLAR",E2784*88,E2784)</f>
        <v>18664.8</v>
      </c>
      <c r="G2784" s="48">
        <f>F2784*J2784</f>
        <v>18664.8</v>
      </c>
      <c r="H2784" s="21">
        <v>133518</v>
      </c>
      <c r="I2784" s="21" t="s">
        <v>4050</v>
      </c>
      <c r="J2784" s="21">
        <v>1</v>
      </c>
      <c r="K2784" s="21">
        <v>1</v>
      </c>
      <c r="L2784" s="21">
        <f>J2784-K2784</f>
        <v>0</v>
      </c>
      <c r="M2784" s="21" t="s">
        <v>3626</v>
      </c>
      <c r="N2784" s="30">
        <v>45919</v>
      </c>
      <c r="O2784" s="48">
        <v>22776.13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>IF(OR(R2784 = "PRIYANKA MADAM", R2784 = "DEEPAK", R2784 = "PORTER"),N2784,"")</f>
        <v>45919</v>
      </c>
      <c r="Y2784" s="21">
        <f>IF(X2784="", "", X2784-N2784)</f>
        <v>0</v>
      </c>
      <c r="Z2784" s="21" t="str">
        <f>IF(N2784="", "", TEXT(N2784, "dddd"))</f>
        <v>Friday</v>
      </c>
      <c r="AA2784" s="21" t="str">
        <f>IF(X2784="", "", TEXT(X2784, "dddd"))</f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2781</v>
      </c>
      <c r="B2785" s="21" t="s">
        <v>3569</v>
      </c>
      <c r="C2785" s="30">
        <v>45912</v>
      </c>
      <c r="D2785" s="30">
        <v>45918</v>
      </c>
      <c r="E2785" s="47">
        <v>194.25</v>
      </c>
      <c r="F2785" s="47">
        <f>IF(AB2785="DOLLAR",E2785*88,E2785)</f>
        <v>17094</v>
      </c>
      <c r="G2785" s="48">
        <f>F2785*J2785</f>
        <v>17094</v>
      </c>
      <c r="H2785" s="21">
        <v>135221</v>
      </c>
      <c r="I2785" s="21" t="s">
        <v>4051</v>
      </c>
      <c r="J2785" s="21">
        <v>1</v>
      </c>
      <c r="K2785" s="21">
        <v>1</v>
      </c>
      <c r="L2785" s="21">
        <f>J2785-K2785</f>
        <v>0</v>
      </c>
      <c r="M2785" s="21" t="s">
        <v>3626</v>
      </c>
      <c r="N2785" s="30">
        <v>45919</v>
      </c>
      <c r="O2785" s="48">
        <v>19468.71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>IF(OR(R2785 = "PRIYANKA MADAM", R2785 = "DEEPAK", R2785 = "PORTER"),N2785,"")</f>
        <v>45919</v>
      </c>
      <c r="Y2785" s="21">
        <f>IF(X2785="", "", X2785-N2785)</f>
        <v>0</v>
      </c>
      <c r="Z2785" s="21" t="str">
        <f>IF(N2785="", "", TEXT(N2785, "dddd"))</f>
        <v>Friday</v>
      </c>
      <c r="AA2785" s="21" t="str">
        <f>IF(X2785="", "", TEXT(X2785, "dddd"))</f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2782</v>
      </c>
      <c r="B2786" s="21" t="s">
        <v>3569</v>
      </c>
      <c r="C2786" s="30">
        <v>45912</v>
      </c>
      <c r="D2786" s="30">
        <v>45918</v>
      </c>
      <c r="E2786" s="47">
        <v>259</v>
      </c>
      <c r="F2786" s="47">
        <f>IF(AB2786="DOLLAR",E2786*88,E2786)</f>
        <v>22792</v>
      </c>
      <c r="G2786" s="48">
        <f>F2786*J2786</f>
        <v>22792</v>
      </c>
      <c r="H2786" s="21">
        <v>149014</v>
      </c>
      <c r="I2786" s="21" t="s">
        <v>4052</v>
      </c>
      <c r="J2786" s="21">
        <v>1</v>
      </c>
      <c r="K2786" s="21">
        <v>1</v>
      </c>
      <c r="L2786" s="21">
        <f>J2786-K2786</f>
        <v>0</v>
      </c>
      <c r="M2786" s="21" t="s">
        <v>3626</v>
      </c>
      <c r="N2786" s="30">
        <v>45919</v>
      </c>
      <c r="O2786" s="48">
        <v>27812.44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>IF(OR(R2786 = "PRIYANKA MADAM", R2786 = "DEEPAK", R2786 = "PORTER"),N2786,"")</f>
        <v>45919</v>
      </c>
      <c r="Y2786" s="21">
        <f>IF(X2786="", "", X2786-N2786)</f>
        <v>0</v>
      </c>
      <c r="Z2786" s="21" t="str">
        <f>IF(N2786="", "", TEXT(N2786, "dddd"))</f>
        <v>Friday</v>
      </c>
      <c r="AA2786" s="21" t="str">
        <f>IF(X2786="", "", TEXT(X2786, "dddd"))</f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2783</v>
      </c>
      <c r="B2787" s="21" t="s">
        <v>3569</v>
      </c>
      <c r="C2787" s="30">
        <v>45912</v>
      </c>
      <c r="D2787" s="30">
        <v>45918</v>
      </c>
      <c r="E2787" s="47">
        <v>202.5</v>
      </c>
      <c r="F2787" s="47">
        <f>IF(AB2787="DOLLAR",E2787*88,E2787)</f>
        <v>17820</v>
      </c>
      <c r="G2787" s="48">
        <f>F2787*J2787</f>
        <v>17820</v>
      </c>
      <c r="H2787" s="21">
        <v>154319</v>
      </c>
      <c r="I2787" s="21" t="s">
        <v>4053</v>
      </c>
      <c r="J2787" s="21">
        <v>1</v>
      </c>
      <c r="K2787" s="21">
        <v>1</v>
      </c>
      <c r="L2787" s="21">
        <f>J2787-K2787</f>
        <v>0</v>
      </c>
      <c r="M2787" s="21" t="s">
        <v>3626</v>
      </c>
      <c r="N2787" s="30">
        <v>45919</v>
      </c>
      <c r="O2787" s="48">
        <v>20295.560000000001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>IF(OR(R2787 = "PRIYANKA MADAM", R2787 = "DEEPAK", R2787 = "PORTER"),N2787,"")</f>
        <v>45919</v>
      </c>
      <c r="Y2787" s="21">
        <f>IF(X2787="", "", X2787-N2787)</f>
        <v>0</v>
      </c>
      <c r="Z2787" s="21" t="str">
        <f>IF(N2787="", "", TEXT(N2787, "dddd"))</f>
        <v>Friday</v>
      </c>
      <c r="AA2787" s="21" t="str">
        <f>IF(X2787="", "", TEXT(X2787, "dddd"))</f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2784</v>
      </c>
      <c r="B2788" s="21" t="s">
        <v>3569</v>
      </c>
      <c r="C2788" s="30">
        <v>45912</v>
      </c>
      <c r="D2788" s="30">
        <v>45918</v>
      </c>
      <c r="E2788" s="47">
        <v>234.5</v>
      </c>
      <c r="F2788" s="47">
        <f>IF(AB2788="DOLLAR",E2788*88,E2788)</f>
        <v>20636</v>
      </c>
      <c r="G2788" s="48">
        <f>F2788*J2788</f>
        <v>20636</v>
      </c>
      <c r="H2788" s="21">
        <v>156104</v>
      </c>
      <c r="I2788" s="21" t="s">
        <v>4054</v>
      </c>
      <c r="J2788" s="21">
        <v>1</v>
      </c>
      <c r="K2788" s="21">
        <v>1</v>
      </c>
      <c r="L2788" s="21">
        <f>J2788-K2788</f>
        <v>0</v>
      </c>
      <c r="M2788" s="21" t="s">
        <v>3626</v>
      </c>
      <c r="N2788" s="30">
        <v>45919</v>
      </c>
      <c r="O2788" s="48">
        <v>25181.53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>IF(OR(R2788 = "PRIYANKA MADAM", R2788 = "DEEPAK", R2788 = "PORTER"),N2788,"")</f>
        <v>45919</v>
      </c>
      <c r="Y2788" s="21">
        <f>IF(X2788="", "", X2788-N2788)</f>
        <v>0</v>
      </c>
      <c r="Z2788" s="21" t="str">
        <f>IF(N2788="", "", TEXT(N2788, "dddd"))</f>
        <v>Friday</v>
      </c>
      <c r="AA2788" s="21" t="str">
        <f>IF(X2788="", "", TEXT(X2788, "dddd"))</f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2785</v>
      </c>
      <c r="B2789" s="21" t="s">
        <v>3569</v>
      </c>
      <c r="C2789" s="30">
        <v>45912</v>
      </c>
      <c r="D2789" s="30">
        <v>45918</v>
      </c>
      <c r="E2789" s="47">
        <v>210</v>
      </c>
      <c r="F2789" s="47">
        <f>IF(AB2789="DOLLAR",E2789*88,E2789)</f>
        <v>18480</v>
      </c>
      <c r="G2789" s="48">
        <f>F2789*J2789</f>
        <v>18480</v>
      </c>
      <c r="H2789" s="21">
        <v>156543</v>
      </c>
      <c r="I2789" s="21" t="s">
        <v>4055</v>
      </c>
      <c r="J2789" s="21">
        <v>1</v>
      </c>
      <c r="K2789" s="21">
        <v>1</v>
      </c>
      <c r="L2789" s="21">
        <f>J2789-K2789</f>
        <v>0</v>
      </c>
      <c r="M2789" s="21" t="s">
        <v>3626</v>
      </c>
      <c r="N2789" s="30">
        <v>45919</v>
      </c>
      <c r="O2789" s="48">
        <v>21047.25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>IF(OR(R2789 = "PRIYANKA MADAM", R2789 = "DEEPAK", R2789 = "PORTER"),N2789,"")</f>
        <v>45919</v>
      </c>
      <c r="Y2789" s="21">
        <f>IF(X2789="", "", X2789-N2789)</f>
        <v>0</v>
      </c>
      <c r="Z2789" s="21" t="str">
        <f>IF(N2789="", "", TEXT(N2789, "dddd"))</f>
        <v>Friday</v>
      </c>
      <c r="AA2789" s="21" t="str">
        <f>IF(X2789="", "", TEXT(X2789, "dddd"))</f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2786</v>
      </c>
      <c r="B2790" s="21" t="s">
        <v>3569</v>
      </c>
      <c r="C2790" s="30">
        <v>45912</v>
      </c>
      <c r="D2790" s="30">
        <v>45918</v>
      </c>
      <c r="E2790" s="47">
        <v>147</v>
      </c>
      <c r="F2790" s="47">
        <f>IF(AB2790="DOLLAR",E2790*88,E2790)</f>
        <v>12936</v>
      </c>
      <c r="G2790" s="48">
        <f>F2790*J2790</f>
        <v>12936</v>
      </c>
      <c r="H2790" s="21">
        <v>161214</v>
      </c>
      <c r="I2790" s="21" t="s">
        <v>4056</v>
      </c>
      <c r="J2790" s="21">
        <v>1</v>
      </c>
      <c r="K2790" s="21">
        <v>1</v>
      </c>
      <c r="L2790" s="21">
        <f>J2790-K2790</f>
        <v>0</v>
      </c>
      <c r="M2790" s="21" t="s">
        <v>3626</v>
      </c>
      <c r="N2790" s="30">
        <v>45919</v>
      </c>
      <c r="O2790" s="48">
        <v>15785.44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>IF(OR(R2790 = "PRIYANKA MADAM", R2790 = "DEEPAK", R2790 = "PORTER"),N2790,"")</f>
        <v>45919</v>
      </c>
      <c r="Y2790" s="21">
        <f>IF(X2790="", "", X2790-N2790)</f>
        <v>0</v>
      </c>
      <c r="Z2790" s="21" t="str">
        <f>IF(N2790="", "", TEXT(N2790, "dddd"))</f>
        <v>Friday</v>
      </c>
      <c r="AA2790" s="21" t="str">
        <f>IF(X2790="", "", TEXT(X2790, "dddd"))</f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2787</v>
      </c>
      <c r="B2791" s="21" t="s">
        <v>3569</v>
      </c>
      <c r="C2791" s="30">
        <v>45912</v>
      </c>
      <c r="D2791" s="30">
        <v>45918</v>
      </c>
      <c r="E2791" s="47">
        <v>90.3</v>
      </c>
      <c r="F2791" s="47">
        <f>IF(AB2791="DOLLAR",E2791*88,E2791)</f>
        <v>7946.4</v>
      </c>
      <c r="G2791" s="48">
        <f>F2791*J2791</f>
        <v>7946.4</v>
      </c>
      <c r="H2791" s="21">
        <v>302645</v>
      </c>
      <c r="I2791" s="21" t="s">
        <v>4057</v>
      </c>
      <c r="J2791" s="21">
        <v>1</v>
      </c>
      <c r="K2791" s="21">
        <v>1</v>
      </c>
      <c r="L2791" s="21">
        <f>J2791-K2791</f>
        <v>0</v>
      </c>
      <c r="M2791" s="21" t="s">
        <v>3625</v>
      </c>
      <c r="N2791" s="30">
        <v>45919</v>
      </c>
      <c r="O2791" s="48">
        <v>11636.12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>IF(OR(R2791 = "PRIYANKA MADAM", R2791 = "DEEPAK", R2791 = "PORTER"),N2791,"")</f>
        <v>45919</v>
      </c>
      <c r="Y2791" s="21">
        <f>IF(X2791="", "", X2791-N2791)</f>
        <v>0</v>
      </c>
      <c r="Z2791" s="21" t="str">
        <f>IF(N2791="", "", TEXT(N2791, "dddd"))</f>
        <v>Friday</v>
      </c>
      <c r="AA2791" s="21" t="str">
        <f>IF(X2791="", "", TEXT(X2791, "dddd"))</f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2788</v>
      </c>
      <c r="B2792" s="21" t="s">
        <v>3569</v>
      </c>
      <c r="C2792" s="30">
        <v>45912</v>
      </c>
      <c r="D2792" s="30">
        <v>45918</v>
      </c>
      <c r="E2792" s="47">
        <v>148.5</v>
      </c>
      <c r="F2792" s="47">
        <f>IF(AB2792="DOLLAR",E2792*88,E2792)</f>
        <v>13068</v>
      </c>
      <c r="G2792" s="48">
        <f>F2792*J2792</f>
        <v>13068</v>
      </c>
      <c r="H2792" s="21">
        <v>304035</v>
      </c>
      <c r="I2792" s="21" t="s">
        <v>4058</v>
      </c>
      <c r="J2792" s="21">
        <v>1</v>
      </c>
      <c r="K2792" s="21">
        <v>1</v>
      </c>
      <c r="L2792" s="21">
        <f>J2792-K2792</f>
        <v>0</v>
      </c>
      <c r="M2792" s="21" t="s">
        <v>3625</v>
      </c>
      <c r="N2792" s="30">
        <v>45919</v>
      </c>
      <c r="O2792" s="48">
        <v>17860.099999999999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>IF(OR(R2792 = "PRIYANKA MADAM", R2792 = "DEEPAK", R2792 = "PORTER"),N2792,"")</f>
        <v>45919</v>
      </c>
      <c r="Y2792" s="21">
        <f>IF(X2792="", "", X2792-N2792)</f>
        <v>0</v>
      </c>
      <c r="Z2792" s="21" t="str">
        <f>IF(N2792="", "", TEXT(N2792, "dddd"))</f>
        <v>Friday</v>
      </c>
      <c r="AA2792" s="21" t="str">
        <f>IF(X2792="", "", TEXT(X2792, "dddd"))</f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2789</v>
      </c>
      <c r="B2793" s="21" t="s">
        <v>3569</v>
      </c>
      <c r="C2793" s="30">
        <v>45912</v>
      </c>
      <c r="D2793" s="30">
        <v>45918</v>
      </c>
      <c r="E2793" s="47">
        <v>165</v>
      </c>
      <c r="F2793" s="47">
        <f>IF(AB2793="DOLLAR",E2793*88,E2793)</f>
        <v>14520</v>
      </c>
      <c r="G2793" s="48">
        <f>F2793*J2793</f>
        <v>14520</v>
      </c>
      <c r="H2793" s="21">
        <v>310933</v>
      </c>
      <c r="I2793" s="21" t="s">
        <v>4059</v>
      </c>
      <c r="J2793" s="21">
        <v>1</v>
      </c>
      <c r="K2793" s="21">
        <v>1</v>
      </c>
      <c r="L2793" s="21">
        <f>J2793-K2793</f>
        <v>0</v>
      </c>
      <c r="M2793" s="21" t="s">
        <v>3625</v>
      </c>
      <c r="N2793" s="30">
        <v>45919</v>
      </c>
      <c r="O2793" s="48">
        <v>19844.55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>IF(OR(R2793 = "PRIYANKA MADAM", R2793 = "DEEPAK", R2793 = "PORTER"),N2793,"")</f>
        <v>45919</v>
      </c>
      <c r="Y2793" s="21">
        <f>IF(X2793="", "", X2793-N2793)</f>
        <v>0</v>
      </c>
      <c r="Z2793" s="21" t="str">
        <f>IF(N2793="", "", TEXT(N2793, "dddd"))</f>
        <v>Friday</v>
      </c>
      <c r="AA2793" s="21" t="str">
        <f>IF(X2793="", "", TEXT(X2793, "dddd"))</f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2790</v>
      </c>
      <c r="B2794" s="21" t="s">
        <v>3569</v>
      </c>
      <c r="C2794" s="30">
        <v>45912</v>
      </c>
      <c r="D2794" s="30">
        <v>45918</v>
      </c>
      <c r="E2794" s="47">
        <v>86.8</v>
      </c>
      <c r="F2794" s="47">
        <f>IF(AB2794="DOLLAR",E2794*88,E2794)</f>
        <v>7638.4</v>
      </c>
      <c r="G2794" s="48">
        <f>F2794*J2794</f>
        <v>7638.4</v>
      </c>
      <c r="H2794" s="21">
        <v>317417</v>
      </c>
      <c r="I2794" s="21" t="s">
        <v>4060</v>
      </c>
      <c r="J2794" s="21">
        <v>1</v>
      </c>
      <c r="K2794" s="21">
        <v>1</v>
      </c>
      <c r="L2794" s="21">
        <f>J2794-K2794</f>
        <v>0</v>
      </c>
      <c r="M2794" s="21" t="s">
        <v>3625</v>
      </c>
      <c r="N2794" s="30">
        <v>45919</v>
      </c>
      <c r="O2794" s="48">
        <v>11185.11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>IF(OR(R2794 = "PRIYANKA MADAM", R2794 = "DEEPAK", R2794 = "PORTER"),N2794,"")</f>
        <v>45919</v>
      </c>
      <c r="Y2794" s="21">
        <f>IF(X2794="", "", X2794-N2794)</f>
        <v>0</v>
      </c>
      <c r="Z2794" s="21" t="str">
        <f>IF(N2794="", "", TEXT(N2794, "dddd"))</f>
        <v>Friday</v>
      </c>
      <c r="AA2794" s="21" t="str">
        <f>IF(X2794="", "", TEXT(X2794, "dddd"))</f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2791</v>
      </c>
      <c r="B2795" s="21" t="s">
        <v>3569</v>
      </c>
      <c r="C2795" s="30">
        <v>45912</v>
      </c>
      <c r="D2795" s="30">
        <v>45918</v>
      </c>
      <c r="E2795" s="47">
        <v>83.3</v>
      </c>
      <c r="F2795" s="47">
        <f>IF(AB2795="DOLLAR",E2795*88,E2795)</f>
        <v>7330.4</v>
      </c>
      <c r="G2795" s="48">
        <f>F2795*J2795</f>
        <v>7330.4</v>
      </c>
      <c r="H2795" s="21">
        <v>364102</v>
      </c>
      <c r="I2795" s="21" t="s">
        <v>4061</v>
      </c>
      <c r="J2795" s="21">
        <v>1</v>
      </c>
      <c r="K2795" s="21">
        <v>1</v>
      </c>
      <c r="L2795" s="21">
        <f>J2795-K2795</f>
        <v>0</v>
      </c>
      <c r="M2795" s="21" t="s">
        <v>3623</v>
      </c>
      <c r="N2795" s="30">
        <v>45919</v>
      </c>
      <c r="O2795" s="48">
        <v>10734.1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>IF(OR(R2795 = "PRIYANKA MADAM", R2795 = "DEEPAK", R2795 = "PORTER"),N2795,"")</f>
        <v>45919</v>
      </c>
      <c r="Y2795" s="21">
        <f>IF(X2795="", "", X2795-N2795)</f>
        <v>0</v>
      </c>
      <c r="Z2795" s="21" t="str">
        <f>IF(N2795="", "", TEXT(N2795, "dddd"))</f>
        <v>Friday</v>
      </c>
      <c r="AA2795" s="21" t="str">
        <f>IF(X2795="", "", TEXT(X2795, "dddd"))</f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2792</v>
      </c>
      <c r="B2796" s="21" t="s">
        <v>3569</v>
      </c>
      <c r="C2796" s="30">
        <v>45912</v>
      </c>
      <c r="D2796" s="30">
        <v>45918</v>
      </c>
      <c r="E2796" s="47">
        <v>430.5</v>
      </c>
      <c r="F2796" s="47">
        <f>IF(AB2796="DOLLAR",E2796*88,E2796)</f>
        <v>37884</v>
      </c>
      <c r="G2796" s="48">
        <f>F2796*J2796</f>
        <v>37884</v>
      </c>
      <c r="H2796" s="21">
        <v>422604</v>
      </c>
      <c r="I2796" s="21" t="s">
        <v>4002</v>
      </c>
      <c r="J2796" s="21">
        <v>1</v>
      </c>
      <c r="K2796" s="21">
        <v>1</v>
      </c>
      <c r="L2796" s="21">
        <f>J2796-K2796</f>
        <v>0</v>
      </c>
      <c r="M2796" s="21" t="s">
        <v>3623</v>
      </c>
      <c r="N2796" s="30">
        <v>45919</v>
      </c>
      <c r="O2796" s="48">
        <v>55474.54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>IF(OR(R2796 = "PRIYANKA MADAM", R2796 = "DEEPAK", R2796 = "PORTER"),N2796,"")</f>
        <v>45919</v>
      </c>
      <c r="Y2796" s="21">
        <f>IF(X2796="", "", X2796-N2796)</f>
        <v>0</v>
      </c>
      <c r="Z2796" s="21" t="str">
        <f>IF(N2796="", "", TEXT(N2796, "dddd"))</f>
        <v>Friday</v>
      </c>
      <c r="AA2796" s="21" t="str">
        <f>IF(X2796="", "", TEXT(X2796, "dddd"))</f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2793</v>
      </c>
      <c r="B2797" s="21" t="s">
        <v>3569</v>
      </c>
      <c r="C2797" s="30">
        <v>45912</v>
      </c>
      <c r="D2797" s="30">
        <v>45918</v>
      </c>
      <c r="E2797" s="47">
        <v>193.20000000000002</v>
      </c>
      <c r="F2797" s="47">
        <f>IF(AB2797="DOLLAR",E2797*88,E2797)</f>
        <v>17001.600000000002</v>
      </c>
      <c r="G2797" s="48">
        <f>F2797*J2797</f>
        <v>51004.800000000003</v>
      </c>
      <c r="H2797" s="21">
        <v>426803</v>
      </c>
      <c r="I2797" s="21" t="s">
        <v>4062</v>
      </c>
      <c r="J2797" s="21">
        <v>3</v>
      </c>
      <c r="K2797" s="21">
        <v>3</v>
      </c>
      <c r="L2797" s="21">
        <f>J2797-K2797</f>
        <v>0</v>
      </c>
      <c r="M2797" s="21" t="s">
        <v>3626</v>
      </c>
      <c r="N2797" s="30">
        <v>45919</v>
      </c>
      <c r="O2797" s="48">
        <v>62239.74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>IF(OR(R2797 = "PRIYANKA MADAM", R2797 = "DEEPAK", R2797 = "PORTER"),N2797,"")</f>
        <v>45919</v>
      </c>
      <c r="Y2797" s="21">
        <f>IF(X2797="", "", X2797-N2797)</f>
        <v>0</v>
      </c>
      <c r="Z2797" s="21" t="str">
        <f>IF(N2797="", "", TEXT(N2797, "dddd"))</f>
        <v>Friday</v>
      </c>
      <c r="AA2797" s="21" t="str">
        <f>IF(X2797="", "", TEXT(X2797, "dddd"))</f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2794</v>
      </c>
      <c r="B2798" s="21" t="s">
        <v>3569</v>
      </c>
      <c r="C2798" s="30">
        <v>45912</v>
      </c>
      <c r="D2798" s="30">
        <v>45918</v>
      </c>
      <c r="E2798" s="47">
        <v>212.25</v>
      </c>
      <c r="F2798" s="47">
        <f>IF(AB2798="DOLLAR",E2798*88,E2798)</f>
        <v>18678</v>
      </c>
      <c r="G2798" s="48">
        <f>F2798*J2798</f>
        <v>18678</v>
      </c>
      <c r="H2798" s="21">
        <v>505836</v>
      </c>
      <c r="I2798" s="21" t="s">
        <v>4063</v>
      </c>
      <c r="J2798" s="21">
        <v>1</v>
      </c>
      <c r="K2798" s="21">
        <v>1</v>
      </c>
      <c r="L2798" s="21">
        <f>J2798-K2798</f>
        <v>0</v>
      </c>
      <c r="M2798" s="21" t="s">
        <v>3626</v>
      </c>
      <c r="N2798" s="30">
        <v>45919</v>
      </c>
      <c r="O2798" s="48">
        <v>21272.76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>IF(OR(R2798 = "PRIYANKA MADAM", R2798 = "DEEPAK", R2798 = "PORTER"),N2798,"")</f>
        <v>45919</v>
      </c>
      <c r="Y2798" s="21">
        <f>IF(X2798="", "", X2798-N2798)</f>
        <v>0</v>
      </c>
      <c r="Z2798" s="21" t="str">
        <f>IF(N2798="", "", TEXT(N2798, "dddd"))</f>
        <v>Friday</v>
      </c>
      <c r="AA2798" s="21" t="str">
        <f>IF(X2798="", "", TEXT(X2798, "dddd"))</f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2795</v>
      </c>
      <c r="B2799" s="21" t="s">
        <v>3569</v>
      </c>
      <c r="C2799" s="30">
        <v>45912</v>
      </c>
      <c r="D2799" s="30">
        <v>45918</v>
      </c>
      <c r="E2799" s="47">
        <v>137.9</v>
      </c>
      <c r="F2799" s="47">
        <f>IF(AB2799="DOLLAR",E2799*88,E2799)</f>
        <v>12135.2</v>
      </c>
      <c r="G2799" s="48">
        <f>F2799*J2799</f>
        <v>12135.2</v>
      </c>
      <c r="H2799" s="21">
        <v>506304</v>
      </c>
      <c r="I2799" s="21" t="s">
        <v>4064</v>
      </c>
      <c r="J2799" s="21">
        <v>1</v>
      </c>
      <c r="K2799" s="21">
        <v>1</v>
      </c>
      <c r="L2799" s="21">
        <f>J2799-K2799</f>
        <v>0</v>
      </c>
      <c r="M2799" s="21" t="s">
        <v>3626</v>
      </c>
      <c r="N2799" s="30">
        <v>45919</v>
      </c>
      <c r="O2799" s="48">
        <v>14808.24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>IF(OR(R2799 = "PRIYANKA MADAM", R2799 = "DEEPAK", R2799 = "PORTER"),N2799,"")</f>
        <v>45919</v>
      </c>
      <c r="Y2799" s="21">
        <f>IF(X2799="", "", X2799-N2799)</f>
        <v>0</v>
      </c>
      <c r="Z2799" s="21" t="str">
        <f>IF(N2799="", "", TEXT(N2799, "dddd"))</f>
        <v>Friday</v>
      </c>
      <c r="AA2799" s="21" t="str">
        <f>IF(X2799="", "", TEXT(X2799, "dddd"))</f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2796</v>
      </c>
      <c r="B2800" s="21" t="s">
        <v>3569</v>
      </c>
      <c r="C2800" s="30">
        <v>45912</v>
      </c>
      <c r="D2800" s="30">
        <v>45918</v>
      </c>
      <c r="E2800" s="47">
        <v>349.3</v>
      </c>
      <c r="F2800" s="47">
        <f>IF(AB2800="DOLLAR",E2800*88,E2800)</f>
        <v>30738.400000000001</v>
      </c>
      <c r="G2800" s="48">
        <f>F2800*J2800</f>
        <v>30738.400000000001</v>
      </c>
      <c r="H2800" s="21">
        <v>576406</v>
      </c>
      <c r="I2800" s="21" t="s">
        <v>4065</v>
      </c>
      <c r="J2800" s="21">
        <v>1</v>
      </c>
      <c r="K2800" s="21">
        <v>1</v>
      </c>
      <c r="L2800" s="21">
        <f>J2800-K2800</f>
        <v>0</v>
      </c>
      <c r="M2800" s="21" t="s">
        <v>3624</v>
      </c>
      <c r="N2800" s="30">
        <v>45919</v>
      </c>
      <c r="O2800" s="48">
        <v>45011.05</v>
      </c>
      <c r="P2800" s="21" t="s">
        <v>49</v>
      </c>
      <c r="Q2800" s="21" t="s">
        <v>2071</v>
      </c>
      <c r="R2800" s="21" t="s">
        <v>637</v>
      </c>
      <c r="S2800" s="3">
        <v>-20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>IF(OR(R2800 = "PRIYANKA MADAM", R2800 = "DEEPAK", R2800 = "PORTER"),N2800,"")</f>
        <v>45919</v>
      </c>
      <c r="Y2800" s="21">
        <f>IF(X2800="", "", X2800-N2800)</f>
        <v>0</v>
      </c>
      <c r="Z2800" s="21" t="str">
        <f>IF(N2800="", "", TEXT(N2800, "dddd"))</f>
        <v>Friday</v>
      </c>
      <c r="AA2800" s="21" t="str">
        <f>IF(X2800="", "", TEXT(X2800, "dddd"))</f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2797</v>
      </c>
      <c r="B2801" s="21" t="s">
        <v>3570</v>
      </c>
      <c r="C2801" s="30">
        <v>45912</v>
      </c>
      <c r="D2801" s="30">
        <v>45918</v>
      </c>
      <c r="E2801" s="47">
        <v>121.1</v>
      </c>
      <c r="F2801" s="47">
        <f>IF(AB2801="DOLLAR",E2801*88,E2801)</f>
        <v>10656.8</v>
      </c>
      <c r="G2801" s="48">
        <f>F2801*J2801</f>
        <v>10656.8</v>
      </c>
      <c r="H2801" s="21">
        <v>101208</v>
      </c>
      <c r="I2801" s="21" t="s">
        <v>4066</v>
      </c>
      <c r="J2801" s="21">
        <v>1</v>
      </c>
      <c r="K2801" s="21">
        <v>1</v>
      </c>
      <c r="L2801" s="21">
        <f>J2801-K2801</f>
        <v>0</v>
      </c>
      <c r="M2801" s="21" t="s">
        <v>3633</v>
      </c>
      <c r="N2801" s="30">
        <v>45920</v>
      </c>
      <c r="O2801" s="48">
        <v>17429.75</v>
      </c>
      <c r="P2801" s="21" t="s">
        <v>2048</v>
      </c>
      <c r="Q2801" s="21">
        <v>58155928261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>IF(X2801="", "", X2801-N2801)</f>
        <v>2</v>
      </c>
      <c r="Z2801" s="21" t="str">
        <f>IF(N2801="", "", TEXT(N2801, "dddd"))</f>
        <v>Saturday</v>
      </c>
      <c r="AA2801" s="21" t="str">
        <f>IF(X2801="", "", TEXT(X2801, "dddd"))</f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2798</v>
      </c>
      <c r="B2802" s="21" t="s">
        <v>3570</v>
      </c>
      <c r="C2802" s="30">
        <v>45912</v>
      </c>
      <c r="D2802" s="30">
        <v>45918</v>
      </c>
      <c r="E2802" s="47">
        <v>160.30000000000001</v>
      </c>
      <c r="F2802" s="47">
        <f>IF(AB2802="DOLLAR",E2802*88,E2802)</f>
        <v>14106.400000000001</v>
      </c>
      <c r="G2802" s="48">
        <f>F2802*J2802</f>
        <v>28212.800000000003</v>
      </c>
      <c r="H2802" s="21">
        <v>101320</v>
      </c>
      <c r="I2802" s="21" t="s">
        <v>4067</v>
      </c>
      <c r="J2802" s="21">
        <v>2</v>
      </c>
      <c r="K2802" s="21">
        <v>2</v>
      </c>
      <c r="L2802" s="21">
        <f>J2802-K2802</f>
        <v>0</v>
      </c>
      <c r="M2802" s="21" t="s">
        <v>3650</v>
      </c>
      <c r="N2802" s="30">
        <v>45920</v>
      </c>
      <c r="O2802" s="48">
        <v>42594</v>
      </c>
      <c r="P2802" s="21" t="s">
        <v>2045</v>
      </c>
      <c r="Q2802" s="21">
        <v>58155920056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>IF(X2802="", "", X2802-N2802)</f>
        <v>2</v>
      </c>
      <c r="Z2802" s="21" t="str">
        <f>IF(N2802="", "", TEXT(N2802, "dddd"))</f>
        <v>Saturday</v>
      </c>
      <c r="AA2802" s="21" t="str">
        <f>IF(X2802="", "", TEXT(X2802, "dddd"))</f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2799</v>
      </c>
      <c r="B2803" s="21" t="s">
        <v>3570</v>
      </c>
      <c r="C2803" s="30">
        <v>45912</v>
      </c>
      <c r="D2803" s="30">
        <v>45918</v>
      </c>
      <c r="E2803" s="47">
        <v>65.8</v>
      </c>
      <c r="F2803" s="47">
        <f>IF(AB2803="DOLLAR",E2803*88,E2803)</f>
        <v>5790.4</v>
      </c>
      <c r="G2803" s="48">
        <f>F2803*J2803</f>
        <v>5790.4</v>
      </c>
      <c r="H2803" s="21">
        <v>103112</v>
      </c>
      <c r="I2803" s="21" t="s">
        <v>3922</v>
      </c>
      <c r="J2803" s="21">
        <v>1</v>
      </c>
      <c r="K2803" s="21">
        <v>1</v>
      </c>
      <c r="L2803" s="21">
        <f>J2803-K2803</f>
        <v>0</v>
      </c>
      <c r="M2803" s="21" t="s">
        <v>3633</v>
      </c>
      <c r="N2803" s="30">
        <v>45920</v>
      </c>
      <c r="O2803" s="48">
        <v>9470.5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>IF(X2803="", "", X2803-N2803)</f>
        <v>2</v>
      </c>
      <c r="Z2803" s="21" t="str">
        <f>IF(N2803="", "", TEXT(N2803, "dddd"))</f>
        <v>Saturday</v>
      </c>
      <c r="AA2803" s="21" t="str">
        <f>IF(X2803="", "", TEXT(X2803, "dddd"))</f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2800</v>
      </c>
      <c r="B2804" s="21" t="s">
        <v>3570</v>
      </c>
      <c r="C2804" s="30">
        <v>45912</v>
      </c>
      <c r="D2804" s="30">
        <v>45918</v>
      </c>
      <c r="E2804" s="47">
        <v>137.19999999999999</v>
      </c>
      <c r="F2804" s="47">
        <f>IF(AB2804="DOLLAR",E2804*88,E2804)</f>
        <v>12073.599999999999</v>
      </c>
      <c r="G2804" s="48">
        <f>F2804*J2804</f>
        <v>12073.599999999999</v>
      </c>
      <c r="H2804" s="21">
        <v>103116</v>
      </c>
      <c r="I2804" s="21" t="s">
        <v>3923</v>
      </c>
      <c r="J2804" s="21">
        <v>1</v>
      </c>
      <c r="K2804" s="21">
        <v>1</v>
      </c>
      <c r="L2804" s="21">
        <f>J2804-K2804</f>
        <v>0</v>
      </c>
      <c r="M2804" s="21" t="s">
        <v>3650</v>
      </c>
      <c r="N2804" s="30">
        <v>45920</v>
      </c>
      <c r="O2804" s="48">
        <v>18228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>IF(X2804="", "", X2804-N2804)</f>
        <v>2</v>
      </c>
      <c r="Z2804" s="21" t="str">
        <f>IF(N2804="", "", TEXT(N2804, "dddd"))</f>
        <v>Saturday</v>
      </c>
      <c r="AA2804" s="21" t="str">
        <f>IF(X2804="", "", TEXT(X2804, "dddd"))</f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2801</v>
      </c>
      <c r="B2805" s="21" t="s">
        <v>3570</v>
      </c>
      <c r="C2805" s="30">
        <v>45912</v>
      </c>
      <c r="D2805" s="30">
        <v>45918</v>
      </c>
      <c r="E2805" s="47">
        <v>150.5</v>
      </c>
      <c r="F2805" s="47">
        <f>IF(AB2805="DOLLAR",E2805*88,E2805)</f>
        <v>13244</v>
      </c>
      <c r="G2805" s="48">
        <f>F2805*J2805</f>
        <v>39732</v>
      </c>
      <c r="H2805" s="21">
        <v>103227</v>
      </c>
      <c r="I2805" s="21" t="s">
        <v>4068</v>
      </c>
      <c r="J2805" s="21">
        <v>3</v>
      </c>
      <c r="K2805" s="21">
        <v>3</v>
      </c>
      <c r="L2805" s="21">
        <f>J2805-K2805</f>
        <v>0</v>
      </c>
      <c r="M2805" s="21" t="s">
        <v>3650</v>
      </c>
      <c r="N2805" s="30">
        <v>45920</v>
      </c>
      <c r="O2805" s="48">
        <v>59985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>IF(X2805="", "", X2805-N2805)</f>
        <v>2</v>
      </c>
      <c r="Z2805" s="21" t="str">
        <f>IF(N2805="", "", TEXT(N2805, "dddd"))</f>
        <v>Saturday</v>
      </c>
      <c r="AA2805" s="21" t="str">
        <f>IF(X2805="", "", TEXT(X2805, "dddd"))</f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2802</v>
      </c>
      <c r="B2806" s="21" t="s">
        <v>3570</v>
      </c>
      <c r="C2806" s="30">
        <v>45912</v>
      </c>
      <c r="D2806" s="30">
        <v>45918</v>
      </c>
      <c r="E2806" s="47">
        <v>226.1</v>
      </c>
      <c r="F2806" s="47">
        <f>IF(AB2806="DOLLAR",E2806*88,E2806)</f>
        <v>19896.8</v>
      </c>
      <c r="G2806" s="48">
        <f>F2806*J2806</f>
        <v>19896.8</v>
      </c>
      <c r="H2806" s="21">
        <v>116420</v>
      </c>
      <c r="I2806" s="21" t="s">
        <v>4069</v>
      </c>
      <c r="J2806" s="21">
        <v>1</v>
      </c>
      <c r="K2806" s="21">
        <v>1</v>
      </c>
      <c r="L2806" s="21">
        <f>J2806-K2806</f>
        <v>0</v>
      </c>
      <c r="M2806" s="21" t="s">
        <v>3633</v>
      </c>
      <c r="N2806" s="30">
        <v>45920</v>
      </c>
      <c r="O2806" s="48">
        <v>32542.25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>IF(X2806="", "", X2806-N2806)</f>
        <v>2</v>
      </c>
      <c r="Z2806" s="21" t="str">
        <f>IF(N2806="", "", TEXT(N2806, "dddd"))</f>
        <v>Saturday</v>
      </c>
      <c r="AA2806" s="21" t="str">
        <f>IF(X2806="", "", TEXT(X2806, "dddd"))</f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2803</v>
      </c>
      <c r="B2807" s="21" t="s">
        <v>3570</v>
      </c>
      <c r="C2807" s="30">
        <v>45912</v>
      </c>
      <c r="D2807" s="30">
        <v>45918</v>
      </c>
      <c r="E2807" s="47">
        <v>231.75</v>
      </c>
      <c r="F2807" s="47">
        <f>IF(AB2807="DOLLAR",E2807*88,E2807)</f>
        <v>20394</v>
      </c>
      <c r="G2807" s="48">
        <f>F2807*J2807</f>
        <v>20394</v>
      </c>
      <c r="H2807" s="21">
        <v>117334</v>
      </c>
      <c r="I2807" s="21" t="s">
        <v>4070</v>
      </c>
      <c r="J2807" s="21">
        <v>1</v>
      </c>
      <c r="K2807" s="21">
        <v>1</v>
      </c>
      <c r="L2807" s="21">
        <f>J2807-K2807</f>
        <v>0</v>
      </c>
      <c r="M2807" s="21" t="s">
        <v>3633</v>
      </c>
      <c r="N2807" s="30">
        <v>45920</v>
      </c>
      <c r="O2807" s="48">
        <v>31131.75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>IF(X2807="", "", X2807-N2807)</f>
        <v>2</v>
      </c>
      <c r="Z2807" s="21" t="str">
        <f>IF(N2807="", "", TEXT(N2807, "dddd"))</f>
        <v>Saturday</v>
      </c>
      <c r="AA2807" s="21" t="str">
        <f>IF(X2807="", "", TEXT(X2807, "dddd"))</f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2804</v>
      </c>
      <c r="B2808" s="21" t="s">
        <v>3570</v>
      </c>
      <c r="C2808" s="30">
        <v>45912</v>
      </c>
      <c r="D2808" s="30">
        <v>45918</v>
      </c>
      <c r="E2808" s="47">
        <v>129.5</v>
      </c>
      <c r="F2808" s="47">
        <f>IF(AB2808="DOLLAR",E2808*88,E2808)</f>
        <v>11396</v>
      </c>
      <c r="G2808" s="48">
        <f>F2808*J2808</f>
        <v>11396</v>
      </c>
      <c r="H2808" s="21">
        <v>123108</v>
      </c>
      <c r="I2808" s="21" t="s">
        <v>4071</v>
      </c>
      <c r="J2808" s="21">
        <v>1</v>
      </c>
      <c r="K2808" s="21">
        <v>1</v>
      </c>
      <c r="L2808" s="21">
        <f>J2808-K2808</f>
        <v>0</v>
      </c>
      <c r="M2808" s="21" t="s">
        <v>3633</v>
      </c>
      <c r="N2808" s="30">
        <v>45920</v>
      </c>
      <c r="O2808" s="48">
        <v>18638.75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>IF(X2808="", "", X2808-N2808)</f>
        <v>2</v>
      </c>
      <c r="Z2808" s="21" t="str">
        <f>IF(N2808="", "", TEXT(N2808, "dddd"))</f>
        <v>Saturday</v>
      </c>
      <c r="AA2808" s="21" t="str">
        <f>IF(X2808="", "", TEXT(X2808, "dddd"))</f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2805</v>
      </c>
      <c r="B2809" s="21" t="s">
        <v>3570</v>
      </c>
      <c r="C2809" s="30">
        <v>45912</v>
      </c>
      <c r="D2809" s="30">
        <v>45918</v>
      </c>
      <c r="E2809" s="47">
        <v>212.1</v>
      </c>
      <c r="F2809" s="47">
        <f>IF(AB2809="DOLLAR",E2809*88,E2809)</f>
        <v>18664.8</v>
      </c>
      <c r="G2809" s="48">
        <f>F2809*J2809</f>
        <v>18664.8</v>
      </c>
      <c r="H2809" s="21">
        <v>127624</v>
      </c>
      <c r="I2809" s="21" t="s">
        <v>4072</v>
      </c>
      <c r="J2809" s="21">
        <v>1</v>
      </c>
      <c r="K2809" s="21">
        <v>1</v>
      </c>
      <c r="L2809" s="21">
        <f>J2809-K2809</f>
        <v>0</v>
      </c>
      <c r="M2809" s="21" t="s">
        <v>3633</v>
      </c>
      <c r="N2809" s="30">
        <v>45920</v>
      </c>
      <c r="O2809" s="48">
        <v>30527.25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>IF(X2809="", "", X2809-N2809)</f>
        <v>2</v>
      </c>
      <c r="Z2809" s="21" t="str">
        <f>IF(N2809="", "", TEXT(N2809, "dddd"))</f>
        <v>Saturday</v>
      </c>
      <c r="AA2809" s="21" t="str">
        <f>IF(X2809="", "", TEXT(X2809, "dddd"))</f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2806</v>
      </c>
      <c r="B2810" s="21" t="s">
        <v>3570</v>
      </c>
      <c r="C2810" s="30">
        <v>45912</v>
      </c>
      <c r="D2810" s="30">
        <v>45918</v>
      </c>
      <c r="E2810" s="47">
        <v>234.5</v>
      </c>
      <c r="F2810" s="47">
        <f>IF(AB2810="DOLLAR",E2810*88,E2810)</f>
        <v>20636</v>
      </c>
      <c r="G2810" s="48">
        <f>F2810*J2810</f>
        <v>20636</v>
      </c>
      <c r="H2810" s="21">
        <v>128012</v>
      </c>
      <c r="I2810" s="21" t="s">
        <v>4073</v>
      </c>
      <c r="J2810" s="21">
        <v>1</v>
      </c>
      <c r="K2810" s="21">
        <v>1</v>
      </c>
      <c r="L2810" s="21">
        <f>J2810-K2810</f>
        <v>0</v>
      </c>
      <c r="M2810" s="21" t="s">
        <v>3633</v>
      </c>
      <c r="N2810" s="30">
        <v>45920</v>
      </c>
      <c r="O2810" s="48">
        <v>33751.25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>IF(X2810="", "", X2810-N2810)</f>
        <v>2</v>
      </c>
      <c r="Z2810" s="21" t="str">
        <f>IF(N2810="", "", TEXT(N2810, "dddd"))</f>
        <v>Saturday</v>
      </c>
      <c r="AA2810" s="21" t="str">
        <f>IF(X2810="", "", TEXT(X2810, "dddd"))</f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2807</v>
      </c>
      <c r="B2811" s="21" t="s">
        <v>3570</v>
      </c>
      <c r="C2811" s="30">
        <v>45912</v>
      </c>
      <c r="D2811" s="30">
        <v>45918</v>
      </c>
      <c r="E2811" s="47">
        <v>227.25</v>
      </c>
      <c r="F2811" s="47">
        <f>IF(AB2811="DOLLAR",E2811*88,E2811)</f>
        <v>19998</v>
      </c>
      <c r="G2811" s="48">
        <f>F2811*J2811</f>
        <v>19998</v>
      </c>
      <c r="H2811" s="21">
        <v>141727</v>
      </c>
      <c r="I2811" s="21" t="s">
        <v>4074</v>
      </c>
      <c r="J2811" s="21">
        <v>1</v>
      </c>
      <c r="K2811" s="21">
        <v>1</v>
      </c>
      <c r="L2811" s="21">
        <f>J2811-K2811</f>
        <v>0</v>
      </c>
      <c r="M2811" s="21" t="s">
        <v>3633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>IF(X2811="", "", X2811-N2811)</f>
        <v>2</v>
      </c>
      <c r="Z2811" s="21" t="str">
        <f>IF(N2811="", "", TEXT(N2811, "dddd"))</f>
        <v>Saturday</v>
      </c>
      <c r="AA2811" s="21" t="str">
        <f>IF(X2811="", "", TEXT(X2811, "dddd"))</f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2808</v>
      </c>
      <c r="B2812" s="21" t="s">
        <v>3570</v>
      </c>
      <c r="C2812" s="30">
        <v>45912</v>
      </c>
      <c r="D2812" s="30">
        <v>45918</v>
      </c>
      <c r="E2812" s="47">
        <v>193.2</v>
      </c>
      <c r="F2812" s="47">
        <f>IF(AB2812="DOLLAR",E2812*88,E2812)</f>
        <v>17001.599999999999</v>
      </c>
      <c r="G2812" s="48">
        <f>F2812*J2812</f>
        <v>17001.599999999999</v>
      </c>
      <c r="H2812" s="21">
        <v>156604</v>
      </c>
      <c r="I2812" s="21" t="s">
        <v>3940</v>
      </c>
      <c r="J2812" s="21">
        <v>1</v>
      </c>
      <c r="K2812" s="21">
        <v>1</v>
      </c>
      <c r="L2812" s="21">
        <f>J2812-K2812</f>
        <v>0</v>
      </c>
      <c r="M2812" s="21" t="s">
        <v>3646</v>
      </c>
      <c r="N2812" s="30">
        <v>45920</v>
      </c>
      <c r="O2812" s="48">
        <v>20964.96</v>
      </c>
      <c r="P2812" s="21" t="s">
        <v>276</v>
      </c>
      <c r="Q2812" s="21">
        <v>58155927303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Pune</v>
      </c>
      <c r="W2812" s="38"/>
      <c r="X2812" s="30">
        <v>45923</v>
      </c>
      <c r="Y2812" s="21">
        <f>IF(X2812="", "", X2812-N2812)</f>
        <v>3</v>
      </c>
      <c r="Z2812" s="21" t="str">
        <f>IF(N2812="", "", TEXT(N2812, "dddd"))</f>
        <v>Saturday</v>
      </c>
      <c r="AA2812" s="21" t="str">
        <f>IF(X2812="", "", TEXT(X2812, "dddd"))</f>
        <v>Tuesday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2809</v>
      </c>
      <c r="B2813" s="21" t="s">
        <v>3570</v>
      </c>
      <c r="C2813" s="30">
        <v>45912</v>
      </c>
      <c r="D2813" s="30">
        <v>45918</v>
      </c>
      <c r="E2813" s="47">
        <v>157.5</v>
      </c>
      <c r="F2813" s="47">
        <f>IF(AB2813="DOLLAR",E2813*88,E2813)</f>
        <v>13860</v>
      </c>
      <c r="G2813" s="48">
        <f>F2813*J2813</f>
        <v>27720</v>
      </c>
      <c r="H2813" s="21">
        <v>159214</v>
      </c>
      <c r="I2813" s="21" t="s">
        <v>4075</v>
      </c>
      <c r="J2813" s="21">
        <v>2</v>
      </c>
      <c r="K2813" s="21">
        <v>2</v>
      </c>
      <c r="L2813" s="21">
        <f>J2813-K2813</f>
        <v>0</v>
      </c>
      <c r="M2813" s="21" t="s">
        <v>3633</v>
      </c>
      <c r="N2813" s="30">
        <v>45920</v>
      </c>
      <c r="O2813" s="48">
        <v>45337.5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>IF(X2813="", "", X2813-N2813)</f>
        <v>2</v>
      </c>
      <c r="Z2813" s="21" t="str">
        <f>IF(N2813="", "", TEXT(N2813, "dddd"))</f>
        <v>Saturday</v>
      </c>
      <c r="AA2813" s="21" t="str">
        <f>IF(X2813="", "", TEXT(X2813, "dddd"))</f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2810</v>
      </c>
      <c r="B2814" s="21" t="s">
        <v>3570</v>
      </c>
      <c r="C2814" s="30">
        <v>45912</v>
      </c>
      <c r="D2814" s="30">
        <v>45918</v>
      </c>
      <c r="E2814" s="47">
        <v>68.599999999999994</v>
      </c>
      <c r="F2814" s="47">
        <f>IF(AB2814="DOLLAR",E2814*88,E2814)</f>
        <v>6036.7999999999993</v>
      </c>
      <c r="G2814" s="48">
        <f>F2814*J2814</f>
        <v>30183.999999999996</v>
      </c>
      <c r="H2814" s="21">
        <v>300602</v>
      </c>
      <c r="I2814" s="21" t="s">
        <v>4076</v>
      </c>
      <c r="J2814" s="21">
        <v>5</v>
      </c>
      <c r="K2814" s="21">
        <v>5</v>
      </c>
      <c r="L2814" s="21">
        <f>J2814-K2814</f>
        <v>0</v>
      </c>
      <c r="M2814" s="21" t="s">
        <v>3648</v>
      </c>
      <c r="N2814" s="30">
        <v>45920</v>
      </c>
      <c r="O2814" s="48">
        <v>53165</v>
      </c>
      <c r="P2814" s="21" t="s">
        <v>630</v>
      </c>
      <c r="Q2814" s="21">
        <v>58155919651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Telangana</v>
      </c>
      <c r="W2814" s="38"/>
      <c r="X2814" s="30">
        <v>45922</v>
      </c>
      <c r="Y2814" s="21">
        <f>IF(X2814="", "", X2814-N2814)</f>
        <v>2</v>
      </c>
      <c r="Z2814" s="21" t="str">
        <f>IF(N2814="", "", TEXT(N2814, "dddd"))</f>
        <v>Saturday</v>
      </c>
      <c r="AA2814" s="21" t="str">
        <f>IF(X2814="", "", TEXT(X2814, "dddd"))</f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2811</v>
      </c>
      <c r="B2815" s="21" t="s">
        <v>3570</v>
      </c>
      <c r="C2815" s="30">
        <v>45912</v>
      </c>
      <c r="D2815" s="30">
        <v>45918</v>
      </c>
      <c r="E2815" s="47">
        <v>297</v>
      </c>
      <c r="F2815" s="47">
        <f>IF(AB2815="DOLLAR",E2815*88,E2815)</f>
        <v>26136</v>
      </c>
      <c r="G2815" s="48">
        <f>F2815*J2815</f>
        <v>78408</v>
      </c>
      <c r="H2815" s="21">
        <v>301044</v>
      </c>
      <c r="I2815" s="21" t="s">
        <v>4077</v>
      </c>
      <c r="J2815" s="21">
        <v>3</v>
      </c>
      <c r="K2815" s="21">
        <v>3</v>
      </c>
      <c r="L2815" s="21">
        <f>J2815-K2815</f>
        <v>0</v>
      </c>
      <c r="M2815" s="21" t="s">
        <v>3633</v>
      </c>
      <c r="N2815" s="30">
        <v>45920</v>
      </c>
      <c r="O2815" s="48">
        <v>119691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>IF(X2815="", "", X2815-N2815)</f>
        <v>2</v>
      </c>
      <c r="Z2815" s="21" t="str">
        <f>IF(N2815="", "", TEXT(N2815, "dddd"))</f>
        <v>Saturday</v>
      </c>
      <c r="AA2815" s="21" t="str">
        <f>IF(X2815="", "", TEXT(X2815, "dddd"))</f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2812</v>
      </c>
      <c r="B2816" s="21" t="s">
        <v>3570</v>
      </c>
      <c r="C2816" s="30">
        <v>45912</v>
      </c>
      <c r="D2816" s="30">
        <v>45918</v>
      </c>
      <c r="E2816" s="47">
        <v>207.9</v>
      </c>
      <c r="F2816" s="47">
        <f>IF(AB2816="DOLLAR",E2816*88,E2816)</f>
        <v>18295.2</v>
      </c>
      <c r="G2816" s="48">
        <f>F2816*J2816</f>
        <v>54885.600000000006</v>
      </c>
      <c r="H2816" s="21">
        <v>302910</v>
      </c>
      <c r="I2816" s="21" t="s">
        <v>4078</v>
      </c>
      <c r="J2816" s="21">
        <v>3</v>
      </c>
      <c r="K2816" s="21">
        <v>3</v>
      </c>
      <c r="L2816" s="21">
        <f>J2816-K2816</f>
        <v>0</v>
      </c>
      <c r="M2816" s="21" t="s">
        <v>3633</v>
      </c>
      <c r="N2816" s="30">
        <v>45920</v>
      </c>
      <c r="O2816" s="48">
        <v>89768.25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>IF(X2816="", "", X2816-N2816)</f>
        <v>2</v>
      </c>
      <c r="Z2816" s="21" t="str">
        <f>IF(N2816="", "", TEXT(N2816, "dddd"))</f>
        <v>Saturday</v>
      </c>
      <c r="AA2816" s="21" t="str">
        <f>IF(X2816="", "", TEXT(X2816, "dddd"))</f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2813</v>
      </c>
      <c r="B2817" s="21" t="s">
        <v>3570</v>
      </c>
      <c r="C2817" s="30">
        <v>45912</v>
      </c>
      <c r="D2817" s="30">
        <v>45918</v>
      </c>
      <c r="E2817" s="47">
        <v>153</v>
      </c>
      <c r="F2817" s="47">
        <f>IF(AB2817="DOLLAR",E2817*88,E2817)</f>
        <v>13464</v>
      </c>
      <c r="G2817" s="48">
        <f>F2817*J2817</f>
        <v>26928</v>
      </c>
      <c r="H2817" s="21">
        <v>303529</v>
      </c>
      <c r="I2817" s="21" t="s">
        <v>4079</v>
      </c>
      <c r="J2817" s="21">
        <v>2</v>
      </c>
      <c r="K2817" s="21">
        <v>2</v>
      </c>
      <c r="L2817" s="21">
        <f>J2817-K2817</f>
        <v>0</v>
      </c>
      <c r="M2817" s="21" t="s">
        <v>3627</v>
      </c>
      <c r="N2817" s="30">
        <v>45923</v>
      </c>
      <c r="O2817" s="48">
        <v>46165</v>
      </c>
      <c r="P2817" s="21" t="s">
        <v>652</v>
      </c>
      <c r="Q2817" s="21" t="s">
        <v>2071</v>
      </c>
      <c r="R2817" s="21" t="s">
        <v>637</v>
      </c>
      <c r="S2817" s="3">
        <v>4</v>
      </c>
      <c r="T2817" s="37" t="s">
        <v>3681</v>
      </c>
      <c r="U2817" s="21" t="s">
        <v>18</v>
      </c>
      <c r="V2817" s="21" t="str">
        <f>VLOOKUP(P2817,'Customer List'!B:C,2,)</f>
        <v>Delhi</v>
      </c>
      <c r="W2817" s="38"/>
      <c r="X2817" s="30">
        <f>IF(OR(R2817 = "PRIYANKA MADAM", R2817 = "DEEPAK", R2817 = "PORTER"),N2817,"")</f>
        <v>45923</v>
      </c>
      <c r="Y2817" s="21">
        <f>IF(X2817="", "", X2817-N2817)</f>
        <v>0</v>
      </c>
      <c r="Z2817" s="21" t="str">
        <f>IF(N2817="", "", TEXT(N2817, "dddd"))</f>
        <v>Tuesday</v>
      </c>
      <c r="AA2817" s="21" t="str">
        <f>IF(X2817="", "", TEXT(X2817, "dddd"))</f>
        <v>Tuesday</v>
      </c>
      <c r="AB2817" s="21" t="str">
        <f>VLOOKUP(U2817,'Currency Sheet'!A:C,3,)</f>
        <v>DOLLAR</v>
      </c>
      <c r="AC2817" s="42" t="str">
        <f>VLOOKUP(P2817,'Customer List'!B:D,3,)</f>
        <v>Local</v>
      </c>
    </row>
    <row r="2818" spans="1:29" x14ac:dyDescent="0.25">
      <c r="A2818" s="21">
        <v>2814</v>
      </c>
      <c r="B2818" s="21" t="s">
        <v>3570</v>
      </c>
      <c r="C2818" s="30">
        <v>45912</v>
      </c>
      <c r="D2818" s="30">
        <v>45918</v>
      </c>
      <c r="E2818" s="47">
        <v>300.75</v>
      </c>
      <c r="F2818" s="47">
        <f>IF(AB2818="DOLLAR",E2818*88,E2818)</f>
        <v>26466</v>
      </c>
      <c r="G2818" s="48">
        <f>F2818*J2818</f>
        <v>79398</v>
      </c>
      <c r="H2818" s="21">
        <v>304042</v>
      </c>
      <c r="I2818" s="21" t="s">
        <v>3890</v>
      </c>
      <c r="J2818" s="21">
        <v>3</v>
      </c>
      <c r="K2818" s="21">
        <v>3</v>
      </c>
      <c r="L2818" s="21">
        <f>J2818-K2818</f>
        <v>0</v>
      </c>
      <c r="M2818" s="21" t="s">
        <v>3633</v>
      </c>
      <c r="N2818" s="30">
        <v>45920</v>
      </c>
      <c r="O2818" s="48">
        <v>121202.25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>IF(X2818="", "", X2818-N2818)</f>
        <v>2</v>
      </c>
      <c r="Z2818" s="21" t="str">
        <f>IF(N2818="", "", TEXT(N2818, "dddd"))</f>
        <v>Saturday</v>
      </c>
      <c r="AA2818" s="21" t="str">
        <f>IF(X2818="", "", TEXT(X2818, "dddd"))</f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2815</v>
      </c>
      <c r="B2819" s="21" t="s">
        <v>3570</v>
      </c>
      <c r="C2819" s="30">
        <v>45912</v>
      </c>
      <c r="D2819" s="30">
        <v>45918</v>
      </c>
      <c r="E2819" s="47">
        <v>185.5</v>
      </c>
      <c r="F2819" s="47">
        <f>IF(AB2819="DOLLAR",E2819*88,E2819)</f>
        <v>16324</v>
      </c>
      <c r="G2819" s="48">
        <f>F2819*J2819</f>
        <v>32648</v>
      </c>
      <c r="H2819" s="21">
        <v>304120</v>
      </c>
      <c r="I2819" s="21" t="s">
        <v>4080</v>
      </c>
      <c r="J2819" s="21">
        <v>2</v>
      </c>
      <c r="K2819" s="21">
        <v>2</v>
      </c>
      <c r="L2819" s="21">
        <f>J2819-K2819</f>
        <v>0</v>
      </c>
      <c r="M2819" s="21" t="s">
        <v>3633</v>
      </c>
      <c r="N2819" s="30">
        <v>45920</v>
      </c>
      <c r="O2819" s="48">
        <v>53397.5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>IF(X2819="", "", X2819-N2819)</f>
        <v>2</v>
      </c>
      <c r="Z2819" s="21" t="str">
        <f>IF(N2819="", "", TEXT(N2819, "dddd"))</f>
        <v>Saturday</v>
      </c>
      <c r="AA2819" s="21" t="str">
        <f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2816</v>
      </c>
      <c r="B2820" s="21" t="s">
        <v>3570</v>
      </c>
      <c r="C2820" s="30">
        <v>45912</v>
      </c>
      <c r="D2820" s="30">
        <v>45918</v>
      </c>
      <c r="E2820" s="47">
        <v>226.1</v>
      </c>
      <c r="F2820" s="47">
        <f>IF(AB2820="DOLLAR",E2820*88,E2820)</f>
        <v>19896.8</v>
      </c>
      <c r="G2820" s="48">
        <f>F2820*J2820</f>
        <v>59690.399999999994</v>
      </c>
      <c r="H2820" s="21">
        <v>305636</v>
      </c>
      <c r="I2820" s="21" t="s">
        <v>4081</v>
      </c>
      <c r="J2820" s="21">
        <v>3</v>
      </c>
      <c r="K2820" s="21">
        <v>3</v>
      </c>
      <c r="L2820" s="21">
        <f>J2820-K2820</f>
        <v>0</v>
      </c>
      <c r="M2820" s="21" t="s">
        <v>3633</v>
      </c>
      <c r="N2820" s="30">
        <v>45920</v>
      </c>
      <c r="O2820" s="48">
        <v>97626.75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>IF(X2820="", "", X2820-N2820)</f>
        <v>2</v>
      </c>
      <c r="Z2820" s="21" t="str">
        <f>IF(N2820="", "", TEXT(N2820, "dddd"))</f>
        <v>Saturday</v>
      </c>
      <c r="AA2820" s="21" t="str">
        <f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2817</v>
      </c>
      <c r="B2821" s="21" t="s">
        <v>3570</v>
      </c>
      <c r="C2821" s="30">
        <v>45912</v>
      </c>
      <c r="D2821" s="30">
        <v>45918</v>
      </c>
      <c r="E2821" s="47">
        <v>318</v>
      </c>
      <c r="F2821" s="47">
        <f>IF(AB2821="DOLLAR",E2821*88,E2821)</f>
        <v>27984</v>
      </c>
      <c r="G2821" s="48">
        <f>F2821*J2821</f>
        <v>27984</v>
      </c>
      <c r="H2821" s="21">
        <v>308120</v>
      </c>
      <c r="I2821" s="21" t="s">
        <v>4082</v>
      </c>
      <c r="J2821" s="21">
        <v>1</v>
      </c>
      <c r="K2821" s="21">
        <v>1</v>
      </c>
      <c r="L2821" s="21">
        <f>J2821-K2821</f>
        <v>0</v>
      </c>
      <c r="M2821" s="21" t="s">
        <v>3665</v>
      </c>
      <c r="N2821" s="30">
        <v>45920</v>
      </c>
      <c r="O2821" s="48">
        <v>36252</v>
      </c>
      <c r="P2821" s="21" t="s">
        <v>242</v>
      </c>
      <c r="Q2821" s="21">
        <v>58155920465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Mumbai</v>
      </c>
      <c r="W2821" s="38"/>
      <c r="X2821" s="30">
        <v>45922</v>
      </c>
      <c r="Y2821" s="21">
        <f>IF(X2821="", "", X2821-N2821)</f>
        <v>2</v>
      </c>
      <c r="Z2821" s="21" t="str">
        <f>IF(N2821="", "", TEXT(N2821, "dddd"))</f>
        <v>Saturday</v>
      </c>
      <c r="AA2821" s="21" t="str">
        <f>IF(X2821="", "", TEXT(X2821, "dddd"))</f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2818</v>
      </c>
      <c r="B2822" s="21" t="s">
        <v>3570</v>
      </c>
      <c r="C2822" s="30">
        <v>45912</v>
      </c>
      <c r="D2822" s="30">
        <v>45918</v>
      </c>
      <c r="E2822" s="47">
        <v>204.4</v>
      </c>
      <c r="F2822" s="47">
        <f>IF(AB2822="DOLLAR",E2822*88,E2822)</f>
        <v>17987.2</v>
      </c>
      <c r="G2822" s="48">
        <f>F2822*J2822</f>
        <v>53961.600000000006</v>
      </c>
      <c r="H2822" s="21">
        <v>324406</v>
      </c>
      <c r="I2822" s="21" t="s">
        <v>4083</v>
      </c>
      <c r="J2822" s="21">
        <v>3</v>
      </c>
      <c r="K2822" s="21">
        <v>3</v>
      </c>
      <c r="L2822" s="21">
        <f>J2822-K2822</f>
        <v>0</v>
      </c>
      <c r="M2822" s="21" t="s">
        <v>3633</v>
      </c>
      <c r="N2822" s="30">
        <v>45920</v>
      </c>
      <c r="O2822" s="48">
        <v>88257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>IF(X2822="", "", X2822-N2822)</f>
        <v>2</v>
      </c>
      <c r="Z2822" s="21" t="str">
        <f>IF(N2822="", "", TEXT(N2822, "dddd"))</f>
        <v>Saturday</v>
      </c>
      <c r="AA2822" s="21" t="str">
        <f>IF(X2822="", "", TEXT(X2822, "dddd"))</f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2819</v>
      </c>
      <c r="B2823" s="21" t="s">
        <v>3570</v>
      </c>
      <c r="C2823" s="30">
        <v>45912</v>
      </c>
      <c r="D2823" s="30">
        <v>45918</v>
      </c>
      <c r="E2823" s="47">
        <v>334.5</v>
      </c>
      <c r="F2823" s="47">
        <f>IF(AB2823="DOLLAR",E2823*88,E2823)</f>
        <v>29436</v>
      </c>
      <c r="G2823" s="48">
        <f>F2823*J2823</f>
        <v>88308</v>
      </c>
      <c r="H2823" s="21">
        <v>353230</v>
      </c>
      <c r="I2823" s="21" t="s">
        <v>4084</v>
      </c>
      <c r="J2823" s="21">
        <v>3</v>
      </c>
      <c r="K2823" s="21">
        <v>3</v>
      </c>
      <c r="L2823" s="21">
        <f>J2823-K2823</f>
        <v>0</v>
      </c>
      <c r="M2823" s="21" t="s">
        <v>3633</v>
      </c>
      <c r="N2823" s="30">
        <v>45920</v>
      </c>
      <c r="O2823" s="48">
        <v>134803.5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>IF(X2823="", "", X2823-N2823)</f>
        <v>2</v>
      </c>
      <c r="Z2823" s="21" t="str">
        <f>IF(N2823="", "", TEXT(N2823, "dddd"))</f>
        <v>Saturday</v>
      </c>
      <c r="AA2823" s="21" t="str">
        <f>IF(X2823="", "", TEXT(X2823, "dddd"))</f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2820</v>
      </c>
      <c r="B2824" s="21" t="s">
        <v>3570</v>
      </c>
      <c r="C2824" s="30">
        <v>45912</v>
      </c>
      <c r="D2824" s="30">
        <v>45918</v>
      </c>
      <c r="E2824" s="47">
        <v>156.75</v>
      </c>
      <c r="F2824" s="47">
        <f>IF(AB2824="DOLLAR",E2824*88,E2824)</f>
        <v>13794</v>
      </c>
      <c r="G2824" s="48">
        <f>F2824*J2824</f>
        <v>13794</v>
      </c>
      <c r="H2824" s="21">
        <v>356619</v>
      </c>
      <c r="I2824" s="21" t="s">
        <v>4085</v>
      </c>
      <c r="J2824" s="21">
        <v>1</v>
      </c>
      <c r="K2824" s="21">
        <v>1</v>
      </c>
      <c r="L2824" s="21">
        <f>J2824-K2824</f>
        <v>0</v>
      </c>
      <c r="M2824" s="21" t="s">
        <v>3638</v>
      </c>
      <c r="N2824" s="30">
        <v>45920</v>
      </c>
      <c r="O2824" s="48">
        <v>22676.5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>IF(X2824="", "", X2824-N2824)</f>
        <v>3</v>
      </c>
      <c r="Z2824" s="21" t="str">
        <f>IF(N2824="", "", TEXT(N2824, "dddd"))</f>
        <v>Saturday</v>
      </c>
      <c r="AA2824" s="21" t="str">
        <f>IF(X2824="", "", TEXT(X2824, "dddd"))</f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2821</v>
      </c>
      <c r="B2825" s="21" t="s">
        <v>3570</v>
      </c>
      <c r="C2825" s="30">
        <v>45912</v>
      </c>
      <c r="D2825" s="30">
        <v>45918</v>
      </c>
      <c r="E2825" s="47">
        <v>136.5</v>
      </c>
      <c r="F2825" s="47">
        <f>IF(AB2825="DOLLAR",E2825*88,E2825)</f>
        <v>12012</v>
      </c>
      <c r="G2825" s="48">
        <f>F2825*J2825</f>
        <v>12012</v>
      </c>
      <c r="H2825" s="21">
        <v>359413</v>
      </c>
      <c r="I2825" s="21" t="s">
        <v>4086</v>
      </c>
      <c r="J2825" s="21">
        <v>1</v>
      </c>
      <c r="K2825" s="21">
        <v>1</v>
      </c>
      <c r="L2825" s="21">
        <f>J2825-K2825</f>
        <v>0</v>
      </c>
      <c r="M2825" s="21" t="s">
        <v>3638</v>
      </c>
      <c r="N2825" s="30">
        <v>45920</v>
      </c>
      <c r="O2825" s="48">
        <v>19747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>IF(X2825="", "", X2825-N2825)</f>
        <v>3</v>
      </c>
      <c r="Z2825" s="21" t="str">
        <f>IF(N2825="", "", TEXT(N2825, "dddd"))</f>
        <v>Saturday</v>
      </c>
      <c r="AA2825" s="21" t="str">
        <f>IF(X2825="", "", TEXT(X2825, "dddd"))</f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2822</v>
      </c>
      <c r="B2826" s="21" t="s">
        <v>3570</v>
      </c>
      <c r="C2826" s="30">
        <v>45912</v>
      </c>
      <c r="D2826" s="30">
        <v>45918</v>
      </c>
      <c r="E2826" s="47">
        <v>177.75</v>
      </c>
      <c r="F2826" s="47">
        <f>IF(AB2826="DOLLAR",E2826*88,E2826)</f>
        <v>15642</v>
      </c>
      <c r="G2826" s="48">
        <f>F2826*J2826</f>
        <v>15642</v>
      </c>
      <c r="H2826" s="21">
        <v>360731</v>
      </c>
      <c r="I2826" s="21" t="s">
        <v>4087</v>
      </c>
      <c r="J2826" s="21">
        <v>1</v>
      </c>
      <c r="K2826" s="21">
        <v>1</v>
      </c>
      <c r="L2826" s="21">
        <f>J2826-K2826</f>
        <v>0</v>
      </c>
      <c r="M2826" s="21" t="s">
        <v>3638</v>
      </c>
      <c r="N2826" s="30">
        <v>45920</v>
      </c>
      <c r="O2826" s="48">
        <v>25714.5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>IF(X2826="", "", X2826-N2826)</f>
        <v>3</v>
      </c>
      <c r="Z2826" s="21" t="str">
        <f>IF(N2826="", "", TEXT(N2826, "dddd"))</f>
        <v>Saturday</v>
      </c>
      <c r="AA2826" s="21" t="str">
        <f>IF(X2826="", "", TEXT(X2826, "dddd"))</f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2823</v>
      </c>
      <c r="B2827" s="21" t="s">
        <v>3570</v>
      </c>
      <c r="C2827" s="30">
        <v>45912</v>
      </c>
      <c r="D2827" s="30">
        <v>45918</v>
      </c>
      <c r="E2827" s="47">
        <v>259</v>
      </c>
      <c r="F2827" s="47">
        <f>IF(AB2827="DOLLAR",E2827*88,E2827)</f>
        <v>22792</v>
      </c>
      <c r="G2827" s="48">
        <f>F2827*J2827</f>
        <v>22792</v>
      </c>
      <c r="H2827" s="21">
        <v>369616</v>
      </c>
      <c r="I2827" s="21" t="s">
        <v>4088</v>
      </c>
      <c r="J2827" s="21">
        <v>1</v>
      </c>
      <c r="K2827" s="21">
        <v>1</v>
      </c>
      <c r="L2827" s="21">
        <f>J2827-K2827</f>
        <v>0</v>
      </c>
      <c r="M2827" s="21" t="s">
        <v>3642</v>
      </c>
      <c r="N2827" s="30">
        <v>45920</v>
      </c>
      <c r="O2827" s="48">
        <v>34410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>IF(X2827="", "", X2827-N2827)</f>
        <v>2</v>
      </c>
      <c r="Z2827" s="21" t="str">
        <f>IF(N2827="", "", TEXT(N2827, "dddd"))</f>
        <v>Saturday</v>
      </c>
      <c r="AA2827" s="21" t="str">
        <f>IF(X2827="", "", TEXT(X2827, "dddd"))</f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2824</v>
      </c>
      <c r="B2828" s="21" t="s">
        <v>3570</v>
      </c>
      <c r="C2828" s="30">
        <v>45912</v>
      </c>
      <c r="D2828" s="30">
        <v>45918</v>
      </c>
      <c r="E2828" s="47">
        <v>316.5</v>
      </c>
      <c r="F2828" s="47">
        <f>IF(AB2828="DOLLAR",E2828*88,E2828)</f>
        <v>27852</v>
      </c>
      <c r="G2828" s="48">
        <f>F2828*J2828</f>
        <v>55704</v>
      </c>
      <c r="H2828" s="21">
        <v>373746</v>
      </c>
      <c r="I2828" s="21" t="s">
        <v>4089</v>
      </c>
      <c r="J2828" s="21">
        <v>2</v>
      </c>
      <c r="K2828" s="21">
        <v>2</v>
      </c>
      <c r="L2828" s="21">
        <f>J2828-K2828</f>
        <v>0</v>
      </c>
      <c r="M2828" s="21" t="s">
        <v>3643</v>
      </c>
      <c r="N2828" s="30">
        <v>45920</v>
      </c>
      <c r="O2828" s="48">
        <v>91574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>IF(X2828="", "", X2828-N2828)</f>
        <v>2</v>
      </c>
      <c r="Z2828" s="21" t="str">
        <f>IF(N2828="", "", TEXT(N2828, "dddd"))</f>
        <v>Saturday</v>
      </c>
      <c r="AA2828" s="21" t="str">
        <f>IF(X2828="", "", TEXT(X2828, "dddd"))</f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2825</v>
      </c>
      <c r="B2829" s="21" t="s">
        <v>3570</v>
      </c>
      <c r="C2829" s="30">
        <v>45912</v>
      </c>
      <c r="D2829" s="30">
        <v>45918</v>
      </c>
      <c r="E2829" s="47">
        <v>99.4</v>
      </c>
      <c r="F2829" s="47">
        <f>IF(AB2829="DOLLAR",E2829*88,E2829)</f>
        <v>8747.2000000000007</v>
      </c>
      <c r="G2829" s="48">
        <f>F2829*J2829</f>
        <v>8747.2000000000007</v>
      </c>
      <c r="H2829" s="21">
        <v>379207</v>
      </c>
      <c r="I2829" s="21" t="s">
        <v>4090</v>
      </c>
      <c r="J2829" s="21">
        <v>1</v>
      </c>
      <c r="K2829" s="21">
        <v>1</v>
      </c>
      <c r="L2829" s="21">
        <f>J2829-K2829</f>
        <v>0</v>
      </c>
      <c r="M2829" s="21" t="s">
        <v>3638</v>
      </c>
      <c r="N2829" s="30">
        <v>45920</v>
      </c>
      <c r="O2829" s="48">
        <v>15407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>IF(X2829="", "", X2829-N2829)</f>
        <v>3</v>
      </c>
      <c r="Z2829" s="21" t="str">
        <f>IF(N2829="", "", TEXT(N2829, "dddd"))</f>
        <v>Saturday</v>
      </c>
      <c r="AA2829" s="21" t="str">
        <f>IF(X2829="", "", TEXT(X2829, "dddd"))</f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2826</v>
      </c>
      <c r="B2830" s="21" t="s">
        <v>3570</v>
      </c>
      <c r="C2830" s="30">
        <v>45912</v>
      </c>
      <c r="D2830" s="30">
        <v>45918</v>
      </c>
      <c r="E2830" s="47">
        <v>199.5</v>
      </c>
      <c r="F2830" s="47">
        <f>IF(AB2830="DOLLAR",E2830*88,E2830)</f>
        <v>17556</v>
      </c>
      <c r="G2830" s="48">
        <f>F2830*J2830</f>
        <v>52668</v>
      </c>
      <c r="H2830" s="21">
        <v>384808</v>
      </c>
      <c r="I2830" s="21" t="s">
        <v>4091</v>
      </c>
      <c r="J2830" s="21">
        <v>3</v>
      </c>
      <c r="K2830" s="21">
        <v>3</v>
      </c>
      <c r="L2830" s="21">
        <f>J2830-K2830</f>
        <v>0</v>
      </c>
      <c r="M2830" s="21" t="s">
        <v>3633</v>
      </c>
      <c r="N2830" s="30">
        <v>45920</v>
      </c>
      <c r="O2830" s="48">
        <v>86141.25</v>
      </c>
      <c r="P2830" s="21" t="s">
        <v>2048</v>
      </c>
      <c r="Q2830" s="21">
        <v>58155928261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Hyderabad</v>
      </c>
      <c r="W2830" s="38"/>
      <c r="X2830" s="30">
        <v>45922</v>
      </c>
      <c r="Y2830" s="21">
        <f>IF(X2830="", "", X2830-N2830)</f>
        <v>2</v>
      </c>
      <c r="Z2830" s="21" t="str">
        <f>IF(N2830="", "", TEXT(N2830, "dddd"))</f>
        <v>Saturday</v>
      </c>
      <c r="AA2830" s="21" t="str">
        <f>IF(X2830="", "", TEXT(X2830, "dddd"))</f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2827</v>
      </c>
      <c r="B2831" s="21" t="s">
        <v>3570</v>
      </c>
      <c r="C2831" s="30">
        <v>45912</v>
      </c>
      <c r="D2831" s="30">
        <v>45918</v>
      </c>
      <c r="E2831" s="47">
        <v>250.6</v>
      </c>
      <c r="F2831" s="47">
        <f>IF(AB2831="DOLLAR",E2831*88,E2831)</f>
        <v>22052.799999999999</v>
      </c>
      <c r="G2831" s="48">
        <f>F2831*J2831</f>
        <v>22052.799999999999</v>
      </c>
      <c r="H2831" s="21">
        <v>395004</v>
      </c>
      <c r="I2831" s="21" t="s">
        <v>4092</v>
      </c>
      <c r="J2831" s="21">
        <v>1</v>
      </c>
      <c r="K2831" s="21">
        <v>1</v>
      </c>
      <c r="L2831" s="21">
        <f>J2831-K2831</f>
        <v>0</v>
      </c>
      <c r="M2831" s="21" t="s">
        <v>3723</v>
      </c>
      <c r="N2831" s="30">
        <v>45929</v>
      </c>
      <c r="O2831" s="48">
        <v>38843</v>
      </c>
      <c r="P2831" s="21" t="s">
        <v>3722</v>
      </c>
      <c r="Q2831" s="21" t="s">
        <v>2071</v>
      </c>
      <c r="R2831" s="21" t="s">
        <v>637</v>
      </c>
      <c r="S2831" s="3">
        <v>4</v>
      </c>
      <c r="T2831" s="37"/>
      <c r="U2831" s="21" t="s">
        <v>18</v>
      </c>
      <c r="V2831" s="21" t="str">
        <f>VLOOKUP(P2831,'Customer List'!B:C,2,)</f>
        <v>Delhi</v>
      </c>
      <c r="W2831" s="38"/>
      <c r="X2831" s="30">
        <f>IF(OR(R2831 = "PRIYANKA MADAM", R2831 = "DEEPAK", R2831 = "PORTER"),N2831,"")</f>
        <v>45929</v>
      </c>
      <c r="Y2831" s="21">
        <f>IF(X2831="", "", X2831-N2831)</f>
        <v>0</v>
      </c>
      <c r="Z2831" s="21" t="str">
        <f>IF(N2831="", "", TEXT(N2831, "dddd"))</f>
        <v>Monday</v>
      </c>
      <c r="AA2831" s="21" t="str">
        <f>IF(X2831="", "", TEXT(X2831, "dddd"))</f>
        <v>Monday</v>
      </c>
      <c r="AB2831" s="21" t="str">
        <f>VLOOKUP(U2831,'Currency Sheet'!A:C,3,)</f>
        <v>DOLLAR</v>
      </c>
      <c r="AC2831" s="42" t="str">
        <f>VLOOKUP(P2831,'Customer List'!B:D,3,)</f>
        <v>Local</v>
      </c>
    </row>
    <row r="2832" spans="1:29" x14ac:dyDescent="0.25">
      <c r="A2832" s="21">
        <v>2828</v>
      </c>
      <c r="B2832" s="21" t="s">
        <v>3570</v>
      </c>
      <c r="C2832" s="30">
        <v>45912</v>
      </c>
      <c r="D2832" s="30">
        <v>45918</v>
      </c>
      <c r="E2832" s="47">
        <v>116.89999999999999</v>
      </c>
      <c r="F2832" s="47">
        <f>IF(AB2832="DOLLAR",E2832*88,E2832)</f>
        <v>10287.199999999999</v>
      </c>
      <c r="G2832" s="48">
        <f>F2832*J2832</f>
        <v>30861.599999999999</v>
      </c>
      <c r="H2832" s="21">
        <v>400118</v>
      </c>
      <c r="I2832" s="21" t="s">
        <v>4093</v>
      </c>
      <c r="J2832" s="21">
        <v>3</v>
      </c>
      <c r="K2832" s="21">
        <v>3</v>
      </c>
      <c r="L2832" s="21">
        <f>J2832-K2832</f>
        <v>0</v>
      </c>
      <c r="M2832" s="21" t="s">
        <v>3633</v>
      </c>
      <c r="N2832" s="30">
        <v>45920</v>
      </c>
      <c r="O2832" s="48">
        <v>50475.75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>IF(X2832="", "", X2832-N2832)</f>
        <v>2</v>
      </c>
      <c r="Z2832" s="21" t="str">
        <f>IF(N2832="", "", TEXT(N2832, "dddd"))</f>
        <v>Saturday</v>
      </c>
      <c r="AA2832" s="21" t="str">
        <f>IF(X2832="", "", TEXT(X2832, "dddd"))</f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2829</v>
      </c>
      <c r="B2833" s="21" t="s">
        <v>3570</v>
      </c>
      <c r="C2833" s="30">
        <v>45912</v>
      </c>
      <c r="D2833" s="30">
        <v>45918</v>
      </c>
      <c r="E2833" s="47">
        <v>125.3</v>
      </c>
      <c r="F2833" s="47">
        <f>IF(AB2833="DOLLAR",E2833*88,E2833)</f>
        <v>11026.4</v>
      </c>
      <c r="G2833" s="48">
        <f>F2833*J2833</f>
        <v>33079.199999999997</v>
      </c>
      <c r="H2833" s="21">
        <v>400128</v>
      </c>
      <c r="I2833" s="21" t="s">
        <v>3802</v>
      </c>
      <c r="J2833" s="21">
        <v>3</v>
      </c>
      <c r="K2833" s="21">
        <v>3</v>
      </c>
      <c r="L2833" s="21">
        <f>J2833-K2833</f>
        <v>0</v>
      </c>
      <c r="M2833" s="21" t="s">
        <v>3633</v>
      </c>
      <c r="N2833" s="30">
        <v>45920</v>
      </c>
      <c r="O2833" s="48">
        <v>54102.75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>IF(X2833="", "", X2833-N2833)</f>
        <v>2</v>
      </c>
      <c r="Z2833" s="21" t="str">
        <f>IF(N2833="", "", TEXT(N2833, "dddd"))</f>
        <v>Saturday</v>
      </c>
      <c r="AA2833" s="21" t="str">
        <f>IF(X2833="", "", TEXT(X2833, "dddd"))</f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2830</v>
      </c>
      <c r="B2834" s="21" t="s">
        <v>3570</v>
      </c>
      <c r="C2834" s="30">
        <v>45912</v>
      </c>
      <c r="D2834" s="30">
        <v>45918</v>
      </c>
      <c r="E2834" s="47">
        <v>32.9</v>
      </c>
      <c r="F2834" s="47">
        <f>IF(AB2834="DOLLAR",E2834*88,E2834)</f>
        <v>2895.2</v>
      </c>
      <c r="G2834" s="48">
        <f>F2834*J2834</f>
        <v>2895.2</v>
      </c>
      <c r="H2834" s="21">
        <v>400137</v>
      </c>
      <c r="I2834" s="21" t="s">
        <v>4094</v>
      </c>
      <c r="J2834" s="21">
        <v>1</v>
      </c>
      <c r="K2834" s="21">
        <v>1</v>
      </c>
      <c r="L2834" s="21">
        <f>J2834-K2834</f>
        <v>0</v>
      </c>
      <c r="M2834" s="21" t="s">
        <v>3652</v>
      </c>
      <c r="N2834" s="30">
        <v>45920</v>
      </c>
      <c r="O2834" s="48">
        <v>4794</v>
      </c>
      <c r="P2834" s="21" t="s">
        <v>629</v>
      </c>
      <c r="Q2834" s="21">
        <v>58155918612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Gujrat</v>
      </c>
      <c r="W2834" s="38"/>
      <c r="X2834" s="30">
        <v>45922</v>
      </c>
      <c r="Y2834" s="21">
        <f>IF(X2834="", "", X2834-N2834)</f>
        <v>2</v>
      </c>
      <c r="Z2834" s="21" t="str">
        <f>IF(N2834="", "", TEXT(N2834, "dddd"))</f>
        <v>Saturday</v>
      </c>
      <c r="AA2834" s="21" t="str">
        <f>IF(X2834="", "", TEXT(X2834, "dddd"))</f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2831</v>
      </c>
      <c r="B2835" s="21" t="s">
        <v>3570</v>
      </c>
      <c r="C2835" s="30">
        <v>45912</v>
      </c>
      <c r="D2835" s="30">
        <v>45918</v>
      </c>
      <c r="E2835" s="47">
        <v>82.6</v>
      </c>
      <c r="F2835" s="47">
        <f>IF(AB2835="DOLLAR",E2835*88,E2835)</f>
        <v>7268.7999999999993</v>
      </c>
      <c r="G2835" s="48">
        <f>F2835*J2835</f>
        <v>7268.7999999999993</v>
      </c>
      <c r="H2835" s="21">
        <v>400208</v>
      </c>
      <c r="I2835" s="21" t="s">
        <v>4095</v>
      </c>
      <c r="J2835" s="21">
        <v>1</v>
      </c>
      <c r="K2835" s="21">
        <v>1</v>
      </c>
      <c r="L2835" s="21">
        <f>J2835-K2835</f>
        <v>0</v>
      </c>
      <c r="M2835" s="21" t="s">
        <v>3633</v>
      </c>
      <c r="N2835" s="30">
        <v>45920</v>
      </c>
      <c r="O2835" s="48">
        <v>11888.5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>IF(X2835="", "", X2835-N2835)</f>
        <v>2</v>
      </c>
      <c r="Z2835" s="21" t="str">
        <f>IF(N2835="", "", TEXT(N2835, "dddd"))</f>
        <v>Saturday</v>
      </c>
      <c r="AA2835" s="21" t="str">
        <f>IF(X2835="", "", TEXT(X2835, "dddd"))</f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2832</v>
      </c>
      <c r="B2836" s="21" t="s">
        <v>3570</v>
      </c>
      <c r="C2836" s="30">
        <v>45912</v>
      </c>
      <c r="D2836" s="30">
        <v>45918</v>
      </c>
      <c r="E2836" s="47">
        <v>309.75</v>
      </c>
      <c r="F2836" s="47">
        <f>IF(AB2836="DOLLAR",E2836*88,E2836)</f>
        <v>27258</v>
      </c>
      <c r="G2836" s="48">
        <f>F2836*J2836</f>
        <v>81774</v>
      </c>
      <c r="H2836" s="21">
        <v>400274</v>
      </c>
      <c r="I2836" s="21" t="s">
        <v>4096</v>
      </c>
      <c r="J2836" s="21">
        <v>3</v>
      </c>
      <c r="K2836" s="21">
        <v>3</v>
      </c>
      <c r="L2836" s="21">
        <f>J2836-K2836</f>
        <v>0</v>
      </c>
      <c r="M2836" s="21" t="s">
        <v>3633</v>
      </c>
      <c r="N2836" s="30">
        <v>45920</v>
      </c>
      <c r="O2836" s="48">
        <v>124829.25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>IF(X2836="", "", X2836-N2836)</f>
        <v>2</v>
      </c>
      <c r="Z2836" s="21" t="str">
        <f>IF(N2836="", "", TEXT(N2836, "dddd"))</f>
        <v>Saturday</v>
      </c>
      <c r="AA2836" s="21" t="str">
        <f>IF(X2836="", "", TEXT(X2836, "dddd"))</f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2833</v>
      </c>
      <c r="B2837" s="21" t="s">
        <v>3570</v>
      </c>
      <c r="C2837" s="30">
        <v>45912</v>
      </c>
      <c r="D2837" s="30">
        <v>45918</v>
      </c>
      <c r="E2837" s="47">
        <v>135.1</v>
      </c>
      <c r="F2837" s="47">
        <f>IF(AB2837="DOLLAR",E2837*88,E2837)</f>
        <v>11888.8</v>
      </c>
      <c r="G2837" s="48">
        <f>F2837*J2837</f>
        <v>23777.599999999999</v>
      </c>
      <c r="H2837" s="21">
        <v>400334</v>
      </c>
      <c r="I2837" s="21" t="s">
        <v>3811</v>
      </c>
      <c r="J2837" s="21">
        <v>2</v>
      </c>
      <c r="K2837" s="21">
        <v>2</v>
      </c>
      <c r="L2837" s="21">
        <f>J2837-K2837</f>
        <v>0</v>
      </c>
      <c r="M2837" s="21" t="s">
        <v>3633</v>
      </c>
      <c r="N2837" s="30">
        <v>45920</v>
      </c>
      <c r="O2837" s="48">
        <v>38889.5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>IF(X2837="", "", X2837-N2837)</f>
        <v>2</v>
      </c>
      <c r="Z2837" s="21" t="str">
        <f>IF(N2837="", "", TEXT(N2837, "dddd"))</f>
        <v>Saturday</v>
      </c>
      <c r="AA2837" s="21" t="str">
        <f>IF(X2837="", "", TEXT(X2837, "dddd"))</f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2834</v>
      </c>
      <c r="B2838" s="21" t="s">
        <v>3570</v>
      </c>
      <c r="C2838" s="30">
        <v>45912</v>
      </c>
      <c r="D2838" s="30">
        <v>45918</v>
      </c>
      <c r="E2838" s="47">
        <v>346.5</v>
      </c>
      <c r="F2838" s="47">
        <f>IF(AB2838="DOLLAR",E2838*88,E2838)</f>
        <v>30492</v>
      </c>
      <c r="G2838" s="48">
        <f>F2838*J2838</f>
        <v>30492</v>
      </c>
      <c r="H2838" s="21">
        <v>405225</v>
      </c>
      <c r="I2838" s="21" t="s">
        <v>4097</v>
      </c>
      <c r="J2838" s="21">
        <v>1</v>
      </c>
      <c r="K2838" s="21">
        <v>1</v>
      </c>
      <c r="L2838" s="21">
        <f>J2838-K2838</f>
        <v>0</v>
      </c>
      <c r="M2838" s="21" t="s">
        <v>3634</v>
      </c>
      <c r="N2838" s="30">
        <v>45920</v>
      </c>
      <c r="O2838" s="48">
        <v>71610</v>
      </c>
      <c r="P2838" s="21" t="s">
        <v>3579</v>
      </c>
      <c r="Q2838" s="21">
        <v>58155920745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Bhopal</v>
      </c>
      <c r="W2838" s="38"/>
      <c r="X2838" s="30">
        <v>45922</v>
      </c>
      <c r="Y2838" s="21">
        <f>IF(X2838="", "", X2838-N2838)</f>
        <v>2</v>
      </c>
      <c r="Z2838" s="21" t="str">
        <f>IF(N2838="", "", TEXT(N2838, "dddd"))</f>
        <v>Saturday</v>
      </c>
      <c r="AA2838" s="21" t="str">
        <f>IF(X2838="", "", TEXT(X2838, "dddd"))</f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2835</v>
      </c>
      <c r="B2839" s="21" t="s">
        <v>3570</v>
      </c>
      <c r="C2839" s="30">
        <v>45912</v>
      </c>
      <c r="D2839" s="30">
        <v>45918</v>
      </c>
      <c r="E2839" s="47">
        <v>160.29999999999998</v>
      </c>
      <c r="F2839" s="47">
        <f>IF(AB2839="DOLLAR",E2839*88,E2839)</f>
        <v>14106.399999999998</v>
      </c>
      <c r="G2839" s="48">
        <f>F2839*J2839</f>
        <v>42319.199999999997</v>
      </c>
      <c r="H2839" s="21">
        <v>422302</v>
      </c>
      <c r="I2839" s="21" t="s">
        <v>3812</v>
      </c>
      <c r="J2839" s="21">
        <v>3</v>
      </c>
      <c r="K2839" s="21">
        <v>3</v>
      </c>
      <c r="L2839" s="21">
        <f>J2839-K2839</f>
        <v>0</v>
      </c>
      <c r="M2839" s="21" t="s">
        <v>3633</v>
      </c>
      <c r="N2839" s="30">
        <v>45920</v>
      </c>
      <c r="O2839" s="48">
        <v>69215.25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>IF(X2839="", "", X2839-N2839)</f>
        <v>2</v>
      </c>
      <c r="Z2839" s="21" t="str">
        <f>IF(N2839="", "", TEXT(N2839, "dddd"))</f>
        <v>Saturday</v>
      </c>
      <c r="AA2839" s="21" t="str">
        <f>IF(X2839="", "", TEXT(X2839, "dddd"))</f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2836</v>
      </c>
      <c r="B2840" s="21" t="s">
        <v>3570</v>
      </c>
      <c r="C2840" s="30">
        <v>45912</v>
      </c>
      <c r="D2840" s="30">
        <v>45918</v>
      </c>
      <c r="E2840" s="47">
        <v>31.5</v>
      </c>
      <c r="F2840" s="47">
        <f>IF(AB2840="DOLLAR",E2840*88,E2840)</f>
        <v>2772</v>
      </c>
      <c r="G2840" s="48">
        <f>F2840*J2840</f>
        <v>11088</v>
      </c>
      <c r="H2840" s="21">
        <v>423201</v>
      </c>
      <c r="I2840" s="21" t="s">
        <v>4098</v>
      </c>
      <c r="J2840" s="21">
        <v>4</v>
      </c>
      <c r="K2840" s="21">
        <v>4</v>
      </c>
      <c r="L2840" s="21">
        <f>J2840-K2840</f>
        <v>0</v>
      </c>
      <c r="M2840" s="21" t="s">
        <v>3636</v>
      </c>
      <c r="N2840" s="30">
        <v>45920</v>
      </c>
      <c r="O2840" s="48">
        <v>18900</v>
      </c>
      <c r="P2840" s="21" t="s">
        <v>621</v>
      </c>
      <c r="Q2840" s="21">
        <v>58155918542</v>
      </c>
      <c r="R2840" s="21" t="s">
        <v>40</v>
      </c>
      <c r="S2840" s="3">
        <v>-20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>IF(X2840="", "", X2840-N2840)</f>
        <v>2</v>
      </c>
      <c r="Z2840" s="21" t="str">
        <f>IF(N2840="", "", TEXT(N2840, "dddd"))</f>
        <v>Saturday</v>
      </c>
      <c r="AA2840" s="21" t="str">
        <f>IF(X2840="", "", TEXT(X2840, "dddd"))</f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2837</v>
      </c>
      <c r="B2841" s="21" t="s">
        <v>3570</v>
      </c>
      <c r="C2841" s="30">
        <v>45912</v>
      </c>
      <c r="D2841" s="30">
        <v>45918</v>
      </c>
      <c r="E2841" s="47">
        <v>193.5</v>
      </c>
      <c r="F2841" s="47">
        <f>IF(AB2841="DOLLAR",E2841*88,E2841)</f>
        <v>17028</v>
      </c>
      <c r="G2841" s="48">
        <f>F2841*J2841</f>
        <v>17028</v>
      </c>
      <c r="H2841" s="21">
        <v>424902</v>
      </c>
      <c r="I2841" s="21" t="s">
        <v>4099</v>
      </c>
      <c r="J2841" s="21">
        <v>1</v>
      </c>
      <c r="K2841" s="21">
        <v>1</v>
      </c>
      <c r="L2841" s="21">
        <f>J2841-K2841</f>
        <v>0</v>
      </c>
      <c r="M2841" s="21" t="s">
        <v>3653</v>
      </c>
      <c r="N2841" s="30">
        <v>45920</v>
      </c>
      <c r="O2841" s="48">
        <v>27993</v>
      </c>
      <c r="P2841" s="21" t="s">
        <v>3581</v>
      </c>
      <c r="Q2841" s="21">
        <v>58155919916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>IF(X2841="", "", X2841-N2841)</f>
        <v>2</v>
      </c>
      <c r="Z2841" s="21" t="str">
        <f>IF(N2841="", "", TEXT(N2841, "dddd"))</f>
        <v>Saturday</v>
      </c>
      <c r="AA2841" s="21" t="str">
        <f>IF(X2841="", "", TEXT(X2841, "dddd"))</f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2838</v>
      </c>
      <c r="B2842" s="21" t="s">
        <v>3570</v>
      </c>
      <c r="C2842" s="30">
        <v>45912</v>
      </c>
      <c r="D2842" s="30">
        <v>45918</v>
      </c>
      <c r="E2842" s="47">
        <v>394.1</v>
      </c>
      <c r="F2842" s="47">
        <f>IF(AB2842="DOLLAR",E2842*88,E2842)</f>
        <v>34680.800000000003</v>
      </c>
      <c r="G2842" s="48">
        <f>F2842*J2842</f>
        <v>34680.800000000003</v>
      </c>
      <c r="H2842" s="21">
        <v>426103</v>
      </c>
      <c r="I2842" s="21" t="s">
        <v>4100</v>
      </c>
      <c r="J2842" s="21">
        <v>1</v>
      </c>
      <c r="K2842" s="21">
        <v>1</v>
      </c>
      <c r="L2842" s="21">
        <f>J2842-K2842</f>
        <v>0</v>
      </c>
      <c r="M2842" s="21" t="s">
        <v>3644</v>
      </c>
      <c r="N2842" s="30">
        <v>45920</v>
      </c>
      <c r="O2842" s="48">
        <v>61085.5</v>
      </c>
      <c r="P2842" s="21" t="s">
        <v>2281</v>
      </c>
      <c r="Q2842" s="21">
        <v>58155921154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Ahemedabad</v>
      </c>
      <c r="W2842" s="38"/>
      <c r="X2842" s="30">
        <v>45922</v>
      </c>
      <c r="Y2842" s="21">
        <f>IF(X2842="", "", X2842-N2842)</f>
        <v>2</v>
      </c>
      <c r="Z2842" s="21" t="str">
        <f>IF(N2842="", "", TEXT(N2842, "dddd"))</f>
        <v>Saturday</v>
      </c>
      <c r="AA2842" s="21" t="str">
        <f>IF(X2842="", "", TEXT(X2842, "dddd"))</f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2839</v>
      </c>
      <c r="B2843" s="21" t="s">
        <v>3570</v>
      </c>
      <c r="C2843" s="30">
        <v>45912</v>
      </c>
      <c r="D2843" s="30">
        <v>45918</v>
      </c>
      <c r="E2843" s="47">
        <v>107.10000000000001</v>
      </c>
      <c r="F2843" s="47">
        <f>IF(AB2843="DOLLAR",E2843*88,E2843)</f>
        <v>9424.8000000000011</v>
      </c>
      <c r="G2843" s="48">
        <f>F2843*J2843</f>
        <v>56548.800000000003</v>
      </c>
      <c r="H2843" s="21">
        <v>426202</v>
      </c>
      <c r="I2843" s="21" t="s">
        <v>4101</v>
      </c>
      <c r="J2843" s="21">
        <v>6</v>
      </c>
      <c r="K2843" s="21">
        <v>6</v>
      </c>
      <c r="L2843" s="21">
        <f>J2843-K2843</f>
        <v>0</v>
      </c>
      <c r="M2843" s="21" t="s">
        <v>3645</v>
      </c>
      <c r="N2843" s="30">
        <v>45920</v>
      </c>
      <c r="O2843" s="48">
        <v>69731.28</v>
      </c>
      <c r="P2843" s="21" t="s">
        <v>276</v>
      </c>
      <c r="Q2843" s="21">
        <v>58155927303</v>
      </c>
      <c r="R2843" s="21" t="s">
        <v>40</v>
      </c>
      <c r="S2843" s="3" t="s">
        <v>299</v>
      </c>
      <c r="T2843" s="37"/>
      <c r="U2843" s="21" t="s">
        <v>18</v>
      </c>
      <c r="V2843" s="21" t="str">
        <f>VLOOKUP(P2843,'Customer List'!B:C,2,)</f>
        <v>Pune</v>
      </c>
      <c r="W2843" s="38"/>
      <c r="X2843" s="30">
        <v>45923</v>
      </c>
      <c r="Y2843" s="21">
        <f>IF(X2843="", "", X2843-N2843)</f>
        <v>3</v>
      </c>
      <c r="Z2843" s="21" t="str">
        <f>IF(N2843="", "", TEXT(N2843, "dddd"))</f>
        <v>Saturday</v>
      </c>
      <c r="AA2843" s="21" t="str">
        <f>IF(X2843="", "", TEXT(X2843, "dddd"))</f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2840</v>
      </c>
      <c r="B2844" s="21" t="s">
        <v>3570</v>
      </c>
      <c r="C2844" s="30">
        <v>45912</v>
      </c>
      <c r="D2844" s="30">
        <v>45918</v>
      </c>
      <c r="E2844" s="47">
        <v>78.400000000000006</v>
      </c>
      <c r="F2844" s="47">
        <f>IF(AB2844="DOLLAR",E2844*88,E2844)</f>
        <v>6899.2000000000007</v>
      </c>
      <c r="G2844" s="48">
        <f>F2844*J2844</f>
        <v>6899.2000000000007</v>
      </c>
      <c r="H2844" s="21">
        <v>575304</v>
      </c>
      <c r="I2844" s="21" t="s">
        <v>4021</v>
      </c>
      <c r="J2844" s="21">
        <v>1</v>
      </c>
      <c r="K2844" s="21">
        <v>1</v>
      </c>
      <c r="L2844" s="21">
        <f>J2844-K2844</f>
        <v>0</v>
      </c>
      <c r="M2844" s="21" t="s">
        <v>3640</v>
      </c>
      <c r="N2844" s="30">
        <v>45920</v>
      </c>
      <c r="O2844" s="48">
        <v>12152</v>
      </c>
      <c r="P2844" s="21" t="s">
        <v>295</v>
      </c>
      <c r="Q2844" s="21">
        <v>58155922554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Kerala</v>
      </c>
      <c r="W2844" s="38"/>
      <c r="X2844" s="30">
        <v>45923</v>
      </c>
      <c r="Y2844" s="21">
        <f>IF(X2844="", "", X2844-N2844)</f>
        <v>3</v>
      </c>
      <c r="Z2844" s="21" t="str">
        <f>IF(N2844="", "", TEXT(N2844, "dddd"))</f>
        <v>Saturday</v>
      </c>
      <c r="AA2844" s="21" t="str">
        <f>IF(X2844="", "", TEXT(X2844, "dddd"))</f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2841</v>
      </c>
      <c r="B2845" s="21" t="s">
        <v>3570</v>
      </c>
      <c r="C2845" s="30">
        <v>45912</v>
      </c>
      <c r="D2845" s="30">
        <v>45918</v>
      </c>
      <c r="E2845" s="47">
        <v>177.1</v>
      </c>
      <c r="F2845" s="47">
        <f>IF(AB2845="DOLLAR",E2845*88,E2845)</f>
        <v>15584.8</v>
      </c>
      <c r="G2845" s="48">
        <f>F2845*J2845</f>
        <v>15584.8</v>
      </c>
      <c r="H2845" s="21">
        <v>582304</v>
      </c>
      <c r="I2845" s="21" t="s">
        <v>4102</v>
      </c>
      <c r="J2845" s="21">
        <v>1</v>
      </c>
      <c r="K2845" s="21">
        <v>1</v>
      </c>
      <c r="L2845" s="21">
        <f>J2845-K2845</f>
        <v>0</v>
      </c>
      <c r="M2845" s="21" t="s">
        <v>3646</v>
      </c>
      <c r="N2845" s="30">
        <v>45920</v>
      </c>
      <c r="O2845" s="48">
        <v>19217.88</v>
      </c>
      <c r="P2845" s="21" t="s">
        <v>276</v>
      </c>
      <c r="Q2845" s="21">
        <v>58155927303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>IF(X2845="", "", X2845-N2845)</f>
        <v>3</v>
      </c>
      <c r="Z2845" s="21" t="str">
        <f>IF(N2845="", "", TEXT(N2845, "dddd"))</f>
        <v>Saturday</v>
      </c>
      <c r="AA2845" s="21" t="str">
        <f>IF(X2845="", "", TEXT(X2845, "dddd"))</f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2842</v>
      </c>
      <c r="B2846" s="21" t="s">
        <v>3570</v>
      </c>
      <c r="C2846" s="30">
        <v>45912</v>
      </c>
      <c r="D2846" s="30">
        <v>45918</v>
      </c>
      <c r="E2846" s="47">
        <v>267.39999999999998</v>
      </c>
      <c r="F2846" s="47">
        <f>IF(AB2846="DOLLAR",E2846*88,E2846)</f>
        <v>23531.199999999997</v>
      </c>
      <c r="G2846" s="48">
        <f>F2846*J2846</f>
        <v>23531.199999999997</v>
      </c>
      <c r="H2846" s="21">
        <v>626810</v>
      </c>
      <c r="I2846" s="21" t="s">
        <v>4103</v>
      </c>
      <c r="J2846" s="21">
        <v>1</v>
      </c>
      <c r="K2846" s="21">
        <v>1</v>
      </c>
      <c r="L2846" s="21">
        <f>J2846-K2846</f>
        <v>0</v>
      </c>
      <c r="M2846" s="21" t="s">
        <v>3632</v>
      </c>
      <c r="N2846" s="30">
        <v>45920</v>
      </c>
      <c r="O2846" s="48">
        <v>41447</v>
      </c>
      <c r="P2846" s="21" t="s">
        <v>2046</v>
      </c>
      <c r="Q2846" s="21">
        <v>58155918682</v>
      </c>
      <c r="R2846" s="21" t="s">
        <v>40</v>
      </c>
      <c r="S2846" s="3">
        <v>4</v>
      </c>
      <c r="T2846" s="37"/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>IF(X2846="", "", X2846-N2846)</f>
        <v>2</v>
      </c>
      <c r="Z2846" s="21" t="str">
        <f>IF(N2846="", "", TEXT(N2846, "dddd"))</f>
        <v>Saturday</v>
      </c>
      <c r="AA2846" s="21" t="str">
        <f>IF(X2846="", "", TEXT(X2846, "dddd"))</f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2843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>IF(AB2847="DOLLAR",E2847*88,E2847)</f>
        <v>7268.7999999999993</v>
      </c>
      <c r="G2847" s="48">
        <f>F2847*J2847</f>
        <v>7268.7999999999993</v>
      </c>
      <c r="H2847" s="21">
        <v>740042</v>
      </c>
      <c r="I2847" s="21" t="s">
        <v>4104</v>
      </c>
      <c r="J2847" s="21">
        <v>1</v>
      </c>
      <c r="K2847" s="21">
        <v>1</v>
      </c>
      <c r="L2847" s="21">
        <f>J2847-K2847</f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>IF(X2847="", "", X2847-N2847)</f>
        <v>2</v>
      </c>
      <c r="Z2847" s="21" t="str">
        <f>IF(N2847="", "", TEXT(N2847, "dddd"))</f>
        <v>Saturday</v>
      </c>
      <c r="AA2847" s="21" t="str">
        <f>IF(X2847="", "", TEXT(X2847, "dddd"))</f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2844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>IF(AB2848="DOLLAR",E2848*88,E2848)</f>
        <v>7268.7999999999993</v>
      </c>
      <c r="G2848" s="48">
        <f>F2848*J2848</f>
        <v>7268.7999999999993</v>
      </c>
      <c r="H2848" s="21">
        <v>740043</v>
      </c>
      <c r="I2848" s="21" t="s">
        <v>4105</v>
      </c>
      <c r="J2848" s="21">
        <v>1</v>
      </c>
      <c r="K2848" s="21">
        <v>1</v>
      </c>
      <c r="L2848" s="21">
        <f>J2848-K2848</f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>IF(X2848="", "", X2848-N2848)</f>
        <v>2</v>
      </c>
      <c r="Z2848" s="21" t="str">
        <f>IF(N2848="", "", TEXT(N2848, "dddd"))</f>
        <v>Saturday</v>
      </c>
      <c r="AA2848" s="21" t="str">
        <f>IF(X2848="", "", TEXT(X2848, "dddd"))</f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2845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>IF(AB2849="DOLLAR",E2849*88,E2849)</f>
        <v>7268.7999999999993</v>
      </c>
      <c r="G2849" s="48">
        <f>F2849*J2849</f>
        <v>7268.7999999999993</v>
      </c>
      <c r="H2849" s="21">
        <v>740044</v>
      </c>
      <c r="I2849" s="21" t="s">
        <v>4106</v>
      </c>
      <c r="J2849" s="21">
        <v>1</v>
      </c>
      <c r="K2849" s="21">
        <v>1</v>
      </c>
      <c r="L2849" s="21">
        <f>J2849-K2849</f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>IF(X2849="", "", X2849-N2849)</f>
        <v>2</v>
      </c>
      <c r="Z2849" s="21" t="str">
        <f>IF(N2849="", "", TEXT(N2849, "dddd"))</f>
        <v>Saturday</v>
      </c>
      <c r="AA2849" s="21" t="str">
        <f>IF(X2849="", "", TEXT(X2849, "dddd"))</f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2846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>IF(AB2850="DOLLAR",E2850*88,E2850)</f>
        <v>7268.7999999999993</v>
      </c>
      <c r="G2850" s="48">
        <f>F2850*J2850</f>
        <v>7268.7999999999993</v>
      </c>
      <c r="H2850" s="21">
        <v>740045</v>
      </c>
      <c r="I2850" s="21" t="s">
        <v>4107</v>
      </c>
      <c r="J2850" s="21">
        <v>1</v>
      </c>
      <c r="K2850" s="21">
        <v>1</v>
      </c>
      <c r="L2850" s="21">
        <f>J2850-K2850</f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>IF(X2850="", "", X2850-N2850)</f>
        <v>2</v>
      </c>
      <c r="Z2850" s="21" t="str">
        <f>IF(N2850="", "", TEXT(N2850, "dddd"))</f>
        <v>Saturday</v>
      </c>
      <c r="AA2850" s="21" t="str">
        <f>IF(X2850="", "", TEXT(X2850, "dddd"))</f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2847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>IF(AB2851="DOLLAR",E2851*88,E2851)</f>
        <v>7268.7999999999993</v>
      </c>
      <c r="G2851" s="48">
        <f>F2851*J2851</f>
        <v>7268.7999999999993</v>
      </c>
      <c r="H2851" s="21">
        <v>740046</v>
      </c>
      <c r="I2851" s="21" t="s">
        <v>4108</v>
      </c>
      <c r="J2851" s="21">
        <v>1</v>
      </c>
      <c r="K2851" s="21">
        <v>1</v>
      </c>
      <c r="L2851" s="21">
        <f>J2851-K2851</f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>IF(X2851="", "", X2851-N2851)</f>
        <v>2</v>
      </c>
      <c r="Z2851" s="21" t="str">
        <f>IF(N2851="", "", TEXT(N2851, "dddd"))</f>
        <v>Saturday</v>
      </c>
      <c r="AA2851" s="21" t="str">
        <f>IF(X2851="", "", TEXT(X2851, "dddd"))</f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2848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>IF(AB2852="DOLLAR",E2852*88,E2852)</f>
        <v>7268.7999999999993</v>
      </c>
      <c r="G2852" s="48">
        <f>F2852*J2852</f>
        <v>7268.7999999999993</v>
      </c>
      <c r="H2852" s="21">
        <v>740047</v>
      </c>
      <c r="I2852" s="21" t="s">
        <v>4109</v>
      </c>
      <c r="J2852" s="21">
        <v>1</v>
      </c>
      <c r="K2852" s="21">
        <v>1</v>
      </c>
      <c r="L2852" s="21">
        <f>J2852-K2852</f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>IF(X2852="", "", X2852-N2852)</f>
        <v>2</v>
      </c>
      <c r="Z2852" s="21" t="str">
        <f>IF(N2852="", "", TEXT(N2852, "dddd"))</f>
        <v>Saturday</v>
      </c>
      <c r="AA2852" s="21" t="str">
        <f>IF(X2852="", "", TEXT(X2852, "dddd"))</f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2849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>IF(AB2853="DOLLAR",E2853*88,E2853)</f>
        <v>7268.7999999999993</v>
      </c>
      <c r="G2853" s="48">
        <f>F2853*J2853</f>
        <v>7268.7999999999993</v>
      </c>
      <c r="H2853" s="21">
        <v>740052</v>
      </c>
      <c r="I2853" s="21" t="s">
        <v>4110</v>
      </c>
      <c r="J2853" s="21">
        <v>1</v>
      </c>
      <c r="K2853" s="21">
        <v>1</v>
      </c>
      <c r="L2853" s="21">
        <f>J2853-K2853</f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>IF(X2853="", "", X2853-N2853)</f>
        <v>2</v>
      </c>
      <c r="Z2853" s="21" t="str">
        <f>IF(N2853="", "", TEXT(N2853, "dddd"))</f>
        <v>Saturday</v>
      </c>
      <c r="AA2853" s="21" t="str">
        <f>IF(X2853="", "", TEXT(X2853, "dddd"))</f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2850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>IF(AB2854="DOLLAR",E2854*88,E2854)</f>
        <v>7268.7999999999993</v>
      </c>
      <c r="G2854" s="48">
        <f>F2854*J2854</f>
        <v>7268.7999999999993</v>
      </c>
      <c r="H2854" s="21">
        <v>740053</v>
      </c>
      <c r="I2854" s="21" t="s">
        <v>4111</v>
      </c>
      <c r="J2854" s="21">
        <v>1</v>
      </c>
      <c r="K2854" s="21">
        <v>1</v>
      </c>
      <c r="L2854" s="21">
        <f>J2854-K2854</f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>IF(X2854="", "", X2854-N2854)</f>
        <v>2</v>
      </c>
      <c r="Z2854" s="21" t="str">
        <f>IF(N2854="", "", TEXT(N2854, "dddd"))</f>
        <v>Saturday</v>
      </c>
      <c r="AA2854" s="21" t="str">
        <f>IF(X2854="", "", TEXT(X2854, "dddd"))</f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2851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>IF(AB2855="DOLLAR",E2855*88,E2855)</f>
        <v>7268.7999999999993</v>
      </c>
      <c r="G2855" s="48">
        <f>F2855*J2855</f>
        <v>7268.7999999999993</v>
      </c>
      <c r="H2855" s="21">
        <v>740368</v>
      </c>
      <c r="I2855" s="21" t="s">
        <v>4112</v>
      </c>
      <c r="J2855" s="21">
        <v>1</v>
      </c>
      <c r="K2855" s="21">
        <v>1</v>
      </c>
      <c r="L2855" s="21">
        <f>J2855-K2855</f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>IF(X2855="", "", X2855-N2855)</f>
        <v>2</v>
      </c>
      <c r="Z2855" s="21" t="str">
        <f>IF(N2855="", "", TEXT(N2855, "dddd"))</f>
        <v>Saturday</v>
      </c>
      <c r="AA2855" s="21" t="str">
        <f>IF(X2855="", "", TEXT(X2855, "dddd"))</f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2852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>IF(AB2856="DOLLAR",E2856*88,E2856)</f>
        <v>7268.7999999999993</v>
      </c>
      <c r="G2856" s="48">
        <f>F2856*J2856</f>
        <v>7268.7999999999993</v>
      </c>
      <c r="H2856" s="21">
        <v>740717</v>
      </c>
      <c r="I2856" s="21" t="s">
        <v>4113</v>
      </c>
      <c r="J2856" s="21">
        <v>1</v>
      </c>
      <c r="K2856" s="21">
        <v>1</v>
      </c>
      <c r="L2856" s="21">
        <f>J2856-K2856</f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>IF(X2856="", "", X2856-N2856)</f>
        <v>2</v>
      </c>
      <c r="Z2856" s="21" t="str">
        <f>IF(N2856="", "", TEXT(N2856, "dddd"))</f>
        <v>Saturday</v>
      </c>
      <c r="AA2856" s="21" t="str">
        <f>IF(X2856="", "", TEXT(X2856, "dddd"))</f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2853</v>
      </c>
      <c r="B2857" s="21" t="s">
        <v>3570</v>
      </c>
      <c r="C2857" s="30">
        <v>45912</v>
      </c>
      <c r="D2857" s="30">
        <v>45918</v>
      </c>
      <c r="E2857" s="47">
        <v>1</v>
      </c>
      <c r="F2857" s="47">
        <f>IF(AB2857="DOLLAR",E2857*88,E2857)</f>
        <v>88</v>
      </c>
      <c r="G2857" s="48">
        <f>F2857*J2857</f>
        <v>88</v>
      </c>
      <c r="H2857" s="21">
        <v>740809</v>
      </c>
      <c r="I2857" s="21" t="s">
        <v>4114</v>
      </c>
      <c r="J2857" s="21">
        <v>1</v>
      </c>
      <c r="K2857" s="21">
        <v>1</v>
      </c>
      <c r="L2857" s="21">
        <f>J2857-K2857</f>
        <v>0</v>
      </c>
      <c r="M2857" s="21" t="s">
        <v>4964</v>
      </c>
      <c r="N2857" s="30">
        <v>45939</v>
      </c>
      <c r="O2857" s="48">
        <v>0</v>
      </c>
      <c r="P2857" s="21" t="s">
        <v>4849</v>
      </c>
      <c r="Q2857" s="21">
        <v>58156706370</v>
      </c>
      <c r="R2857" s="21" t="s">
        <v>40</v>
      </c>
      <c r="S2857" s="3">
        <v>4</v>
      </c>
      <c r="T2857" s="37" t="s">
        <v>3590</v>
      </c>
      <c r="U2857" s="21" t="s">
        <v>18</v>
      </c>
      <c r="V2857" s="21" t="str">
        <f>VLOOKUP(P2857,'Customer List'!B:C,2,)</f>
        <v>Banglore</v>
      </c>
      <c r="W2857" s="38"/>
      <c r="X2857" s="30">
        <v>45941</v>
      </c>
      <c r="Y2857" s="21">
        <f>IF(X2857="", "", X2857-N2857)</f>
        <v>2</v>
      </c>
      <c r="Z2857" s="21" t="str">
        <f>IF(N2857="", "", TEXT(N2857, "dddd"))</f>
        <v>Thursday</v>
      </c>
      <c r="AA2857" s="21" t="str">
        <f>IF(X2857="", "", TEXT(X2857, "dddd"))</f>
        <v>Saturday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2854</v>
      </c>
      <c r="B2858" s="21" t="s">
        <v>3570</v>
      </c>
      <c r="C2858" s="30">
        <v>45912</v>
      </c>
      <c r="D2858" s="30">
        <v>45918</v>
      </c>
      <c r="E2858" s="47">
        <v>205.8</v>
      </c>
      <c r="F2858" s="47">
        <f>IF(AB2858="DOLLAR",E2858*88,E2858)</f>
        <v>18110.400000000001</v>
      </c>
      <c r="G2858" s="48">
        <f>F2858*J2858</f>
        <v>18110.400000000001</v>
      </c>
      <c r="H2858" s="21">
        <v>741041</v>
      </c>
      <c r="I2858" s="21" t="s">
        <v>4115</v>
      </c>
      <c r="J2858" s="21">
        <v>1</v>
      </c>
      <c r="K2858" s="21">
        <v>1</v>
      </c>
      <c r="L2858" s="21">
        <f>J2858-K2858</f>
        <v>0</v>
      </c>
      <c r="M2858" s="21" t="s">
        <v>3647</v>
      </c>
      <c r="N2858" s="30">
        <v>45920</v>
      </c>
      <c r="O2858" s="48">
        <v>34177.5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>IF(X2858="", "", X2858-N2858)</f>
        <v>2</v>
      </c>
      <c r="Z2858" s="21" t="str">
        <f>IF(N2858="", "", TEXT(N2858, "dddd"))</f>
        <v>Saturday</v>
      </c>
      <c r="AA2858" s="21" t="str">
        <f>IF(X2858="", "", TEXT(X2858, "dddd"))</f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2855</v>
      </c>
      <c r="B2859" s="21" t="s">
        <v>3570</v>
      </c>
      <c r="C2859" s="30">
        <v>45912</v>
      </c>
      <c r="D2859" s="30">
        <v>45918</v>
      </c>
      <c r="E2859" s="47">
        <v>41.3</v>
      </c>
      <c r="F2859" s="47">
        <f>IF(AB2859="DOLLAR",E2859*88,E2859)</f>
        <v>3634.3999999999996</v>
      </c>
      <c r="G2859" s="48">
        <f>F2859*J2859</f>
        <v>3634.3999999999996</v>
      </c>
      <c r="H2859" s="21">
        <v>741042</v>
      </c>
      <c r="I2859" s="21" t="s">
        <v>4116</v>
      </c>
      <c r="J2859" s="21">
        <v>1</v>
      </c>
      <c r="K2859" s="21">
        <v>1</v>
      </c>
      <c r="L2859" s="21">
        <f>J2859-K2859</f>
        <v>0</v>
      </c>
      <c r="M2859" s="21" t="s">
        <v>3647</v>
      </c>
      <c r="N2859" s="30">
        <v>45920</v>
      </c>
      <c r="O2859" s="48">
        <v>6858.75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>IF(X2859="", "", X2859-N2859)</f>
        <v>2</v>
      </c>
      <c r="Z2859" s="21" t="str">
        <f>IF(N2859="", "", TEXT(N2859, "dddd"))</f>
        <v>Saturday</v>
      </c>
      <c r="AA2859" s="21" t="str">
        <f>IF(X2859="", "", TEXT(X2859, "dddd"))</f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2856</v>
      </c>
      <c r="B2860" s="21" t="s">
        <v>3570</v>
      </c>
      <c r="C2860" s="30">
        <v>45912</v>
      </c>
      <c r="D2860" s="30">
        <v>45918</v>
      </c>
      <c r="E2860" s="47">
        <v>171.75</v>
      </c>
      <c r="F2860" s="47">
        <f>IF(AB2860="DOLLAR",E2860*88,E2860)</f>
        <v>15114</v>
      </c>
      <c r="G2860" s="48">
        <f>F2860*J2860</f>
        <v>15114</v>
      </c>
      <c r="H2860" s="21">
        <v>846102</v>
      </c>
      <c r="I2860" s="21" t="s">
        <v>4117</v>
      </c>
      <c r="J2860" s="21">
        <v>1</v>
      </c>
      <c r="K2860" s="21">
        <v>1</v>
      </c>
      <c r="L2860" s="21">
        <f>J2860-K2860</f>
        <v>0</v>
      </c>
      <c r="M2860" s="21" t="s">
        <v>3635</v>
      </c>
      <c r="N2860" s="30">
        <v>45920</v>
      </c>
      <c r="O2860" s="48">
        <v>24045</v>
      </c>
      <c r="P2860" s="21" t="s">
        <v>621</v>
      </c>
      <c r="Q2860" s="21">
        <v>58155918542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Hyderabad</v>
      </c>
      <c r="W2860" s="38"/>
      <c r="X2860" s="30">
        <v>45922</v>
      </c>
      <c r="Y2860" s="21">
        <f>IF(X2860="", "", X2860-N2860)</f>
        <v>2</v>
      </c>
      <c r="Z2860" s="21" t="str">
        <f>IF(N2860="", "", TEXT(N2860, "dddd"))</f>
        <v>Saturday</v>
      </c>
      <c r="AA2860" s="21" t="str">
        <f>IF(X2860="", "", TEXT(X2860, "dddd"))</f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2857</v>
      </c>
      <c r="B2861" s="21" t="s">
        <v>3570</v>
      </c>
      <c r="C2861" s="30">
        <v>45912</v>
      </c>
      <c r="D2861" s="30">
        <v>45918</v>
      </c>
      <c r="E2861" s="47">
        <v>990</v>
      </c>
      <c r="F2861" s="47">
        <f>IF(AB2861="DOLLAR",E2861*88,E2861)</f>
        <v>87120</v>
      </c>
      <c r="G2861" s="48">
        <f>F2861*J2861</f>
        <v>174240</v>
      </c>
      <c r="H2861" s="21">
        <v>900007328</v>
      </c>
      <c r="I2861" s="21" t="s">
        <v>4207</v>
      </c>
      <c r="J2861" s="21">
        <v>2</v>
      </c>
      <c r="K2861" s="21">
        <v>2</v>
      </c>
      <c r="L2861" s="21">
        <f>J2861-K2861</f>
        <v>0</v>
      </c>
      <c r="M2861" s="21" t="s">
        <v>3631</v>
      </c>
      <c r="N2861" s="30">
        <v>45920</v>
      </c>
      <c r="O2861" s="48">
        <v>231660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>IF(X2861="", "", X2861-N2861)</f>
        <v>2</v>
      </c>
      <c r="Z2861" s="21" t="str">
        <f>IF(N2861="", "", TEXT(N2861, "dddd"))</f>
        <v>Saturday</v>
      </c>
      <c r="AA2861" s="21" t="str">
        <f>IF(X2861="", "", TEXT(X2861, "dddd"))</f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2858</v>
      </c>
      <c r="B2862" s="21" t="s">
        <v>3570</v>
      </c>
      <c r="C2862" s="30">
        <v>45912</v>
      </c>
      <c r="D2862" s="30">
        <v>45918</v>
      </c>
      <c r="E2862" s="47">
        <v>1540</v>
      </c>
      <c r="F2862" s="47">
        <f>IF(AB2862="DOLLAR",E2862*88,E2862)</f>
        <v>135520</v>
      </c>
      <c r="G2862" s="48">
        <f>F2862*J2862</f>
        <v>271040</v>
      </c>
      <c r="H2862" s="21">
        <v>900007329</v>
      </c>
      <c r="I2862" s="21" t="s">
        <v>4208</v>
      </c>
      <c r="J2862" s="21">
        <v>2</v>
      </c>
      <c r="K2862" s="21">
        <v>2</v>
      </c>
      <c r="L2862" s="21">
        <f>J2862-K2862</f>
        <v>0</v>
      </c>
      <c r="M2862" s="21" t="s">
        <v>3631</v>
      </c>
      <c r="N2862" s="30">
        <v>45920</v>
      </c>
      <c r="O2862" s="48">
        <v>360360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>IF(X2862="", "", X2862-N2862)</f>
        <v>2</v>
      </c>
      <c r="Z2862" s="21" t="str">
        <f>IF(N2862="", "", TEXT(N2862, "dddd"))</f>
        <v>Saturday</v>
      </c>
      <c r="AA2862" s="21" t="str">
        <f>IF(X2862="", "", TEXT(X2862, "dddd"))</f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2859</v>
      </c>
      <c r="B2863" s="21" t="s">
        <v>3570</v>
      </c>
      <c r="C2863" s="30">
        <v>45912</v>
      </c>
      <c r="D2863" s="30">
        <v>45918</v>
      </c>
      <c r="E2863" s="47">
        <v>62.3</v>
      </c>
      <c r="F2863" s="47">
        <f>IF(AB2863="DOLLAR",E2863*88,E2863)</f>
        <v>5482.4</v>
      </c>
      <c r="G2863" s="48">
        <f>F2863*J2863</f>
        <v>5482.4</v>
      </c>
      <c r="H2863" s="21">
        <v>906113</v>
      </c>
      <c r="I2863" s="21" t="s">
        <v>4209</v>
      </c>
      <c r="J2863" s="21">
        <v>1</v>
      </c>
      <c r="K2863" s="21">
        <v>1</v>
      </c>
      <c r="L2863" s="21">
        <f>J2863-K2863</f>
        <v>0</v>
      </c>
      <c r="M2863" s="21" t="s">
        <v>3635</v>
      </c>
      <c r="N2863" s="30">
        <v>45920</v>
      </c>
      <c r="O2863" s="48">
        <v>9345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>IF(X2863="", "", X2863-N2863)</f>
        <v>2</v>
      </c>
      <c r="Z2863" s="21" t="str">
        <f>IF(N2863="", "", TEXT(N2863, "dddd"))</f>
        <v>Saturday</v>
      </c>
      <c r="AA2863" s="21" t="str">
        <f>IF(X2863="", "", TEXT(X2863, "dddd"))</f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2860</v>
      </c>
      <c r="B2864" s="21" t="s">
        <v>3570</v>
      </c>
      <c r="C2864" s="30">
        <v>45912</v>
      </c>
      <c r="D2864" s="30">
        <v>45918</v>
      </c>
      <c r="E2864" s="47">
        <v>152.6</v>
      </c>
      <c r="F2864" s="47">
        <f>IF(AB2864="DOLLAR",E2864*88,E2864)</f>
        <v>13428.8</v>
      </c>
      <c r="G2864" s="48">
        <f>F2864*J2864</f>
        <v>13428.8</v>
      </c>
      <c r="H2864" s="21">
        <v>921304</v>
      </c>
      <c r="I2864" s="21" t="s">
        <v>4210</v>
      </c>
      <c r="J2864" s="21">
        <v>1</v>
      </c>
      <c r="K2864" s="21">
        <v>1</v>
      </c>
      <c r="L2864" s="21">
        <f>J2864-K2864</f>
        <v>0</v>
      </c>
      <c r="M2864" s="21" t="s">
        <v>3645</v>
      </c>
      <c r="N2864" s="30">
        <v>45920</v>
      </c>
      <c r="O2864" s="48">
        <v>16559.28</v>
      </c>
      <c r="P2864" s="21" t="s">
        <v>276</v>
      </c>
      <c r="Q2864" s="21">
        <v>58155927303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>IF(X2864="", "", X2864-N2864)</f>
        <v>3</v>
      </c>
      <c r="Z2864" s="21" t="str">
        <f>IF(N2864="", "", TEXT(N2864, "dddd"))</f>
        <v>Saturday</v>
      </c>
      <c r="AA2864" s="21" t="str">
        <f>IF(X2864="", "", TEXT(X2864, "dddd"))</f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2861</v>
      </c>
      <c r="B2865" s="21" t="s">
        <v>3570</v>
      </c>
      <c r="C2865" s="30">
        <v>45912</v>
      </c>
      <c r="D2865" s="30">
        <v>45918</v>
      </c>
      <c r="E2865" s="47">
        <v>88.9</v>
      </c>
      <c r="F2865" s="47">
        <f>IF(AB2865="DOLLAR",E2865*88,E2865)</f>
        <v>7823.2000000000007</v>
      </c>
      <c r="G2865" s="48">
        <f>F2865*J2865</f>
        <v>7823.2000000000007</v>
      </c>
      <c r="H2865" s="21">
        <v>926201</v>
      </c>
      <c r="I2865" s="21" t="s">
        <v>4211</v>
      </c>
      <c r="J2865" s="21">
        <v>1</v>
      </c>
      <c r="K2865" s="21">
        <v>1</v>
      </c>
      <c r="L2865" s="21">
        <f>J2865-K2865</f>
        <v>0</v>
      </c>
      <c r="M2865" s="21" t="s">
        <v>3645</v>
      </c>
      <c r="N2865" s="30">
        <v>45920</v>
      </c>
      <c r="O2865" s="48">
        <v>9646.92</v>
      </c>
      <c r="P2865" s="21" t="s">
        <v>276</v>
      </c>
      <c r="Q2865" s="21">
        <v>58155927303</v>
      </c>
      <c r="R2865" s="21" t="s">
        <v>40</v>
      </c>
      <c r="S2865" s="3" t="s">
        <v>299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>IF(X2865="", "", X2865-N2865)</f>
        <v>3</v>
      </c>
      <c r="Z2865" s="21" t="str">
        <f>IF(N2865="", "", TEXT(N2865, "dddd"))</f>
        <v>Saturday</v>
      </c>
      <c r="AA2865" s="21" t="str">
        <f>IF(X2865="", "", TEXT(X2865, "dddd"))</f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2862</v>
      </c>
      <c r="B2866" s="21" t="s">
        <v>3568</v>
      </c>
      <c r="C2866" s="30">
        <v>45913</v>
      </c>
      <c r="D2866" s="30">
        <v>45918</v>
      </c>
      <c r="E2866" s="47">
        <v>3348.95</v>
      </c>
      <c r="F2866" s="47">
        <f>IF(AB2866="DOLLAR",E2866*88,E2866)</f>
        <v>294707.59999999998</v>
      </c>
      <c r="G2866" s="48">
        <f>F2866*J2866</f>
        <v>294707.59999999998</v>
      </c>
      <c r="H2866" s="21" t="s">
        <v>3571</v>
      </c>
      <c r="I2866" s="21" t="s">
        <v>4199</v>
      </c>
      <c r="J2866" s="21">
        <v>1</v>
      </c>
      <c r="K2866" s="21">
        <v>1</v>
      </c>
      <c r="L2866" s="21">
        <f>J2866-K2866</f>
        <v>0</v>
      </c>
      <c r="M2866" s="21" t="s">
        <v>3608</v>
      </c>
      <c r="N2866" s="30">
        <v>45920</v>
      </c>
      <c r="O2866" s="48">
        <v>502342.05</v>
      </c>
      <c r="P2866" s="21" t="s">
        <v>370</v>
      </c>
      <c r="Q2866" s="21">
        <v>58155927841</v>
      </c>
      <c r="R2866" s="21" t="s">
        <v>40</v>
      </c>
      <c r="S2866" s="3">
        <v>-20</v>
      </c>
      <c r="T2866" s="37"/>
      <c r="U2866" s="21" t="s">
        <v>3580</v>
      </c>
      <c r="V2866" s="21" t="str">
        <f>VLOOKUP(P2866,'Customer List'!B:C,2,)</f>
        <v>Gujrat</v>
      </c>
      <c r="W2866" s="38"/>
      <c r="X2866" s="30">
        <v>45923</v>
      </c>
      <c r="Y2866" s="21">
        <f>IF(X2866="", "", X2866-N2866)</f>
        <v>3</v>
      </c>
      <c r="Z2866" s="21" t="str">
        <f>IF(N2866="", "", TEXT(N2866, "dddd"))</f>
        <v>Saturday</v>
      </c>
      <c r="AA2866" s="21" t="str">
        <f>IF(X2866="", "", TEXT(X2866, "dddd"))</f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2863</v>
      </c>
      <c r="B2867" s="21" t="s">
        <v>3568</v>
      </c>
      <c r="C2867" s="30">
        <v>45913</v>
      </c>
      <c r="D2867" s="30">
        <v>45918</v>
      </c>
      <c r="E2867" s="47">
        <v>1679</v>
      </c>
      <c r="F2867" s="47">
        <f>IF(AB2867="DOLLAR",E2867*88,E2867)</f>
        <v>147752</v>
      </c>
      <c r="G2867" s="48">
        <f>F2867*J2867</f>
        <v>147752</v>
      </c>
      <c r="H2867" s="21" t="s">
        <v>3572</v>
      </c>
      <c r="I2867" s="21" t="s">
        <v>4200</v>
      </c>
      <c r="J2867" s="21">
        <v>1</v>
      </c>
      <c r="K2867" s="21">
        <v>1</v>
      </c>
      <c r="L2867" s="21">
        <f>J2867-K2867</f>
        <v>0</v>
      </c>
      <c r="M2867" s="21" t="s">
        <v>3621</v>
      </c>
      <c r="N2867" s="30">
        <v>45919</v>
      </c>
      <c r="O2867" s="48">
        <v>169150</v>
      </c>
      <c r="P2867" s="21" t="s">
        <v>254</v>
      </c>
      <c r="Q2867" s="21" t="s">
        <v>2071</v>
      </c>
      <c r="R2867" s="21" t="s">
        <v>847</v>
      </c>
      <c r="S2867" s="3">
        <v>-20</v>
      </c>
      <c r="T2867" s="37"/>
      <c r="U2867" s="21" t="s">
        <v>3580</v>
      </c>
      <c r="V2867" s="21" t="str">
        <f>VLOOKUP(P2867,'Customer List'!B:C,2,)</f>
        <v>Delhi</v>
      </c>
      <c r="W2867" s="38"/>
      <c r="X2867" s="30">
        <f>IF(OR(R2867 = "PRIYANKA MADAM", R2867 = "DEEPAK", R2867 = "PORTER"),N2867,"")</f>
        <v>45919</v>
      </c>
      <c r="Y2867" s="21">
        <f>IF(X2867="", "", X2867-N2867)</f>
        <v>0</v>
      </c>
      <c r="Z2867" s="21" t="str">
        <f>IF(N2867="", "", TEXT(N2867, "dddd"))</f>
        <v>Friday</v>
      </c>
      <c r="AA2867" s="21" t="str">
        <f>IF(X2867="", "", TEXT(X2867, "dddd"))</f>
        <v>Friday</v>
      </c>
      <c r="AB2867" s="21" t="str">
        <f>VLOOKUP(U2867,'Currency Sheet'!A:C,3,)</f>
        <v>DOLLAR</v>
      </c>
      <c r="AC2867" s="42" t="str">
        <f>VLOOKUP(P2867,'Customer List'!B:D,3,)</f>
        <v>Local</v>
      </c>
    </row>
    <row r="2868" spans="1:29" x14ac:dyDescent="0.25">
      <c r="A2868" s="21">
        <v>2864</v>
      </c>
      <c r="B2868" s="21" t="s">
        <v>3568</v>
      </c>
      <c r="C2868" s="30">
        <v>45913</v>
      </c>
      <c r="D2868" s="30">
        <v>45918</v>
      </c>
      <c r="E2868" s="47">
        <v>1144</v>
      </c>
      <c r="F2868" s="47">
        <f>IF(AB2868="DOLLAR",E2868*88,E2868)</f>
        <v>100672</v>
      </c>
      <c r="G2868" s="48">
        <f>F2868*J2868</f>
        <v>100672</v>
      </c>
      <c r="H2868" s="21" t="s">
        <v>3573</v>
      </c>
      <c r="I2868" s="21" t="s">
        <v>4201</v>
      </c>
      <c r="J2868" s="21">
        <v>1</v>
      </c>
      <c r="K2868" s="21">
        <v>1</v>
      </c>
      <c r="L2868" s="21">
        <f>J2868-K2868</f>
        <v>0</v>
      </c>
      <c r="M2868" s="21" t="s">
        <v>3656</v>
      </c>
      <c r="N2868" s="30">
        <v>45920</v>
      </c>
      <c r="O2868" s="48">
        <v>162800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>IF(X2868="", "", X2868-N2868)</f>
        <v>2</v>
      </c>
      <c r="Z2868" s="21" t="str">
        <f>IF(N2868="", "", TEXT(N2868, "dddd"))</f>
        <v>Saturday</v>
      </c>
      <c r="AA2868" s="21" t="str">
        <f>IF(X2868="", "", TEXT(X2868, "dddd"))</f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2865</v>
      </c>
      <c r="B2869" s="21" t="s">
        <v>3568</v>
      </c>
      <c r="C2869" s="30">
        <v>45913</v>
      </c>
      <c r="D2869" s="30">
        <v>45918</v>
      </c>
      <c r="E2869" s="47">
        <v>1040</v>
      </c>
      <c r="F2869" s="47">
        <f>IF(AB2869="DOLLAR",E2869*88,E2869)</f>
        <v>91520</v>
      </c>
      <c r="G2869" s="48">
        <f>F2869*J2869</f>
        <v>91520</v>
      </c>
      <c r="H2869" s="21" t="s">
        <v>3574</v>
      </c>
      <c r="I2869" s="21" t="s">
        <v>4202</v>
      </c>
      <c r="J2869" s="21">
        <v>1</v>
      </c>
      <c r="K2869" s="21">
        <v>1</v>
      </c>
      <c r="L2869" s="21">
        <f>J2869-K2869</f>
        <v>0</v>
      </c>
      <c r="M2869" s="21" t="s">
        <v>3657</v>
      </c>
      <c r="N2869" s="30">
        <v>45920</v>
      </c>
      <c r="O2869" s="48">
        <v>148000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>IF(X2869="", "", X2869-N2869)</f>
        <v>2</v>
      </c>
      <c r="Z2869" s="21" t="str">
        <f>IF(N2869="", "", TEXT(N2869, "dddd"))</f>
        <v>Saturday</v>
      </c>
      <c r="AA2869" s="21" t="str">
        <f>IF(X2869="", "", TEXT(X2869, "dddd"))</f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2866</v>
      </c>
      <c r="B2870" s="21" t="s">
        <v>3568</v>
      </c>
      <c r="C2870" s="30">
        <v>45913</v>
      </c>
      <c r="D2870" s="30">
        <v>45918</v>
      </c>
      <c r="E2870" s="47">
        <v>188</v>
      </c>
      <c r="F2870" s="47">
        <f>IF(AB2870="DOLLAR",E2870*88,E2870)</f>
        <v>16544</v>
      </c>
      <c r="G2870" s="48">
        <f>F2870*J2870</f>
        <v>33088</v>
      </c>
      <c r="H2870" s="21" t="s">
        <v>372</v>
      </c>
      <c r="I2870" s="21" t="s">
        <v>4123</v>
      </c>
      <c r="J2870" s="21">
        <v>2</v>
      </c>
      <c r="K2870" s="21">
        <v>2</v>
      </c>
      <c r="L2870" s="21">
        <f>J2870-K2870</f>
        <v>0</v>
      </c>
      <c r="M2870" s="21" t="s">
        <v>3658</v>
      </c>
      <c r="N2870" s="30">
        <v>45920</v>
      </c>
      <c r="O2870" s="48">
        <v>53800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>IF(X2870="", "", X2870-N2870)</f>
        <v>2</v>
      </c>
      <c r="Z2870" s="21" t="str">
        <f>IF(N2870="", "", TEXT(N2870, "dddd"))</f>
        <v>Saturday</v>
      </c>
      <c r="AA2870" s="21" t="str">
        <f>IF(X2870="", "", TEXT(X2870, "dddd"))</f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2867</v>
      </c>
      <c r="B2871" s="21" t="s">
        <v>3568</v>
      </c>
      <c r="C2871" s="30">
        <v>45913</v>
      </c>
      <c r="D2871" s="30">
        <v>45918</v>
      </c>
      <c r="E2871" s="47">
        <v>132</v>
      </c>
      <c r="F2871" s="47">
        <f>IF(AB2871="DOLLAR",E2871*88,E2871)</f>
        <v>11616</v>
      </c>
      <c r="G2871" s="48">
        <f>F2871*J2871</f>
        <v>11616</v>
      </c>
      <c r="H2871" s="21" t="s">
        <v>3575</v>
      </c>
      <c r="I2871" s="21" t="s">
        <v>4203</v>
      </c>
      <c r="J2871" s="21">
        <v>1</v>
      </c>
      <c r="K2871" s="21">
        <v>1</v>
      </c>
      <c r="L2871" s="21">
        <f>J2871-K2871</f>
        <v>0</v>
      </c>
      <c r="M2871" s="21" t="s">
        <v>3649</v>
      </c>
      <c r="N2871" s="30">
        <v>45920</v>
      </c>
      <c r="O2871" s="48">
        <v>19740</v>
      </c>
      <c r="P2871" s="21" t="s">
        <v>165</v>
      </c>
      <c r="Q2871" s="21">
        <v>58155920130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Lucknow</v>
      </c>
      <c r="W2871" s="38"/>
      <c r="X2871" s="30">
        <v>45922</v>
      </c>
      <c r="Y2871" s="21">
        <f>IF(X2871="", "", X2871-N2871)</f>
        <v>2</v>
      </c>
      <c r="Z2871" s="21" t="str">
        <f>IF(N2871="", "", TEXT(N2871, "dddd"))</f>
        <v>Saturday</v>
      </c>
      <c r="AA2871" s="21" t="str">
        <f>IF(X2871="", "", TEXT(X2871, "dddd"))</f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2868</v>
      </c>
      <c r="B2872" s="21" t="s">
        <v>3568</v>
      </c>
      <c r="C2872" s="30">
        <v>45913</v>
      </c>
      <c r="D2872" s="30">
        <v>45918</v>
      </c>
      <c r="E2872" s="47">
        <v>603</v>
      </c>
      <c r="F2872" s="47">
        <f>IF(AB2872="DOLLAR",E2872*88,E2872)</f>
        <v>53064</v>
      </c>
      <c r="G2872" s="48">
        <f>F2872*J2872</f>
        <v>53064</v>
      </c>
      <c r="H2872" s="21" t="s">
        <v>3576</v>
      </c>
      <c r="I2872" s="21" t="s">
        <v>4204</v>
      </c>
      <c r="J2872" s="21">
        <v>1</v>
      </c>
      <c r="K2872" s="21">
        <v>1</v>
      </c>
      <c r="L2872" s="21">
        <f>J2872-K2872</f>
        <v>0</v>
      </c>
      <c r="M2872" s="21" t="s">
        <v>3611</v>
      </c>
      <c r="N2872" s="30">
        <v>45920</v>
      </c>
      <c r="O2872" s="48">
        <v>90510</v>
      </c>
      <c r="P2872" s="21" t="s">
        <v>302</v>
      </c>
      <c r="Q2872" s="21">
        <v>58155928736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Banglore</v>
      </c>
      <c r="W2872" s="38"/>
      <c r="X2872" s="30">
        <v>45922</v>
      </c>
      <c r="Y2872" s="21">
        <f>IF(X2872="", "", X2872-N2872)</f>
        <v>2</v>
      </c>
      <c r="Z2872" s="21" t="str">
        <f>IF(N2872="", "", TEXT(N2872, "dddd"))</f>
        <v>Saturday</v>
      </c>
      <c r="AA2872" s="21" t="str">
        <f>IF(X2872="", "", TEXT(X2872, "dddd"))</f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2869</v>
      </c>
      <c r="B2873" s="21" t="s">
        <v>3568</v>
      </c>
      <c r="C2873" s="30">
        <v>45913</v>
      </c>
      <c r="D2873" s="30">
        <v>45918</v>
      </c>
      <c r="E2873" s="47">
        <v>909</v>
      </c>
      <c r="F2873" s="47">
        <f>IF(AB2873="DOLLAR",E2873*88,E2873)</f>
        <v>79992</v>
      </c>
      <c r="G2873" s="48">
        <f>F2873*J2873</f>
        <v>79992</v>
      </c>
      <c r="H2873" s="21" t="s">
        <v>3577</v>
      </c>
      <c r="I2873" s="21" t="s">
        <v>4205</v>
      </c>
      <c r="J2873" s="21">
        <v>1</v>
      </c>
      <c r="K2873" s="21">
        <v>1</v>
      </c>
      <c r="L2873" s="21">
        <f>J2873-K2873</f>
        <v>0</v>
      </c>
      <c r="M2873" s="21" t="s">
        <v>3605</v>
      </c>
      <c r="N2873" s="30">
        <v>45920</v>
      </c>
      <c r="O2873" s="48">
        <v>146137.5</v>
      </c>
      <c r="P2873" s="21" t="s">
        <v>370</v>
      </c>
      <c r="Q2873" s="21">
        <v>58155927432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Gujrat</v>
      </c>
      <c r="W2873" s="38"/>
      <c r="X2873" s="30">
        <v>45922</v>
      </c>
      <c r="Y2873" s="21">
        <f>IF(X2873="", "", X2873-N2873)</f>
        <v>2</v>
      </c>
      <c r="Z2873" s="21" t="str">
        <f>IF(N2873="", "", TEXT(N2873, "dddd"))</f>
        <v>Saturday</v>
      </c>
      <c r="AA2873" s="21" t="str">
        <f>IF(X2873="", "", TEXT(X2873, "dddd"))</f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2870</v>
      </c>
      <c r="B2874" s="21" t="s">
        <v>3568</v>
      </c>
      <c r="C2874" s="30">
        <v>45913</v>
      </c>
      <c r="D2874" s="30">
        <v>45918</v>
      </c>
      <c r="E2874" s="47">
        <v>69</v>
      </c>
      <c r="F2874" s="47">
        <f>IF(AB2874="DOLLAR",E2874*88,E2874)</f>
        <v>6072</v>
      </c>
      <c r="G2874" s="48">
        <f>F2874*J2874</f>
        <v>6072</v>
      </c>
      <c r="H2874" s="21" t="s">
        <v>355</v>
      </c>
      <c r="I2874" s="21" t="s">
        <v>4124</v>
      </c>
      <c r="J2874" s="21">
        <v>1</v>
      </c>
      <c r="K2874" s="21">
        <v>1</v>
      </c>
      <c r="L2874" s="21">
        <f>J2874-K2874</f>
        <v>0</v>
      </c>
      <c r="M2874" s="21" t="s">
        <v>3657</v>
      </c>
      <c r="N2874" s="30">
        <v>45920</v>
      </c>
      <c r="O2874" s="48">
        <v>9900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>IF(X2874="", "", X2874-N2874)</f>
        <v>2</v>
      </c>
      <c r="Z2874" s="21" t="str">
        <f>IF(N2874="", "", TEXT(N2874, "dddd"))</f>
        <v>Saturday</v>
      </c>
      <c r="AA2874" s="21" t="str">
        <f>IF(X2874="", "", TEXT(X2874, "dddd"))</f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2871</v>
      </c>
      <c r="B2875" s="21" t="s">
        <v>3568</v>
      </c>
      <c r="C2875" s="30">
        <v>45913</v>
      </c>
      <c r="D2875" s="30">
        <v>45918</v>
      </c>
      <c r="E2875" s="47">
        <v>237</v>
      </c>
      <c r="F2875" s="47">
        <f>IF(AB2875="DOLLAR",E2875*88,E2875)</f>
        <v>20856</v>
      </c>
      <c r="G2875" s="48">
        <f>F2875*J2875</f>
        <v>62568</v>
      </c>
      <c r="H2875" s="21" t="s">
        <v>3578</v>
      </c>
      <c r="I2875" s="21" t="s">
        <v>4206</v>
      </c>
      <c r="J2875" s="21">
        <v>3</v>
      </c>
      <c r="K2875" s="21">
        <v>3</v>
      </c>
      <c r="L2875" s="21">
        <f>J2875-K2875</f>
        <v>0</v>
      </c>
      <c r="M2875" s="21" t="s">
        <v>3659</v>
      </c>
      <c r="N2875" s="30">
        <v>45920</v>
      </c>
      <c r="O2875" s="48">
        <v>101400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>IF(X2875="", "", X2875-N2875)</f>
        <v>2</v>
      </c>
      <c r="Z2875" s="21" t="str">
        <f>IF(N2875="", "", TEXT(N2875, "dddd"))</f>
        <v>Saturday</v>
      </c>
      <c r="AA2875" s="21" t="str">
        <f>IF(X2875="", "", TEXT(X2875, "dddd"))</f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2872</v>
      </c>
      <c r="B2876" s="21" t="s">
        <v>3568</v>
      </c>
      <c r="C2876" s="30">
        <v>45913</v>
      </c>
      <c r="D2876" s="30">
        <v>45918</v>
      </c>
      <c r="E2876" s="47">
        <v>393</v>
      </c>
      <c r="F2876" s="47">
        <f>IF(AB2876="DOLLAR",E2876*88,E2876)</f>
        <v>34584</v>
      </c>
      <c r="G2876" s="48">
        <f>F2876*J2876</f>
        <v>34584</v>
      </c>
      <c r="H2876" s="21" t="s">
        <v>364</v>
      </c>
      <c r="I2876" s="21" t="s">
        <v>4131</v>
      </c>
      <c r="J2876" s="21">
        <v>1</v>
      </c>
      <c r="K2876" s="21">
        <v>1</v>
      </c>
      <c r="L2876" s="21">
        <f>J2876-K2876</f>
        <v>0</v>
      </c>
      <c r="M2876" s="21" t="s">
        <v>3622</v>
      </c>
      <c r="N2876" s="30">
        <v>45919</v>
      </c>
      <c r="O2876" s="48">
        <v>50580</v>
      </c>
      <c r="P2876" s="21" t="s">
        <v>254</v>
      </c>
      <c r="Q2876" s="21" t="s">
        <v>2071</v>
      </c>
      <c r="R2876" s="21" t="s">
        <v>847</v>
      </c>
      <c r="S2876" s="3">
        <v>4</v>
      </c>
      <c r="T2876" s="37"/>
      <c r="U2876" s="21" t="s">
        <v>3580</v>
      </c>
      <c r="V2876" s="21" t="str">
        <f>VLOOKUP(P2876,'Customer List'!B:C,2,)</f>
        <v>Delhi</v>
      </c>
      <c r="W2876" s="38"/>
      <c r="X2876" s="30">
        <f>IF(OR(R2876 = "PRIYANKA MADAM", R2876 = "DEEPAK", R2876 = "PORTER"),N2876,"")</f>
        <v>45919</v>
      </c>
      <c r="Y2876" s="21">
        <f>IF(X2876="", "", X2876-N2876)</f>
        <v>0</v>
      </c>
      <c r="Z2876" s="21" t="str">
        <f>IF(N2876="", "", TEXT(N2876, "dddd"))</f>
        <v>Friday</v>
      </c>
      <c r="AA2876" s="21" t="str">
        <f>IF(X2876="", "", TEXT(X2876, "dddd"))</f>
        <v>Friday</v>
      </c>
      <c r="AB2876" s="21" t="str">
        <f>VLOOKUP(U2876,'Currency Sheet'!A:C,3,)</f>
        <v>DOLLAR</v>
      </c>
      <c r="AC2876" s="42" t="str">
        <f>VLOOKUP(P2876,'Customer List'!B:D,3,)</f>
        <v>Local</v>
      </c>
    </row>
    <row r="2877" spans="1:29" x14ac:dyDescent="0.25">
      <c r="A2877" s="21">
        <v>2873</v>
      </c>
      <c r="B2877" s="21">
        <v>922048</v>
      </c>
      <c r="C2877" s="30">
        <v>45915</v>
      </c>
      <c r="D2877" s="30">
        <v>45918</v>
      </c>
      <c r="E2877" s="47">
        <v>548.25</v>
      </c>
      <c r="F2877" s="47">
        <f>IF(AB2877="DOLLAR",E2877*88,E2877)</f>
        <v>48246</v>
      </c>
      <c r="G2877" s="48">
        <f>F2877*J2877</f>
        <v>48246</v>
      </c>
      <c r="H2877" s="21" t="s">
        <v>3588</v>
      </c>
      <c r="I2877" s="21" t="s">
        <v>4198</v>
      </c>
      <c r="J2877" s="21">
        <v>1</v>
      </c>
      <c r="K2877" s="21">
        <v>1</v>
      </c>
      <c r="L2877" s="21">
        <f>J2877-K2877</f>
        <v>0</v>
      </c>
      <c r="M2877" s="21" t="s">
        <v>3654</v>
      </c>
      <c r="N2877" s="30">
        <v>45920</v>
      </c>
      <c r="O2877" s="48">
        <v>60952.5</v>
      </c>
      <c r="P2877" s="21" t="s">
        <v>620</v>
      </c>
      <c r="Q2877" s="21">
        <v>58155921924</v>
      </c>
      <c r="R2877" s="21" t="s">
        <v>40</v>
      </c>
      <c r="S2877" s="3">
        <v>4</v>
      </c>
      <c r="T2877" s="37"/>
      <c r="U2877" s="21" t="s">
        <v>3589</v>
      </c>
      <c r="V2877" s="21" t="str">
        <f>VLOOKUP(P2877,'Customer List'!B:C,2,)</f>
        <v>Mumbai</v>
      </c>
      <c r="W2877" s="38"/>
      <c r="X2877" s="30">
        <v>45922</v>
      </c>
      <c r="Y2877" s="21">
        <f>IF(X2877="", "", X2877-N2877)</f>
        <v>2</v>
      </c>
      <c r="Z2877" s="21" t="str">
        <f>IF(N2877="", "", TEXT(N2877, "dddd"))</f>
        <v>Saturday</v>
      </c>
      <c r="AA2877" s="21" t="str">
        <f>IF(X2877="", "", TEXT(X2877, "dddd"))</f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2874</v>
      </c>
      <c r="B2878" s="21">
        <v>178883</v>
      </c>
      <c r="C2878" s="30">
        <v>45915</v>
      </c>
      <c r="D2878" s="30">
        <v>45919</v>
      </c>
      <c r="E2878" s="47">
        <v>172</v>
      </c>
      <c r="F2878" s="47">
        <f>IF(AB2878="DOLLAR",E2878*88,E2878)</f>
        <v>15136</v>
      </c>
      <c r="G2878" s="48">
        <f>F2878*J2878</f>
        <v>15136</v>
      </c>
      <c r="H2878" s="21" t="s">
        <v>657</v>
      </c>
      <c r="I2878" s="21" t="s">
        <v>4118</v>
      </c>
      <c r="J2878" s="21">
        <v>1</v>
      </c>
      <c r="K2878" s="21">
        <v>1</v>
      </c>
      <c r="L2878" s="21">
        <f>J2878-K2878</f>
        <v>0</v>
      </c>
      <c r="M2878" s="21" t="s">
        <v>3641</v>
      </c>
      <c r="N2878" s="30">
        <v>45920</v>
      </c>
      <c r="O2878" s="48">
        <v>12642</v>
      </c>
      <c r="P2878" s="21" t="s">
        <v>3595</v>
      </c>
      <c r="Q2878" s="21">
        <v>58155922742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Kharagpur</v>
      </c>
      <c r="W2878" s="38"/>
      <c r="X2878" s="30">
        <v>45922</v>
      </c>
      <c r="Y2878" s="21">
        <f>IF(X2878="", "", X2878-N2878)</f>
        <v>2</v>
      </c>
      <c r="Z2878" s="21" t="str">
        <f>IF(N2878="", "", TEXT(N2878, "dddd"))</f>
        <v>Saturday</v>
      </c>
      <c r="AA2878" s="21" t="str">
        <f>IF(X2878="", "", TEXT(X2878, "dddd"))</f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2875</v>
      </c>
      <c r="B2879" s="21">
        <v>178883</v>
      </c>
      <c r="C2879" s="30">
        <v>45915</v>
      </c>
      <c r="D2879" s="30">
        <v>45919</v>
      </c>
      <c r="E2879" s="47">
        <v>903</v>
      </c>
      <c r="F2879" s="47">
        <f>IF(AB2879="DOLLAR",E2879*88,E2879)</f>
        <v>79464</v>
      </c>
      <c r="G2879" s="48">
        <f>F2879*J2879</f>
        <v>79464</v>
      </c>
      <c r="H2879" s="21" t="s">
        <v>2066</v>
      </c>
      <c r="I2879" s="21" t="s">
        <v>4125</v>
      </c>
      <c r="J2879" s="21">
        <v>1</v>
      </c>
      <c r="K2879" s="21">
        <v>1</v>
      </c>
      <c r="L2879" s="21">
        <f>J2879-K2879</f>
        <v>0</v>
      </c>
      <c r="M2879" s="21" t="s">
        <v>3637</v>
      </c>
      <c r="N2879" s="30">
        <v>45920</v>
      </c>
      <c r="O2879" s="48">
        <v>155011.5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>IF(X2879="", "", X2879-N2879)</f>
        <v>2</v>
      </c>
      <c r="Z2879" s="21" t="str">
        <f>IF(N2879="", "", TEXT(N2879, "dddd"))</f>
        <v>Saturday</v>
      </c>
      <c r="AA2879" s="21" t="str">
        <f>IF(X2879="", "", TEXT(X2879, "dddd"))</f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2876</v>
      </c>
      <c r="B2880" s="21">
        <v>178883</v>
      </c>
      <c r="C2880" s="30">
        <v>45915</v>
      </c>
      <c r="D2880" s="30">
        <v>45919</v>
      </c>
      <c r="E2880" s="47">
        <v>1064</v>
      </c>
      <c r="F2880" s="47">
        <f>IF(AB2880="DOLLAR",E2880*88,E2880)</f>
        <v>93632</v>
      </c>
      <c r="G2880" s="48">
        <f>F2880*J2880</f>
        <v>93632</v>
      </c>
      <c r="H2880" s="21" t="s">
        <v>2067</v>
      </c>
      <c r="I2880" s="21" t="s">
        <v>4126</v>
      </c>
      <c r="J2880" s="21">
        <v>1</v>
      </c>
      <c r="K2880" s="21">
        <v>1</v>
      </c>
      <c r="L2880" s="21">
        <f>J2880-K2880</f>
        <v>0</v>
      </c>
      <c r="M2880" s="21" t="s">
        <v>3637</v>
      </c>
      <c r="N2880" s="30">
        <v>45920</v>
      </c>
      <c r="O2880" s="48">
        <v>166845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>IF(X2880="", "", X2880-N2880)</f>
        <v>2</v>
      </c>
      <c r="Z2880" s="21" t="str">
        <f>IF(N2880="", "", TEXT(N2880, "dddd"))</f>
        <v>Saturday</v>
      </c>
      <c r="AA2880" s="21" t="str">
        <f>IF(X2880="", "", TEXT(X2880, "dddd"))</f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2877</v>
      </c>
      <c r="B2881" s="21">
        <v>178883</v>
      </c>
      <c r="C2881" s="30">
        <v>45915</v>
      </c>
      <c r="D2881" s="30">
        <v>45919</v>
      </c>
      <c r="E2881" s="47">
        <v>3288</v>
      </c>
      <c r="F2881" s="47">
        <f>IF(AB2881="DOLLAR",E2881*88,E2881)</f>
        <v>289344</v>
      </c>
      <c r="G2881" s="48">
        <f>F2881*J2881</f>
        <v>289344</v>
      </c>
      <c r="H2881" s="21" t="s">
        <v>3594</v>
      </c>
      <c r="I2881" s="21" t="s">
        <v>4213</v>
      </c>
      <c r="J2881" s="21">
        <v>1</v>
      </c>
      <c r="K2881" s="21"/>
      <c r="L2881" s="21">
        <f>J2881-K2881</f>
        <v>1</v>
      </c>
      <c r="M2881" s="21"/>
      <c r="N2881" s="30"/>
      <c r="O2881" s="48"/>
      <c r="P2881" s="21" t="s">
        <v>1145</v>
      </c>
      <c r="Q2881" s="21"/>
      <c r="R2881" s="21"/>
      <c r="S2881" s="3">
        <v>4</v>
      </c>
      <c r="T2881" s="37"/>
      <c r="U2881" s="21" t="s">
        <v>423</v>
      </c>
      <c r="V2881" s="21" t="str">
        <f>VLOOKUP(P2881,'Customer List'!B:C,2,)</f>
        <v>STOCK</v>
      </c>
      <c r="W2881" s="38" t="s">
        <v>1145</v>
      </c>
      <c r="X2881" s="30" t="str">
        <f>IF(OR(R2881 = "PRIYANKA MADAM", R2881 = "DEEPAK", R2881 = "PORTER"),N2881,"")</f>
        <v/>
      </c>
      <c r="Y2881" s="21" t="str">
        <f>IF(X2881="", "", X2881-N2881)</f>
        <v/>
      </c>
      <c r="Z2881" s="21" t="str">
        <f>IF(N2881="", "", TEXT(N2881, "dddd"))</f>
        <v/>
      </c>
      <c r="AA2881" s="21" t="str">
        <f>IF(X2881="", "", TEXT(X2881, "dddd"))</f>
        <v/>
      </c>
      <c r="AB2881" s="21" t="str">
        <f>VLOOKUP(U2881,'Currency Sheet'!A:C,3,)</f>
        <v>DOLLAR</v>
      </c>
      <c r="AC2881" s="42" t="str">
        <f>VLOOKUP(P2881,'Customer List'!B:D,3,)</f>
        <v>STOCK</v>
      </c>
    </row>
    <row r="2882" spans="1:29" x14ac:dyDescent="0.25">
      <c r="A2882" s="21">
        <v>2878</v>
      </c>
      <c r="B2882" s="21" t="s">
        <v>3591</v>
      </c>
      <c r="C2882" s="30">
        <v>45916</v>
      </c>
      <c r="D2882" s="30">
        <v>45919</v>
      </c>
      <c r="E2882" s="47">
        <v>0</v>
      </c>
      <c r="F2882" s="47">
        <f>IF(AB2882="DOLLAR",E2882*88,E2882)</f>
        <v>0</v>
      </c>
      <c r="G2882" s="48">
        <f>F2882*J2882</f>
        <v>0</v>
      </c>
      <c r="H2882" s="21" t="s">
        <v>3592</v>
      </c>
      <c r="I2882" s="21" t="s">
        <v>4212</v>
      </c>
      <c r="J2882" s="21">
        <v>1</v>
      </c>
      <c r="K2882" s="21">
        <v>1</v>
      </c>
      <c r="L2882" s="21">
        <f>J2882-K2882</f>
        <v>0</v>
      </c>
      <c r="M2882" s="21" t="s">
        <v>3661</v>
      </c>
      <c r="N2882" s="30">
        <v>45920</v>
      </c>
      <c r="O2882" s="48">
        <v>0</v>
      </c>
      <c r="P2882" s="21" t="s">
        <v>3593</v>
      </c>
      <c r="Q2882" s="21">
        <v>58155918774</v>
      </c>
      <c r="R2882" s="21" t="s">
        <v>40</v>
      </c>
      <c r="S2882" s="3">
        <v>4</v>
      </c>
      <c r="T2882" s="37" t="s">
        <v>3599</v>
      </c>
      <c r="U2882" s="21" t="s">
        <v>3346</v>
      </c>
      <c r="V2882" s="21" t="str">
        <f>VLOOKUP(P2882,'Customer List'!B:C,2,)</f>
        <v>Mumbai</v>
      </c>
      <c r="W2882" s="38"/>
      <c r="X2882" s="30">
        <v>45922</v>
      </c>
      <c r="Y2882" s="21">
        <f>IF(X2882="", "", X2882-N2882)</f>
        <v>2</v>
      </c>
      <c r="Z2882" s="21" t="str">
        <f>IF(N2882="", "", TEXT(N2882, "dddd"))</f>
        <v>Saturday</v>
      </c>
      <c r="AA2882" s="21" t="str">
        <f>IF(X2882="", "", TEXT(X2882, "dddd"))</f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2879</v>
      </c>
      <c r="B2883" s="21" t="s">
        <v>3602</v>
      </c>
      <c r="C2883" s="30">
        <v>45915</v>
      </c>
      <c r="D2883" s="30">
        <v>45922</v>
      </c>
      <c r="E2883" s="47">
        <v>2249</v>
      </c>
      <c r="F2883" s="47">
        <f>IF(AB2883="DOLLAR",E2883*88,E2883)</f>
        <v>197912</v>
      </c>
      <c r="G2883" s="48">
        <f>F2883*J2883</f>
        <v>197912</v>
      </c>
      <c r="H2883" s="21" t="s">
        <v>3603</v>
      </c>
      <c r="I2883" s="21" t="s">
        <v>4214</v>
      </c>
      <c r="J2883" s="21">
        <v>1</v>
      </c>
      <c r="K2883" s="21">
        <v>1</v>
      </c>
      <c r="L2883" s="21">
        <f>J2883-K2883</f>
        <v>0</v>
      </c>
      <c r="M2883" s="21" t="s">
        <v>3606</v>
      </c>
      <c r="N2883" s="30">
        <v>45920</v>
      </c>
      <c r="O2883" s="48">
        <v>393750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/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>IF(X2883="", "", X2883-N2883)</f>
        <v>2</v>
      </c>
      <c r="Z2883" s="21" t="str">
        <f>IF(N2883="", "", TEXT(N2883, "dddd"))</f>
        <v>Saturday</v>
      </c>
      <c r="AA2883" s="21" t="str">
        <f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2880</v>
      </c>
      <c r="B2884" s="21" t="s">
        <v>3602</v>
      </c>
      <c r="C2884" s="30">
        <v>45915</v>
      </c>
      <c r="D2884" s="30">
        <v>45922</v>
      </c>
      <c r="E2884" s="47">
        <v>1</v>
      </c>
      <c r="F2884" s="47">
        <f>IF(AB2884="DOLLAR",E2884*88,E2884)</f>
        <v>88</v>
      </c>
      <c r="G2884" s="48">
        <f>F2884*J2884</f>
        <v>88</v>
      </c>
      <c r="H2884" s="21" t="s">
        <v>3604</v>
      </c>
      <c r="I2884" s="21" t="s">
        <v>4215</v>
      </c>
      <c r="J2884" s="21">
        <v>1</v>
      </c>
      <c r="K2884" s="21">
        <v>1</v>
      </c>
      <c r="L2884" s="21">
        <f>J2884-K2884</f>
        <v>0</v>
      </c>
      <c r="M2884" s="21" t="s">
        <v>3606</v>
      </c>
      <c r="N2884" s="30">
        <v>45920</v>
      </c>
      <c r="O2884" s="48">
        <v>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 t="s">
        <v>3607</v>
      </c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>IF(X2884="", "", X2884-N2884)</f>
        <v>2</v>
      </c>
      <c r="Z2884" s="21" t="str">
        <f>IF(N2884="", "", TEXT(N2884, "dddd"))</f>
        <v>Saturday</v>
      </c>
      <c r="AA2884" s="21" t="str">
        <f>IF(X2884="", "", TEXT(X2884, "dddd"))</f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2881</v>
      </c>
      <c r="B2885" s="21" t="s">
        <v>3668</v>
      </c>
      <c r="C2885" s="30">
        <v>45917</v>
      </c>
      <c r="D2885" s="30">
        <v>45922</v>
      </c>
      <c r="E2885" s="47">
        <v>11860.25</v>
      </c>
      <c r="F2885" s="47">
        <f>IF(AB2885="DOLLAR",E2885*88,E2885)</f>
        <v>11860.25</v>
      </c>
      <c r="G2885" s="48">
        <f>F2885*J2885</f>
        <v>23720.5</v>
      </c>
      <c r="H2885" s="21">
        <v>100575</v>
      </c>
      <c r="I2885" s="21" t="s">
        <v>4719</v>
      </c>
      <c r="J2885" s="21">
        <v>2</v>
      </c>
      <c r="K2885" s="21">
        <v>2</v>
      </c>
      <c r="L2885" s="21">
        <f>J2885-K2885</f>
        <v>0</v>
      </c>
      <c r="M2885" s="21" t="s">
        <v>5573</v>
      </c>
      <c r="N2885" s="30">
        <v>45961</v>
      </c>
      <c r="O2885" s="48">
        <v>0</v>
      </c>
      <c r="P2885" s="21" t="s">
        <v>625</v>
      </c>
      <c r="Q2885" s="21" t="s">
        <v>2071</v>
      </c>
      <c r="R2885" s="21" t="s">
        <v>637</v>
      </c>
      <c r="S2885" s="3">
        <v>4</v>
      </c>
      <c r="T2885" s="37"/>
      <c r="U2885" s="21" t="s">
        <v>2084</v>
      </c>
      <c r="V2885" s="21" t="str">
        <f>VLOOKUP(P2885,'Customer List'!B:C,2,)</f>
        <v>Delhi</v>
      </c>
      <c r="W2885" s="38"/>
      <c r="X2885" s="30">
        <f>IF(OR(R2885 = "PRIYANKA MADAM", R2885 = "DEEPAK", R2885 = "PORTER"),N2885,"")</f>
        <v>45961</v>
      </c>
      <c r="Y2885" s="21">
        <f>IF(X2885="", "", X2885-N2885)</f>
        <v>0</v>
      </c>
      <c r="Z2885" s="21" t="str">
        <f>IF(N2885="", "", TEXT(N2885, "dddd"))</f>
        <v>Friday</v>
      </c>
      <c r="AA2885" s="21" t="str">
        <f>IF(X2885="", "", TEXT(X2885, "dddd"))</f>
        <v>Friday</v>
      </c>
      <c r="AB2885" s="21" t="str">
        <f>VLOOKUP(U2885,'Currency Sheet'!A:C,3,)</f>
        <v>INR</v>
      </c>
      <c r="AC2885" s="42" t="str">
        <f>VLOOKUP(P2885,'Customer List'!B:D,3,)</f>
        <v>Local</v>
      </c>
    </row>
    <row r="2886" spans="1:29" x14ac:dyDescent="0.25">
      <c r="A2886" s="21">
        <v>2882</v>
      </c>
      <c r="B2886" s="21" t="s">
        <v>3668</v>
      </c>
      <c r="C2886" s="30">
        <v>45917</v>
      </c>
      <c r="D2886" s="30">
        <v>45922</v>
      </c>
      <c r="E2886" s="47">
        <v>51562.5</v>
      </c>
      <c r="F2886" s="47">
        <f>IF(AB2886="DOLLAR",E2886*88,E2886)</f>
        <v>51562.5</v>
      </c>
      <c r="G2886" s="48">
        <f>F2886*J2886</f>
        <v>51562.5</v>
      </c>
      <c r="H2886" s="21">
        <v>162517</v>
      </c>
      <c r="I2886" s="21"/>
      <c r="J2886" s="21">
        <v>1</v>
      </c>
      <c r="K2886" s="21">
        <v>1</v>
      </c>
      <c r="L2886" s="21">
        <f>J2886-K2886</f>
        <v>0</v>
      </c>
      <c r="M2886" s="21" t="s">
        <v>3679</v>
      </c>
      <c r="N2886" s="30">
        <v>45923</v>
      </c>
      <c r="O2886" s="48">
        <v>61875</v>
      </c>
      <c r="P2886" s="21" t="s">
        <v>3680</v>
      </c>
      <c r="Q2886" s="21" t="s">
        <v>2071</v>
      </c>
      <c r="R2886" s="21" t="s">
        <v>847</v>
      </c>
      <c r="S2886" s="3" t="s">
        <v>299</v>
      </c>
      <c r="T2886" s="37"/>
      <c r="U2886" s="21" t="s">
        <v>2084</v>
      </c>
      <c r="V2886" s="21" t="e">
        <f>VLOOKUP(P2886,'Customer List'!B:C,2,)</f>
        <v>#N/A</v>
      </c>
      <c r="W2886" s="38"/>
      <c r="X2886" s="30">
        <f>IF(OR(R2886 = "PRIYANKA MADAM", R2886 = "DEEPAK", R2886 = "PORTER"),N2886,"")</f>
        <v>45923</v>
      </c>
      <c r="Y2886" s="21">
        <f>IF(X2886="", "", X2886-N2886)</f>
        <v>0</v>
      </c>
      <c r="Z2886" s="21" t="str">
        <f>IF(N2886="", "", TEXT(N2886, "dddd"))</f>
        <v>Tuesday</v>
      </c>
      <c r="AA2886" s="21" t="str">
        <f>IF(X2886="", "", TEXT(X2886, "dddd"))</f>
        <v>Tuesday</v>
      </c>
      <c r="AB2886" s="21" t="str">
        <f>VLOOKUP(U2886,'Currency Sheet'!A:C,3,)</f>
        <v>INR</v>
      </c>
      <c r="AC2886" s="42" t="e">
        <f>VLOOKUP(P2886,'Customer List'!B:D,3,)</f>
        <v>#N/A</v>
      </c>
    </row>
    <row r="2887" spans="1:29" x14ac:dyDescent="0.25">
      <c r="A2887" s="21">
        <v>2883</v>
      </c>
      <c r="B2887" s="21" t="s">
        <v>3677</v>
      </c>
      <c r="C2887" s="30">
        <v>45919</v>
      </c>
      <c r="D2887" s="30">
        <v>45923</v>
      </c>
      <c r="E2887" s="47">
        <v>2806.8</v>
      </c>
      <c r="F2887" s="47">
        <f>IF(AB2887="DOLLAR",E2887*88,E2887)</f>
        <v>246998.40000000002</v>
      </c>
      <c r="G2887" s="48">
        <f>F2887*J2887</f>
        <v>246998.40000000002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>J2887-K2887</f>
        <v>0</v>
      </c>
      <c r="M2887" s="21" t="s">
        <v>4865</v>
      </c>
      <c r="N2887" s="30">
        <v>45923</v>
      </c>
      <c r="O2887" s="48">
        <v>334009.2</v>
      </c>
      <c r="P2887" s="21" t="s">
        <v>2046</v>
      </c>
      <c r="Q2887" s="21">
        <v>58156039233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45924</v>
      </c>
      <c r="Y2887" s="21">
        <f>IF(X2887="", "", X2887-N2887)</f>
        <v>1</v>
      </c>
      <c r="Z2887" s="21" t="str">
        <f>IF(N2887="", "", TEXT(N2887, "dddd"))</f>
        <v>Tuesday</v>
      </c>
      <c r="AA2887" s="21" t="str">
        <f>IF(X2887="", "", TEXT(X2887, "dddd"))</f>
        <v>Wednesday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2884</v>
      </c>
      <c r="B2888" s="21" t="s">
        <v>3677</v>
      </c>
      <c r="C2888" s="30">
        <v>45919</v>
      </c>
      <c r="D2888" s="30">
        <v>45923</v>
      </c>
      <c r="E2888" s="47">
        <v>1108</v>
      </c>
      <c r="F2888" s="47">
        <f>IF(AB2888="DOLLAR",E2888*88,E2888)</f>
        <v>97504</v>
      </c>
      <c r="G2888" s="48">
        <f>F2888*J2888</f>
        <v>97504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>J2888-K2888</f>
        <v>0</v>
      </c>
      <c r="M2888" s="21" t="s">
        <v>3703</v>
      </c>
      <c r="N2888" s="30">
        <v>45924</v>
      </c>
      <c r="O2888" s="48">
        <v>177514</v>
      </c>
      <c r="P2888" s="21" t="s">
        <v>3676</v>
      </c>
      <c r="Q2888" s="21">
        <v>58156097705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45925</v>
      </c>
      <c r="Y2888" s="21">
        <f>IF(X2888="", "", X2888-N2888)</f>
        <v>1</v>
      </c>
      <c r="Z2888" s="21" t="str">
        <f>IF(N2888="", "", TEXT(N2888, "dddd"))</f>
        <v>Wednesday</v>
      </c>
      <c r="AA2888" s="21" t="str">
        <f>IF(X2888="", "", TEXT(X2888, "dddd"))</f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2885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>IF(AB2889="DOLLAR",E2889*88,E2889)</f>
        <v>177144</v>
      </c>
      <c r="G2889" s="48">
        <f>F2889*J2889</f>
        <v>177144</v>
      </c>
      <c r="H2889" s="21" t="s">
        <v>3674</v>
      </c>
      <c r="I2889" s="21" t="s">
        <v>4216</v>
      </c>
      <c r="J2889" s="21">
        <v>1</v>
      </c>
      <c r="K2889" s="21">
        <v>1</v>
      </c>
      <c r="L2889" s="21">
        <f>J2889-K2889</f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>IF(X2889="", "", X2889-N2889)</f>
        <v>2</v>
      </c>
      <c r="Z2889" s="21" t="str">
        <f>IF(N2889="", "", TEXT(N2889, "dddd"))</f>
        <v>Tuesday</v>
      </c>
      <c r="AA2889" s="21" t="str">
        <f>IF(X2889="", "", TEXT(X2889, "dddd"))</f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2886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>IF(AB2890="DOLLAR",E2890*88,E2890)</f>
        <v>177144</v>
      </c>
      <c r="G2890" s="48">
        <f>F2890*J2890</f>
        <v>177144</v>
      </c>
      <c r="H2890" s="21" t="s">
        <v>3675</v>
      </c>
      <c r="I2890" s="21" t="s">
        <v>4217</v>
      </c>
      <c r="J2890" s="21">
        <v>1</v>
      </c>
      <c r="K2890" s="21">
        <v>1</v>
      </c>
      <c r="L2890" s="21">
        <f>J2890-K2890</f>
        <v>0</v>
      </c>
      <c r="M2890" s="21" t="s">
        <v>4935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>IF(X2890="", "", X2890-N2890)</f>
        <v>2</v>
      </c>
      <c r="Z2890" s="21" t="str">
        <f>IF(N2890="", "", TEXT(N2890, "dddd"))</f>
        <v>Tuesday</v>
      </c>
      <c r="AA2890" s="21" t="str">
        <f>IF(X2890="", "", TEXT(X2890, "dddd"))</f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2887</v>
      </c>
      <c r="B2891" s="21" t="s">
        <v>3677</v>
      </c>
      <c r="C2891" s="30">
        <v>45919</v>
      </c>
      <c r="D2891" s="30">
        <v>45923</v>
      </c>
      <c r="E2891" s="47">
        <v>96.8</v>
      </c>
      <c r="F2891" s="47">
        <f>IF(AB2891="DOLLAR",E2891*88,E2891)</f>
        <v>8518.4</v>
      </c>
      <c r="G2891" s="48">
        <f>F2891*J2891</f>
        <v>8518.4</v>
      </c>
      <c r="H2891" s="21" t="s">
        <v>933</v>
      </c>
      <c r="I2891" s="21" t="s">
        <v>4121</v>
      </c>
      <c r="J2891" s="21">
        <v>1</v>
      </c>
      <c r="K2891" s="21">
        <v>1</v>
      </c>
      <c r="L2891" s="21">
        <f>J2891-K2891</f>
        <v>0</v>
      </c>
      <c r="M2891" s="21" t="s">
        <v>3703</v>
      </c>
      <c r="N2891" s="30">
        <v>45924</v>
      </c>
      <c r="O2891" s="48">
        <v>8452.5</v>
      </c>
      <c r="P2891" s="21" t="s">
        <v>3676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>IF(X2891="", "", X2891-N2891)</f>
        <v>1</v>
      </c>
      <c r="Z2891" s="21" t="str">
        <f>IF(N2891="", "", TEXT(N2891, "dddd"))</f>
        <v>Wednesday</v>
      </c>
      <c r="AA2891" s="21" t="str">
        <f>IF(X2891="", "", TEXT(X2891, "dddd"))</f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2888</v>
      </c>
      <c r="B2892" s="21" t="s">
        <v>3669</v>
      </c>
      <c r="C2892" s="30">
        <v>45918</v>
      </c>
      <c r="D2892" s="30">
        <v>45923</v>
      </c>
      <c r="E2892" s="47">
        <v>850</v>
      </c>
      <c r="F2892" s="47">
        <f>IF(AB2892="DOLLAR",E2892*88,E2892)</f>
        <v>74800</v>
      </c>
      <c r="G2892" s="48">
        <f>F2892*J2892</f>
        <v>74800</v>
      </c>
      <c r="H2892" s="21" t="s">
        <v>3671</v>
      </c>
      <c r="I2892" s="21"/>
      <c r="J2892" s="21">
        <v>1</v>
      </c>
      <c r="K2892" s="21">
        <v>1</v>
      </c>
      <c r="L2892" s="21">
        <f>J2892-K2892</f>
        <v>0</v>
      </c>
      <c r="M2892" s="21" t="s">
        <v>4940</v>
      </c>
      <c r="N2892" s="30">
        <v>45923</v>
      </c>
      <c r="O2892" s="48">
        <v>123250</v>
      </c>
      <c r="P2892" s="21" t="s">
        <v>3672</v>
      </c>
      <c r="Q2892" s="21">
        <v>58156038765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Chennai</v>
      </c>
      <c r="W2892" s="38"/>
      <c r="X2892" s="30">
        <v>45924</v>
      </c>
      <c r="Y2892" s="21">
        <f>IF(X2892="", "", X2892-N2892)</f>
        <v>1</v>
      </c>
      <c r="Z2892" s="21" t="str">
        <f>IF(N2892="", "", TEXT(N2892, "dddd"))</f>
        <v>Tuesday</v>
      </c>
      <c r="AA2892" s="21" t="str">
        <f>IF(X2892="", "", TEXT(X2892, "dddd"))</f>
        <v>Wednesday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2889</v>
      </c>
      <c r="B2893" s="21" t="s">
        <v>3670</v>
      </c>
      <c r="C2893" s="30">
        <v>45918</v>
      </c>
      <c r="D2893" s="30">
        <v>45923</v>
      </c>
      <c r="E2893" s="47">
        <v>238.8</v>
      </c>
      <c r="F2893" s="47">
        <f>IF(AB2893="DOLLAR",E2893*88,E2893)</f>
        <v>21014.400000000001</v>
      </c>
      <c r="G2893" s="48">
        <f>F2893*J2893</f>
        <v>21014.400000000001</v>
      </c>
      <c r="H2893" s="21" t="s">
        <v>3673</v>
      </c>
      <c r="I2893" s="21"/>
      <c r="J2893" s="21">
        <v>1</v>
      </c>
      <c r="K2893" s="21">
        <v>1</v>
      </c>
      <c r="L2893" s="21">
        <f>J2893-K2893</f>
        <v>0</v>
      </c>
      <c r="M2893" s="21" t="s">
        <v>4951</v>
      </c>
      <c r="N2893" s="30">
        <v>45934</v>
      </c>
      <c r="O2893" s="48">
        <v>39243</v>
      </c>
      <c r="P2893" s="21" t="s">
        <v>1094</v>
      </c>
      <c r="Q2893" s="21" t="s">
        <v>4724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Punjab</v>
      </c>
      <c r="W2893" s="38"/>
      <c r="X2893" s="30">
        <v>45936</v>
      </c>
      <c r="Y2893" s="21">
        <f>IF(X2893="", "", X2893-N2893)</f>
        <v>2</v>
      </c>
      <c r="Z2893" s="21" t="str">
        <f>IF(N2893="", "", TEXT(N2893, "dddd"))</f>
        <v>Saturday</v>
      </c>
      <c r="AA2893" s="21" t="str">
        <f>IF(X2893="", "", TEXT(X2893, "dddd"))</f>
        <v>Monday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2890</v>
      </c>
      <c r="B2894" s="21" t="s">
        <v>3689</v>
      </c>
      <c r="C2894" s="30">
        <v>45923</v>
      </c>
      <c r="D2894" s="30">
        <v>45924</v>
      </c>
      <c r="E2894" s="47">
        <v>191.57</v>
      </c>
      <c r="F2894" s="47">
        <f>IF(AB2894="DOLLAR",E2894*88,E2894)</f>
        <v>16858.16</v>
      </c>
      <c r="G2894" s="48">
        <f>F2894*J2894</f>
        <v>16858.16</v>
      </c>
      <c r="H2894" s="21" t="s">
        <v>3690</v>
      </c>
      <c r="I2894" s="21" t="s">
        <v>4218</v>
      </c>
      <c r="J2894" s="21">
        <v>1</v>
      </c>
      <c r="K2894" s="21">
        <v>1</v>
      </c>
      <c r="L2894" s="21">
        <f>J2894-K2894</f>
        <v>0</v>
      </c>
      <c r="M2894" s="21" t="s">
        <v>4885</v>
      </c>
      <c r="N2894" s="30">
        <v>45927</v>
      </c>
      <c r="O2894" s="48">
        <v>28735.7</v>
      </c>
      <c r="P2894" s="21" t="s">
        <v>1030</v>
      </c>
      <c r="Q2894" s="21">
        <v>58156228885</v>
      </c>
      <c r="R2894" s="21" t="s">
        <v>40</v>
      </c>
      <c r="S2894" s="3">
        <v>-20</v>
      </c>
      <c r="T2894" s="37"/>
      <c r="U2894" s="21" t="s">
        <v>320</v>
      </c>
      <c r="V2894" s="21" t="str">
        <f>VLOOKUP(P2894,'Customer List'!B:C,2,)</f>
        <v>Kerala</v>
      </c>
      <c r="W2894" s="38"/>
      <c r="X2894" s="30">
        <v>45930</v>
      </c>
      <c r="Y2894" s="21">
        <f>IF(X2894="", "", X2894-N2894)</f>
        <v>3</v>
      </c>
      <c r="Z2894" s="21" t="str">
        <f>IF(N2894="", "", TEXT(N2894, "dddd"))</f>
        <v>Saturday</v>
      </c>
      <c r="AA2894" s="21" t="str">
        <f>IF(X2894="", "", TEXT(X2894, "dddd"))</f>
        <v>Tuesday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2891</v>
      </c>
      <c r="B2895" s="21" t="s">
        <v>3689</v>
      </c>
      <c r="C2895" s="30">
        <v>45923</v>
      </c>
      <c r="D2895" s="30">
        <v>45924</v>
      </c>
      <c r="E2895" s="47">
        <v>382</v>
      </c>
      <c r="F2895" s="47">
        <f>IF(AB2895="DOLLAR",E2895*88,E2895)</f>
        <v>33616</v>
      </c>
      <c r="G2895" s="48">
        <f>F2895*J2895</f>
        <v>33616</v>
      </c>
      <c r="H2895" s="21" t="s">
        <v>3691</v>
      </c>
      <c r="I2895" s="21" t="s">
        <v>4219</v>
      </c>
      <c r="J2895" s="21">
        <v>1</v>
      </c>
      <c r="K2895" s="21">
        <v>1</v>
      </c>
      <c r="L2895" s="21">
        <f>J2895-K2895</f>
        <v>0</v>
      </c>
      <c r="M2895" s="21" t="s">
        <v>4888</v>
      </c>
      <c r="N2895" s="30">
        <v>45933</v>
      </c>
      <c r="O2895" s="48">
        <v>49186.25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>IF(X2895="", "", X2895-N2895)</f>
        <v>0</v>
      </c>
      <c r="Z2895" s="21" t="str">
        <f>IF(N2895="", "", TEXT(N2895, "dddd"))</f>
        <v>Friday</v>
      </c>
      <c r="AA2895" s="21" t="str">
        <f>IF(X2895="", "", TEXT(X2895, "dddd"))</f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2892</v>
      </c>
      <c r="B2896" s="21" t="s">
        <v>3689</v>
      </c>
      <c r="C2896" s="30">
        <v>45923</v>
      </c>
      <c r="D2896" s="30">
        <v>45924</v>
      </c>
      <c r="E2896" s="47">
        <v>188</v>
      </c>
      <c r="F2896" s="47">
        <f>IF(AB2896="DOLLAR",E2896*88,E2896)</f>
        <v>16544</v>
      </c>
      <c r="G2896" s="48">
        <f>F2896*J2896</f>
        <v>16544</v>
      </c>
      <c r="H2896" s="21" t="s">
        <v>372</v>
      </c>
      <c r="I2896" s="21" t="s">
        <v>4123</v>
      </c>
      <c r="J2896" s="21">
        <v>1</v>
      </c>
      <c r="K2896" s="21">
        <v>1</v>
      </c>
      <c r="L2896" s="21">
        <f>J2896-K2896</f>
        <v>0</v>
      </c>
      <c r="M2896" s="21" t="s">
        <v>4888</v>
      </c>
      <c r="N2896" s="30">
        <v>45933</v>
      </c>
      <c r="O2896" s="48">
        <v>24277.5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>IF(X2896="", "", X2896-N2896)</f>
        <v>0</v>
      </c>
      <c r="Z2896" s="21" t="str">
        <f>IF(N2896="", "", TEXT(N2896, "dddd"))</f>
        <v>Friday</v>
      </c>
      <c r="AA2896" s="21" t="str">
        <f>IF(X2896="", "", TEXT(X2896, "dddd"))</f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x14ac:dyDescent="0.25">
      <c r="A2897" s="21">
        <v>2893</v>
      </c>
      <c r="B2897" s="21" t="s">
        <v>3689</v>
      </c>
      <c r="C2897" s="30">
        <v>45923</v>
      </c>
      <c r="D2897" s="30">
        <v>45924</v>
      </c>
      <c r="E2897" s="47">
        <v>374</v>
      </c>
      <c r="F2897" s="47">
        <f>IF(AB2897="DOLLAR",E2897*88,E2897)</f>
        <v>32912</v>
      </c>
      <c r="G2897" s="48">
        <f>F2897*J2897</f>
        <v>32912</v>
      </c>
      <c r="H2897" s="21" t="s">
        <v>3692</v>
      </c>
      <c r="I2897" s="21" t="s">
        <v>4220</v>
      </c>
      <c r="J2897" s="21">
        <v>1</v>
      </c>
      <c r="K2897" s="21">
        <v>1</v>
      </c>
      <c r="L2897" s="21">
        <f>J2897-K2897</f>
        <v>0</v>
      </c>
      <c r="M2897" s="21" t="s">
        <v>4925</v>
      </c>
      <c r="N2897" s="30">
        <v>45927</v>
      </c>
      <c r="O2897" s="48">
        <v>45632.97</v>
      </c>
      <c r="P2897" s="21" t="s">
        <v>276</v>
      </c>
      <c r="Q2897" s="21">
        <v>58156228815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Pune</v>
      </c>
      <c r="W2897" s="38"/>
      <c r="X2897" s="30">
        <v>45929</v>
      </c>
      <c r="Y2897" s="21">
        <f>IF(X2897="", "", X2897-N2897)</f>
        <v>2</v>
      </c>
      <c r="Z2897" s="21" t="str">
        <f>IF(N2897="", "", TEXT(N2897, "dddd"))</f>
        <v>Saturday</v>
      </c>
      <c r="AA2897" s="21" t="str">
        <f>IF(X2897="", "", TEXT(X2897, "dddd"))</f>
        <v>Monday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x14ac:dyDescent="0.25">
      <c r="A2898" s="21">
        <v>2894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>IF(AB2898="DOLLAR",E2898*88,E2898)</f>
        <v>13464</v>
      </c>
      <c r="G2898" s="48">
        <f>F2898*J2898</f>
        <v>13464</v>
      </c>
      <c r="H2898" s="21" t="s">
        <v>3693</v>
      </c>
      <c r="I2898" s="21" t="s">
        <v>4221</v>
      </c>
      <c r="J2898" s="21">
        <v>1</v>
      </c>
      <c r="K2898" s="21">
        <v>1</v>
      </c>
      <c r="L2898" s="21">
        <f>J2898-K2898</f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45938</v>
      </c>
      <c r="Y2898" s="21">
        <f>IF(X2898="", "", X2898-N2898)</f>
        <v>0</v>
      </c>
      <c r="Z2898" s="21" t="str">
        <f>IF(N2898="", "", TEXT(N2898, "dddd"))</f>
        <v>Wednesday</v>
      </c>
      <c r="AA2898" s="21" t="str">
        <f>IF(X2898="", "", TEXT(X2898, "dddd"))</f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2895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>IF(AB2899="DOLLAR",E2899*88,E2899)</f>
        <v>13464</v>
      </c>
      <c r="G2899" s="48">
        <f>F2899*J2899</f>
        <v>13464</v>
      </c>
      <c r="H2899" s="21" t="s">
        <v>3694</v>
      </c>
      <c r="I2899" s="21" t="s">
        <v>4222</v>
      </c>
      <c r="J2899" s="21">
        <v>1</v>
      </c>
      <c r="K2899" s="21">
        <v>1</v>
      </c>
      <c r="L2899" s="21">
        <f>J2899-K2899</f>
        <v>0</v>
      </c>
      <c r="M2899" s="21" t="s">
        <v>4932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>IF(OR(R2899 = "PRIYANKA MADAM", R2899 = "DEEPAK", R2899 = "PORTER"),N2899,"")</f>
        <v>45938</v>
      </c>
      <c r="Y2899" s="21">
        <f>IF(X2899="", "", X2899-N2899)</f>
        <v>0</v>
      </c>
      <c r="Z2899" s="21" t="str">
        <f>IF(N2899="", "", TEXT(N2899, "dddd"))</f>
        <v>Wednesday</v>
      </c>
      <c r="AA2899" s="21" t="str">
        <f>IF(X2899="", "", TEXT(X2899, "dddd"))</f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2896</v>
      </c>
      <c r="B2900" s="21" t="s">
        <v>3689</v>
      </c>
      <c r="C2900" s="30">
        <v>45923</v>
      </c>
      <c r="D2900" s="30">
        <v>45924</v>
      </c>
      <c r="E2900" s="47">
        <v>374</v>
      </c>
      <c r="F2900" s="47">
        <f>IF(AB2900="DOLLAR",E2900*88,E2900)</f>
        <v>32912</v>
      </c>
      <c r="G2900" s="48">
        <f>F2900*J2900</f>
        <v>32912</v>
      </c>
      <c r="H2900" s="21" t="s">
        <v>3695</v>
      </c>
      <c r="I2900" s="21" t="s">
        <v>4223</v>
      </c>
      <c r="J2900" s="21">
        <v>1</v>
      </c>
      <c r="K2900" s="21">
        <v>1</v>
      </c>
      <c r="L2900" s="21">
        <f>J2900-K2900</f>
        <v>0</v>
      </c>
      <c r="M2900" s="21" t="s">
        <v>4932</v>
      </c>
      <c r="N2900" s="30">
        <v>45938</v>
      </c>
      <c r="O2900" s="48">
        <v>56710.8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>IF(OR(R2900 = "PRIYANKA MADAM", R2900 = "DEEPAK", R2900 = "PORTER"),N2900,"")</f>
        <v>45938</v>
      </c>
      <c r="Y2900" s="21">
        <f>IF(X2900="", "", X2900-N2900)</f>
        <v>0</v>
      </c>
      <c r="Z2900" s="21" t="str">
        <f>IF(N2900="", "", TEXT(N2900, "dddd"))</f>
        <v>Wednesday</v>
      </c>
      <c r="AA2900" s="21" t="str">
        <f>IF(X2900="", "", TEXT(X2900, "dddd"))</f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2897</v>
      </c>
      <c r="B2901" s="21" t="s">
        <v>3689</v>
      </c>
      <c r="C2901" s="30">
        <v>45923</v>
      </c>
      <c r="D2901" s="30">
        <v>45924</v>
      </c>
      <c r="E2901" s="47">
        <v>188</v>
      </c>
      <c r="F2901" s="47">
        <f>IF(AB2901="DOLLAR",E2901*88,E2901)</f>
        <v>16544</v>
      </c>
      <c r="G2901" s="48">
        <f>F2901*J2901</f>
        <v>16544</v>
      </c>
      <c r="H2901" s="21" t="s">
        <v>372</v>
      </c>
      <c r="I2901" s="21" t="s">
        <v>4123</v>
      </c>
      <c r="J2901" s="21">
        <v>1</v>
      </c>
      <c r="K2901" s="21">
        <v>1</v>
      </c>
      <c r="L2901" s="21">
        <f>J2901-K2901</f>
        <v>0</v>
      </c>
      <c r="M2901" s="21" t="s">
        <v>3716</v>
      </c>
      <c r="N2901" s="30">
        <v>45926</v>
      </c>
      <c r="O2901" s="48">
        <v>24277.25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>IF(OR(R2901 = "PRIYANKA MADAM", R2901 = "DEEPAK", R2901 = "PORTER"),N2901,"")</f>
        <v>45926</v>
      </c>
      <c r="Y2901" s="21">
        <f>IF(X2901="", "", X2901-N2901)</f>
        <v>0</v>
      </c>
      <c r="Z2901" s="21" t="str">
        <f>IF(N2901="", "", TEXT(N2901, "dddd"))</f>
        <v>Friday</v>
      </c>
      <c r="AA2901" s="21" t="str">
        <f>IF(X2901="", "", TEXT(X2901, "dddd"))</f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2898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>IF(AB2902="DOLLAR",E2902*88,E2902)</f>
        <v>17688</v>
      </c>
      <c r="G2902" s="48">
        <f>F2902*J2902</f>
        <v>17688</v>
      </c>
      <c r="H2902" s="21" t="s">
        <v>751</v>
      </c>
      <c r="I2902" s="21" t="s">
        <v>4127</v>
      </c>
      <c r="J2902" s="21">
        <v>1</v>
      </c>
      <c r="K2902" s="21">
        <v>1</v>
      </c>
      <c r="L2902" s="21">
        <f>J2902-K2902</f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>IF(OR(R2902 = "PRIYANKA MADAM", R2902 = "DEEPAK", R2902 = "PORTER"),N2902,"")</f>
        <v>45926</v>
      </c>
      <c r="Y2902" s="21">
        <f>IF(X2902="", "", X2902-N2902)</f>
        <v>0</v>
      </c>
      <c r="Z2902" s="21" t="str">
        <f>IF(N2902="", "", TEXT(N2902, "dddd"))</f>
        <v>Friday</v>
      </c>
      <c r="AA2902" s="21" t="str">
        <f>IF(X2902="", "", TEXT(X2902, "dddd"))</f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2899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>IF(AB2903="DOLLAR",E2903*88,E2903)</f>
        <v>17688</v>
      </c>
      <c r="G2903" s="48">
        <f>F2903*J2903</f>
        <v>17688</v>
      </c>
      <c r="H2903" s="21" t="s">
        <v>754</v>
      </c>
      <c r="I2903" s="21" t="s">
        <v>4128</v>
      </c>
      <c r="J2903" s="21">
        <v>1</v>
      </c>
      <c r="K2903" s="21">
        <v>1</v>
      </c>
      <c r="L2903" s="21">
        <f>J2903-K2903</f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>IF(OR(R2903 = "PRIYANKA MADAM", R2903 = "DEEPAK", R2903 = "PORTER"),N2903,"")</f>
        <v>45926</v>
      </c>
      <c r="Y2903" s="21">
        <f>IF(X2903="", "", X2903-N2903)</f>
        <v>0</v>
      </c>
      <c r="Z2903" s="21" t="str">
        <f>IF(N2903="", "", TEXT(N2903, "dddd"))</f>
        <v>Friday</v>
      </c>
      <c r="AA2903" s="21" t="str">
        <f>IF(X2903="", "", TEXT(X2903, "dddd"))</f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2900</v>
      </c>
      <c r="B2904" s="21" t="s">
        <v>3689</v>
      </c>
      <c r="C2904" s="30">
        <v>45923</v>
      </c>
      <c r="D2904" s="30">
        <v>45924</v>
      </c>
      <c r="E2904" s="47">
        <v>1761</v>
      </c>
      <c r="F2904" s="47">
        <f>IF(AB2904="DOLLAR",E2904*88,E2904)</f>
        <v>154968</v>
      </c>
      <c r="G2904" s="48">
        <f>F2904*J2904</f>
        <v>154968</v>
      </c>
      <c r="H2904" s="21" t="s">
        <v>3696</v>
      </c>
      <c r="I2904" s="21" t="s">
        <v>4224</v>
      </c>
      <c r="J2904" s="21">
        <v>1</v>
      </c>
      <c r="K2904" s="21">
        <v>1</v>
      </c>
      <c r="L2904" s="21">
        <f>J2904-K2904</f>
        <v>0</v>
      </c>
      <c r="M2904" s="21" t="s">
        <v>4899</v>
      </c>
      <c r="N2904" s="30">
        <v>45936</v>
      </c>
      <c r="O2904" s="48">
        <v>210337.6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>IF(X2904="", "", X2904-N2904)</f>
        <v>2</v>
      </c>
      <c r="Z2904" s="21" t="str">
        <f>IF(N2904="", "", TEXT(N2904, "dddd"))</f>
        <v>Monday</v>
      </c>
      <c r="AA2904" s="21" t="str">
        <f>IF(X2904="", "", TEXT(X2904, "dddd"))</f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2901</v>
      </c>
      <c r="B2905" s="21" t="s">
        <v>3689</v>
      </c>
      <c r="C2905" s="30">
        <v>45923</v>
      </c>
      <c r="D2905" s="30">
        <v>45924</v>
      </c>
      <c r="E2905" s="47">
        <v>334.75</v>
      </c>
      <c r="F2905" s="47">
        <f>IF(AB2905="DOLLAR",E2905*88,E2905)</f>
        <v>29458</v>
      </c>
      <c r="G2905" s="48">
        <f>F2905*J2905</f>
        <v>29458</v>
      </c>
      <c r="H2905" s="21" t="s">
        <v>3697</v>
      </c>
      <c r="I2905" s="21" t="s">
        <v>4225</v>
      </c>
      <c r="J2905" s="21">
        <v>1</v>
      </c>
      <c r="K2905" s="21">
        <v>1</v>
      </c>
      <c r="L2905" s="21">
        <f>J2905-K2905</f>
        <v>0</v>
      </c>
      <c r="M2905" s="21" t="s">
        <v>4899</v>
      </c>
      <c r="N2905" s="30">
        <v>45936</v>
      </c>
      <c r="O2905" s="48">
        <v>39960.800000000003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>IF(X2905="", "", X2905-N2905)</f>
        <v>2</v>
      </c>
      <c r="Z2905" s="21" t="str">
        <f>IF(N2905="", "", TEXT(N2905, "dddd"))</f>
        <v>Monday</v>
      </c>
      <c r="AA2905" s="21" t="str">
        <f>IF(X2905="", "", TEXT(X2905, "dddd"))</f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2902</v>
      </c>
      <c r="B2906" s="21" t="s">
        <v>3689</v>
      </c>
      <c r="C2906" s="30">
        <v>45923</v>
      </c>
      <c r="D2906" s="30">
        <v>45924</v>
      </c>
      <c r="E2906" s="47">
        <v>1606</v>
      </c>
      <c r="F2906" s="47">
        <f>IF(AB2906="DOLLAR",E2906*88,E2906)</f>
        <v>141328</v>
      </c>
      <c r="G2906" s="48">
        <f>F2906*J2906</f>
        <v>141328</v>
      </c>
      <c r="H2906" s="21" t="s">
        <v>3698</v>
      </c>
      <c r="I2906" s="21" t="s">
        <v>4226</v>
      </c>
      <c r="J2906" s="21">
        <v>1</v>
      </c>
      <c r="K2906" s="21">
        <v>1</v>
      </c>
      <c r="L2906" s="21">
        <f>J2906-K2906</f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>IF(X2906="", "", X2906-N2906)</f>
        <v>2</v>
      </c>
      <c r="Z2906" s="21" t="str">
        <f>IF(N2906="", "", TEXT(N2906, "dddd"))</f>
        <v>Monday</v>
      </c>
      <c r="AA2906" s="21" t="str">
        <f>IF(X2906="", "", TEXT(X2906, "dddd"))</f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2903</v>
      </c>
      <c r="B2907" s="21" t="s">
        <v>3689</v>
      </c>
      <c r="C2907" s="30">
        <v>45923</v>
      </c>
      <c r="D2907" s="30">
        <v>45924</v>
      </c>
      <c r="E2907" s="47">
        <v>1761</v>
      </c>
      <c r="F2907" s="47">
        <f>IF(AB2907="DOLLAR",E2907*88,E2907)</f>
        <v>154968</v>
      </c>
      <c r="G2907" s="48">
        <f>F2907*J2907</f>
        <v>154968</v>
      </c>
      <c r="H2907" s="21" t="s">
        <v>3699</v>
      </c>
      <c r="I2907" s="21" t="s">
        <v>4227</v>
      </c>
      <c r="J2907" s="21">
        <v>1</v>
      </c>
      <c r="K2907" s="21">
        <v>1</v>
      </c>
      <c r="L2907" s="21">
        <f>J2907-K2907</f>
        <v>0</v>
      </c>
      <c r="M2907" s="21" t="s">
        <v>4899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>IF(X2907="", "", X2907-N2907)</f>
        <v>2</v>
      </c>
      <c r="Z2907" s="21" t="str">
        <f>IF(N2907="", "", TEXT(N2907, "dddd"))</f>
        <v>Monday</v>
      </c>
      <c r="AA2907" s="21" t="str">
        <f>IF(X2907="", "", TEXT(X2907, "dddd"))</f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2904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>IF(AB2908="DOLLAR",E2908*88,E2908)</f>
        <v>4840</v>
      </c>
      <c r="G2908" s="48">
        <f>F2908*J2908</f>
        <v>4840</v>
      </c>
      <c r="H2908" s="21" t="s">
        <v>3700</v>
      </c>
      <c r="I2908" s="21" t="s">
        <v>4228</v>
      </c>
      <c r="J2908" s="21">
        <v>1</v>
      </c>
      <c r="K2908" s="21">
        <v>1</v>
      </c>
      <c r="L2908" s="21">
        <f>J2908-K2908</f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>IF(X2908="", "", X2908-N2908)</f>
        <v>2</v>
      </c>
      <c r="Z2908" s="21" t="str">
        <f>IF(N2908="", "", TEXT(N2908, "dddd"))</f>
        <v>Saturday</v>
      </c>
      <c r="AA2908" s="21" t="str">
        <f>IF(X2908="", "", TEXT(X2908, "dddd"))</f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2905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>IF(AB2909="DOLLAR",E2909*88,E2909)</f>
        <v>4840</v>
      </c>
      <c r="G2909" s="48">
        <f>F2909*J2909</f>
        <v>4840</v>
      </c>
      <c r="H2909" s="21" t="s">
        <v>3701</v>
      </c>
      <c r="I2909" s="21" t="s">
        <v>4229</v>
      </c>
      <c r="J2909" s="21">
        <v>1</v>
      </c>
      <c r="K2909" s="21">
        <v>1</v>
      </c>
      <c r="L2909" s="21">
        <f>J2909-K2909</f>
        <v>0</v>
      </c>
      <c r="M2909" s="21" t="s">
        <v>4871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>IF(X2909="", "", X2909-N2909)</f>
        <v>2</v>
      </c>
      <c r="Z2909" s="21" t="str">
        <f>IF(N2909="", "", TEXT(N2909, "dddd"))</f>
        <v>Saturday</v>
      </c>
      <c r="AA2909" s="21" t="str">
        <f>IF(X2909="", "", TEXT(X2909, "dddd"))</f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2906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>IF(AB2910="DOLLAR",E2910*88,E2910)</f>
        <v>20856</v>
      </c>
      <c r="G2910" s="48">
        <f>F2910*J2910</f>
        <v>20856</v>
      </c>
      <c r="H2910" s="21" t="s">
        <v>321</v>
      </c>
      <c r="I2910" s="21" t="s">
        <v>4132</v>
      </c>
      <c r="J2910" s="21">
        <v>1</v>
      </c>
      <c r="K2910" s="21">
        <v>1</v>
      </c>
      <c r="L2910" s="21">
        <f>J2910-K2910</f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>IF(X2910="", "", X2910-N2910)</f>
        <v>0</v>
      </c>
      <c r="Z2910" s="21" t="str">
        <f>IF(N2910="", "", TEXT(N2910, "dddd"))</f>
        <v>Friday</v>
      </c>
      <c r="AA2910" s="21" t="str">
        <f>IF(X2910="", "", TEXT(X2910, "dddd"))</f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2907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>IF(AB2911="DOLLAR",E2911*88,E2911)</f>
        <v>20856</v>
      </c>
      <c r="G2911" s="48">
        <f>F2911*J2911</f>
        <v>20856</v>
      </c>
      <c r="H2911" s="21" t="s">
        <v>3578</v>
      </c>
      <c r="I2911" s="21" t="s">
        <v>4206</v>
      </c>
      <c r="J2911" s="21">
        <v>1</v>
      </c>
      <c r="K2911" s="21">
        <v>1</v>
      </c>
      <c r="L2911" s="21">
        <f>J2911-K2911</f>
        <v>0</v>
      </c>
      <c r="M2911" s="21" t="s">
        <v>4888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>IF(X2911="", "", X2911-N2911)</f>
        <v>0</v>
      </c>
      <c r="Z2911" s="21" t="str">
        <f>IF(N2911="", "", TEXT(N2911, "dddd"))</f>
        <v>Friday</v>
      </c>
      <c r="AA2911" s="21" t="str">
        <f>IF(X2911="", "", TEXT(X2911, "dddd"))</f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x14ac:dyDescent="0.25">
      <c r="A2912" s="21">
        <v>2908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>IF(AB2912="DOLLAR",E2912*88,E2912)</f>
        <v>16000</v>
      </c>
      <c r="G2912" s="48">
        <f>F2912*J2912</f>
        <v>48000</v>
      </c>
      <c r="H2912" s="21" t="s">
        <v>2684</v>
      </c>
      <c r="I2912" s="21" t="s">
        <v>2685</v>
      </c>
      <c r="J2912" s="21">
        <v>3</v>
      </c>
      <c r="K2912" s="21"/>
      <c r="L2912" s="21">
        <f>J2912-K2912</f>
        <v>3</v>
      </c>
      <c r="M2912" s="21"/>
      <c r="N2912" s="30"/>
      <c r="O2912" s="48"/>
      <c r="P2912" s="21" t="s">
        <v>1145</v>
      </c>
      <c r="Q2912" s="21"/>
      <c r="R2912" s="21"/>
      <c r="S2912" s="3">
        <v>-20</v>
      </c>
      <c r="T2912" s="37"/>
      <c r="U2912" s="21" t="s">
        <v>2084</v>
      </c>
      <c r="V2912" s="21" t="str">
        <f>VLOOKUP(P2912,'Customer List'!B:C,2,)</f>
        <v>STOCK</v>
      </c>
      <c r="W2912" s="38" t="s">
        <v>1145</v>
      </c>
      <c r="X2912" s="30" t="str">
        <f>IF(OR(R2912 = "PRIYANKA MADAM", R2912 = "DEEPAK", R2912 = "PORTER"),N2912,"")</f>
        <v/>
      </c>
      <c r="Y2912" s="21" t="str">
        <f>IF(X2912="", "", X2912-N2912)</f>
        <v/>
      </c>
      <c r="Z2912" s="21" t="str">
        <f>IF(N2912="", "", TEXT(N2912, "dddd"))</f>
        <v/>
      </c>
      <c r="AA2912" s="21" t="str">
        <f>IF(X2912="", "", TEXT(X2912, "dddd"))</f>
        <v/>
      </c>
      <c r="AB2912" s="21" t="str">
        <f>VLOOKUP(U2912,'Currency Sheet'!A:C,3,)</f>
        <v>INR</v>
      </c>
      <c r="AC2912" s="42" t="str">
        <f>VLOOKUP(P2912,'Customer List'!B:D,3,)</f>
        <v>STOCK</v>
      </c>
    </row>
    <row r="2913" spans="1:29" x14ac:dyDescent="0.25">
      <c r="A2913" s="21">
        <v>2909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>IF(AB2913="DOLLAR",E2913*88,E2913)</f>
        <v>16000</v>
      </c>
      <c r="G2913" s="48">
        <f>F2913*J2913</f>
        <v>64000</v>
      </c>
      <c r="H2913" s="21" t="s">
        <v>2684</v>
      </c>
      <c r="I2913" s="21" t="s">
        <v>2685</v>
      </c>
      <c r="J2913" s="21">
        <v>4</v>
      </c>
      <c r="K2913" s="21">
        <v>4</v>
      </c>
      <c r="L2913" s="21">
        <f>J2913-K2913</f>
        <v>0</v>
      </c>
      <c r="M2913" s="21" t="s">
        <v>5687</v>
      </c>
      <c r="N2913" s="30">
        <v>45964</v>
      </c>
      <c r="O2913" s="48">
        <v>0</v>
      </c>
      <c r="P2913" s="21" t="s">
        <v>1144</v>
      </c>
      <c r="Q2913" s="21" t="s">
        <v>2071</v>
      </c>
      <c r="R2913" s="21" t="s">
        <v>637</v>
      </c>
      <c r="S2913" s="3">
        <v>-20</v>
      </c>
      <c r="T2913" s="37"/>
      <c r="U2913" s="21" t="s">
        <v>2084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45964</v>
      </c>
      <c r="Y2913" s="21">
        <f>IF(X2913="", "", X2913-N2913)</f>
        <v>0</v>
      </c>
      <c r="Z2913" s="21" t="str">
        <f>IF(N2913="", "", TEXT(N2913, "dddd"))</f>
        <v>Monday</v>
      </c>
      <c r="AA2913" s="21" t="str">
        <f>IF(X2913="", "", TEXT(X2913, "dddd"))</f>
        <v>Monday</v>
      </c>
      <c r="AB2913" s="21" t="str">
        <f>VLOOKUP(U2913,'Currency Sheet'!A:C,3,)</f>
        <v>INR</v>
      </c>
      <c r="AC2913" s="42" t="str">
        <f>VLOOKUP(P2913,'Customer List'!B:D,3,)</f>
        <v>Local</v>
      </c>
    </row>
    <row r="2914" spans="1:29" x14ac:dyDescent="0.25">
      <c r="A2914" s="21">
        <v>2910</v>
      </c>
      <c r="B2914" s="21" t="s">
        <v>5645</v>
      </c>
      <c r="C2914" s="30">
        <v>45920</v>
      </c>
      <c r="D2914" s="30">
        <v>45924</v>
      </c>
      <c r="E2914" s="47">
        <v>4788.415</v>
      </c>
      <c r="F2914" s="47">
        <f>IF(AB2914="DOLLAR",E2914*88,E2914)</f>
        <v>4788.415</v>
      </c>
      <c r="G2914" s="48">
        <f>F2914*J2914</f>
        <v>9576.83</v>
      </c>
      <c r="H2914" s="21">
        <v>805615</v>
      </c>
      <c r="I2914" s="21"/>
      <c r="J2914" s="21">
        <v>2</v>
      </c>
      <c r="K2914" s="21"/>
      <c r="L2914" s="21">
        <f>J2914-K2914</f>
        <v>2</v>
      </c>
      <c r="M2914" s="21"/>
      <c r="N2914" s="30"/>
      <c r="O2914" s="48"/>
      <c r="P2914" s="21" t="s">
        <v>1145</v>
      </c>
      <c r="Q2914" s="56"/>
      <c r="R2914" s="21"/>
      <c r="S2914" s="3" t="s">
        <v>299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>IF(X2914="", "", X2914-N2914)</f>
        <v/>
      </c>
      <c r="Z2914" s="21" t="str">
        <f>IF(N2914="", "", TEXT(N2914, "dddd"))</f>
        <v/>
      </c>
      <c r="AA2914" s="21" t="str">
        <f>IF(X2914="", "", TEXT(X2914, "dddd"))</f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2911</v>
      </c>
      <c r="B2915" s="21" t="s">
        <v>5645</v>
      </c>
      <c r="C2915" s="30">
        <v>45920</v>
      </c>
      <c r="D2915" s="30">
        <v>45924</v>
      </c>
      <c r="E2915" s="47">
        <v>3033.75</v>
      </c>
      <c r="F2915" s="47">
        <f>IF(AB2915="DOLLAR",E2915*88,E2915)</f>
        <v>3033.75</v>
      </c>
      <c r="G2915" s="48">
        <f>F2915*J2915</f>
        <v>12135</v>
      </c>
      <c r="H2915" s="21">
        <v>4064112</v>
      </c>
      <c r="I2915" s="21"/>
      <c r="J2915" s="21">
        <v>4</v>
      </c>
      <c r="K2915" s="21"/>
      <c r="L2915" s="21">
        <f>J2915-K2915</f>
        <v>4</v>
      </c>
      <c r="M2915" s="21"/>
      <c r="N2915" s="30"/>
      <c r="O2915" s="48"/>
      <c r="P2915" s="21" t="s">
        <v>1145</v>
      </c>
      <c r="Q2915" s="56"/>
      <c r="R2915" s="21"/>
      <c r="S2915" s="3">
        <v>4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>IF(X2915="", "", X2915-N2915)</f>
        <v/>
      </c>
      <c r="Z2915" s="21" t="str">
        <f>IF(N2915="", "", TEXT(N2915, "dddd"))</f>
        <v/>
      </c>
      <c r="AA2915" s="21" t="str">
        <f>IF(X2915="", "", TEXT(X2915, "dddd"))</f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2912</v>
      </c>
      <c r="B2916" s="21" t="s">
        <v>5645</v>
      </c>
      <c r="C2916" s="30">
        <v>45920</v>
      </c>
      <c r="D2916" s="30">
        <v>45924</v>
      </c>
      <c r="E2916" s="47">
        <v>6840</v>
      </c>
      <c r="F2916" s="47">
        <f>IF(AB2916="DOLLAR",E2916*88,E2916)</f>
        <v>6840</v>
      </c>
      <c r="G2916" s="48">
        <f>F2916*J2916</f>
        <v>20520</v>
      </c>
      <c r="H2916" s="21" t="s">
        <v>5533</v>
      </c>
      <c r="I2916" s="21"/>
      <c r="J2916" s="21">
        <v>3</v>
      </c>
      <c r="K2916" s="21"/>
      <c r="L2916" s="21">
        <f>J2916-K2916</f>
        <v>3</v>
      </c>
      <c r="M2916" s="21"/>
      <c r="N2916" s="30"/>
      <c r="O2916" s="48"/>
      <c r="P2916" s="21" t="s">
        <v>1145</v>
      </c>
      <c r="Q2916" s="56"/>
      <c r="R2916" s="21"/>
      <c r="S2916" s="3" t="s">
        <v>299</v>
      </c>
      <c r="T2916" s="37"/>
      <c r="U2916" s="21" t="s">
        <v>5303</v>
      </c>
      <c r="V2916" s="21" t="str">
        <f>VLOOKUP(P2916,'Customer List'!B:C,2,)</f>
        <v>STOCK</v>
      </c>
      <c r="W2916" s="38" t="s">
        <v>1145</v>
      </c>
      <c r="X2916" s="30"/>
      <c r="Y2916" s="21" t="str">
        <f>IF(X2916="", "", X2916-N2916)</f>
        <v/>
      </c>
      <c r="Z2916" s="21" t="str">
        <f>IF(N2916="", "", TEXT(N2916, "dddd"))</f>
        <v/>
      </c>
      <c r="AA2916" s="21" t="str">
        <f>IF(X2916="", "", TEXT(X2916, "dddd"))</f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2913</v>
      </c>
      <c r="B2917" s="21" t="s">
        <v>5645</v>
      </c>
      <c r="C2917" s="30">
        <v>45920</v>
      </c>
      <c r="D2917" s="30">
        <v>45924</v>
      </c>
      <c r="E2917" s="47">
        <v>6840</v>
      </c>
      <c r="F2917" s="47">
        <f>IF(AB2917="DOLLAR",E2917*88,E2917)</f>
        <v>6840</v>
      </c>
      <c r="G2917" s="48">
        <f>F2917*J2917</f>
        <v>6840</v>
      </c>
      <c r="H2917" s="21" t="s">
        <v>5533</v>
      </c>
      <c r="I2917" s="21"/>
      <c r="J2917" s="21">
        <v>1</v>
      </c>
      <c r="K2917" s="21">
        <v>1</v>
      </c>
      <c r="L2917" s="21">
        <f>J2917-K2917</f>
        <v>0</v>
      </c>
      <c r="M2917" s="21" t="s">
        <v>5647</v>
      </c>
      <c r="N2917" s="30">
        <v>45946</v>
      </c>
      <c r="O2917" s="48">
        <v>0</v>
      </c>
      <c r="P2917" s="21" t="s">
        <v>30</v>
      </c>
      <c r="Q2917" s="56" t="s">
        <v>2071</v>
      </c>
      <c r="R2917" s="21" t="s">
        <v>637</v>
      </c>
      <c r="S2917" s="3" t="s">
        <v>299</v>
      </c>
      <c r="T2917" s="37"/>
      <c r="U2917" s="21" t="s">
        <v>5303</v>
      </c>
      <c r="V2917" s="21" t="str">
        <f>VLOOKUP(P2917,'Customer List'!B:C,2,)</f>
        <v>Delhi</v>
      </c>
      <c r="W2917" s="38"/>
      <c r="X2917" s="30"/>
      <c r="Y2917" s="21" t="str">
        <f>IF(X2917="", "", X2917-N2917)</f>
        <v/>
      </c>
      <c r="Z2917" s="21" t="str">
        <f>IF(N2917="", "", TEXT(N2917, "dddd"))</f>
        <v>Thursday</v>
      </c>
      <c r="AA2917" s="21" t="str">
        <f>IF(X2917="", "", TEXT(X2917, "dddd"))</f>
        <v/>
      </c>
      <c r="AB2917" s="21" t="str">
        <f>VLOOKUP(U2917,'Currency Sheet'!A:C,3,)</f>
        <v>INR</v>
      </c>
      <c r="AC2917" s="42" t="str">
        <f>VLOOKUP(P2917,'Customer List'!B:D,3,)</f>
        <v>Local</v>
      </c>
    </row>
    <row r="2918" spans="1:29" x14ac:dyDescent="0.25">
      <c r="A2918" s="21">
        <v>2914</v>
      </c>
      <c r="B2918" s="21" t="s">
        <v>5646</v>
      </c>
      <c r="C2918" s="30">
        <v>45920</v>
      </c>
      <c r="D2918" s="30">
        <v>45924</v>
      </c>
      <c r="E2918" s="47">
        <v>6516</v>
      </c>
      <c r="F2918" s="47">
        <f>IF(AB2918="DOLLAR",E2918*88,E2918)</f>
        <v>6516</v>
      </c>
      <c r="G2918" s="48">
        <f>F2918*J2918</f>
        <v>26064</v>
      </c>
      <c r="H2918" s="21">
        <v>16006925</v>
      </c>
      <c r="I2918" s="21"/>
      <c r="J2918" s="21">
        <v>4</v>
      </c>
      <c r="K2918" s="21"/>
      <c r="L2918" s="21">
        <f>J2918-K2918</f>
        <v>4</v>
      </c>
      <c r="M2918" s="21"/>
      <c r="N2918" s="30"/>
      <c r="O2918" s="48"/>
      <c r="P2918" s="21" t="s">
        <v>1145</v>
      </c>
      <c r="Q2918" s="56"/>
      <c r="R2918" s="21"/>
      <c r="S2918" s="3">
        <v>4</v>
      </c>
      <c r="T2918" s="37"/>
      <c r="U2918" s="21" t="s">
        <v>5303</v>
      </c>
      <c r="V2918" s="21" t="str">
        <f>VLOOKUP(P2918,'Customer List'!B:C,2,)</f>
        <v>STOCK</v>
      </c>
      <c r="W2918" s="38" t="s">
        <v>1145</v>
      </c>
      <c r="X2918" s="30"/>
      <c r="Y2918" s="21" t="str">
        <f>IF(X2918="", "", X2918-N2918)</f>
        <v/>
      </c>
      <c r="Z2918" s="21" t="str">
        <f>IF(N2918="", "", TEXT(N2918, "dddd"))</f>
        <v/>
      </c>
      <c r="AA2918" s="21" t="str">
        <f>IF(X2918="", "", TEXT(X2918, "dddd"))</f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2915</v>
      </c>
      <c r="B2919" s="21">
        <v>921769</v>
      </c>
      <c r="C2919" s="30">
        <v>45919</v>
      </c>
      <c r="D2919" s="30">
        <v>45925</v>
      </c>
      <c r="E2919" s="47">
        <v>463.25</v>
      </c>
      <c r="F2919" s="47">
        <f>IF(AB2919="DOLLAR",E2919*88,E2919)</f>
        <v>40766</v>
      </c>
      <c r="G2919" s="48">
        <f>F2919*J2919</f>
        <v>40766</v>
      </c>
      <c r="H2919" s="21" t="s">
        <v>3711</v>
      </c>
      <c r="I2919" s="21" t="s">
        <v>4230</v>
      </c>
      <c r="J2919" s="21">
        <v>1</v>
      </c>
      <c r="K2919" s="21">
        <v>1</v>
      </c>
      <c r="L2919" s="21">
        <f>J2919-K2919</f>
        <v>0</v>
      </c>
      <c r="M2919" s="21" t="s">
        <v>4941</v>
      </c>
      <c r="N2919" s="30">
        <v>45927</v>
      </c>
      <c r="O2919" s="48">
        <v>51502.5</v>
      </c>
      <c r="P2919" s="21" t="s">
        <v>3562</v>
      </c>
      <c r="Q2919" s="21">
        <v>58156233936</v>
      </c>
      <c r="R2919" s="21" t="s">
        <v>40</v>
      </c>
      <c r="S2919" s="3">
        <v>4</v>
      </c>
      <c r="T2919" s="37"/>
      <c r="U2919" s="21" t="s">
        <v>3589</v>
      </c>
      <c r="V2919" s="21" t="str">
        <f>VLOOKUP(P2919,'Customer List'!B:C,2,)</f>
        <v>JAIPUR</v>
      </c>
      <c r="W2919" s="38"/>
      <c r="X2919" s="30">
        <v>45929</v>
      </c>
      <c r="Y2919" s="21">
        <f>IF(X2919="", "", X2919-N2919)</f>
        <v>2</v>
      </c>
      <c r="Z2919" s="21" t="str">
        <f>IF(N2919="", "", TEXT(N2919, "dddd"))</f>
        <v>Saturday</v>
      </c>
      <c r="AA2919" s="21" t="str">
        <f>IF(X2919="", "", TEXT(X2919, "dddd"))</f>
        <v>Monday</v>
      </c>
      <c r="AB2919" s="21" t="str">
        <f>VLOOKUP(U2919,'Currency Sheet'!A:C,3,)</f>
        <v>DOLLAR</v>
      </c>
      <c r="AC2919" s="42" t="str">
        <f>VLOOKUP(P2919,'Customer List'!B:D,3,)</f>
        <v>OutStation</v>
      </c>
    </row>
    <row r="2920" spans="1:29" x14ac:dyDescent="0.25">
      <c r="A2920" s="21">
        <v>2916</v>
      </c>
      <c r="B2920" s="21" t="s">
        <v>3726</v>
      </c>
      <c r="C2920" s="30">
        <v>45923</v>
      </c>
      <c r="D2920" s="30">
        <v>45925</v>
      </c>
      <c r="E2920" s="47">
        <v>15540</v>
      </c>
      <c r="F2920" s="47">
        <f>IF(AB2920="DOLLAR",E2920*88,E2920)</f>
        <v>15540</v>
      </c>
      <c r="G2920" s="48">
        <f>F2920*J2920</f>
        <v>31080</v>
      </c>
      <c r="H2920" s="21" t="s">
        <v>2349</v>
      </c>
      <c r="I2920" s="21" t="s">
        <v>4720</v>
      </c>
      <c r="J2920" s="21">
        <v>2</v>
      </c>
      <c r="K2920" s="21">
        <v>2</v>
      </c>
      <c r="L2920" s="21">
        <f>J2920-K2920</f>
        <v>0</v>
      </c>
      <c r="M2920" s="21" t="s">
        <v>4881</v>
      </c>
      <c r="N2920" s="30">
        <v>45937</v>
      </c>
      <c r="O2920" s="48">
        <v>37740</v>
      </c>
      <c r="P2920" s="21" t="s">
        <v>288</v>
      </c>
      <c r="Q2920" s="21">
        <v>58156567033</v>
      </c>
      <c r="R2920" s="21" t="s">
        <v>40</v>
      </c>
      <c r="S2920" s="3">
        <v>-20</v>
      </c>
      <c r="T2920" s="37"/>
      <c r="U2920" s="21" t="s">
        <v>2350</v>
      </c>
      <c r="V2920" s="21" t="str">
        <f>VLOOKUP(P2920,'Customer List'!B:C,2,)</f>
        <v>Banglore</v>
      </c>
      <c r="W2920" s="38"/>
      <c r="X2920" s="30">
        <v>45938</v>
      </c>
      <c r="Y2920" s="21">
        <f>IF(X2920="", "", X2920-N2920)</f>
        <v>1</v>
      </c>
      <c r="Z2920" s="21" t="str">
        <f>IF(N2920="", "", TEXT(N2920, "dddd"))</f>
        <v>Tuesday</v>
      </c>
      <c r="AA2920" s="21" t="str">
        <f>IF(X2920="", "", TEXT(X2920, "dddd"))</f>
        <v>Wednesday</v>
      </c>
      <c r="AB2920" s="21" t="str">
        <f>VLOOKUP(U2920,'Currency Sheet'!A:C,3,)</f>
        <v>INR</v>
      </c>
      <c r="AC2920" s="42" t="str">
        <f>VLOOKUP(P2920,'Customer List'!B:D,3,)</f>
        <v>OutStation</v>
      </c>
    </row>
    <row r="2921" spans="1:29" x14ac:dyDescent="0.25">
      <c r="A2921" s="21">
        <v>2917</v>
      </c>
      <c r="B2921" s="21" t="s">
        <v>3721</v>
      </c>
      <c r="C2921" s="30">
        <v>45919</v>
      </c>
      <c r="D2921" s="30">
        <v>45926</v>
      </c>
      <c r="E2921" s="47">
        <v>73.5</v>
      </c>
      <c r="F2921" s="47">
        <f>IF(AB2921="DOLLAR",E2921*88,E2921)</f>
        <v>6468</v>
      </c>
      <c r="G2921" s="48">
        <f>F2921*J2921</f>
        <v>6468</v>
      </c>
      <c r="H2921" s="21">
        <v>100219</v>
      </c>
      <c r="I2921" s="21" t="s">
        <v>4231</v>
      </c>
      <c r="J2921" s="21">
        <v>1</v>
      </c>
      <c r="K2921" s="21">
        <v>1</v>
      </c>
      <c r="L2921" s="21">
        <f>J2921-K2921</f>
        <v>0</v>
      </c>
      <c r="M2921" s="21" t="s">
        <v>4936</v>
      </c>
      <c r="N2921" s="30">
        <v>45927</v>
      </c>
      <c r="O2921" s="48">
        <v>10578.75</v>
      </c>
      <c r="P2921" s="21" t="s">
        <v>165</v>
      </c>
      <c r="Q2921" s="21">
        <v>58156229353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Lucknow</v>
      </c>
      <c r="W2921" s="38"/>
      <c r="X2921" s="30">
        <v>45929</v>
      </c>
      <c r="Y2921" s="21">
        <f>IF(X2921="", "", X2921-N2921)</f>
        <v>2</v>
      </c>
      <c r="Z2921" s="21" t="str">
        <f>IF(N2921="", "", TEXT(N2921, "dddd"))</f>
        <v>Saturday</v>
      </c>
      <c r="AA2921" s="21" t="str">
        <f>IF(X2921="", "", TEXT(X2921, "dddd"))</f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2918</v>
      </c>
      <c r="B2922" s="21" t="s">
        <v>3721</v>
      </c>
      <c r="C2922" s="30">
        <v>45919</v>
      </c>
      <c r="D2922" s="30">
        <v>45926</v>
      </c>
      <c r="E2922" s="47">
        <v>150.5</v>
      </c>
      <c r="F2922" s="47">
        <f>IF(AB2922="DOLLAR",E2922*88,E2922)</f>
        <v>13244</v>
      </c>
      <c r="G2922" s="48">
        <f>F2922*J2922</f>
        <v>13244</v>
      </c>
      <c r="H2922" s="21">
        <v>100536</v>
      </c>
      <c r="I2922" s="21" t="s">
        <v>4232</v>
      </c>
      <c r="J2922" s="21">
        <v>1</v>
      </c>
      <c r="K2922" s="21">
        <v>1</v>
      </c>
      <c r="L2922" s="21">
        <f>J2922-K2922</f>
        <v>0</v>
      </c>
      <c r="M2922" s="21" t="s">
        <v>4928</v>
      </c>
      <c r="N2922" s="30">
        <v>45927</v>
      </c>
      <c r="O2922" s="48">
        <v>23327.5</v>
      </c>
      <c r="P2922" s="21" t="s">
        <v>618</v>
      </c>
      <c r="Q2922" s="21">
        <v>58156229110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Kerala</v>
      </c>
      <c r="W2922" s="38"/>
      <c r="X2922" s="30">
        <v>45929</v>
      </c>
      <c r="Y2922" s="21">
        <f>IF(X2922="", "", X2922-N2922)</f>
        <v>2</v>
      </c>
      <c r="Z2922" s="21" t="str">
        <f>IF(N2922="", "", TEXT(N2922, "dddd"))</f>
        <v>Saturday</v>
      </c>
      <c r="AA2922" s="21" t="str">
        <f>IF(X2922="", "", TEXT(X2922, "dddd"))</f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2919</v>
      </c>
      <c r="B2923" s="21" t="s">
        <v>3721</v>
      </c>
      <c r="C2923" s="30">
        <v>45919</v>
      </c>
      <c r="D2923" s="30">
        <v>45926</v>
      </c>
      <c r="E2923" s="47">
        <v>138.6</v>
      </c>
      <c r="F2923" s="47">
        <f>IF(AB2923="DOLLAR",E2923*88,E2923)</f>
        <v>12196.8</v>
      </c>
      <c r="G2923" s="48">
        <f>F2923*J2923</f>
        <v>24393.599999999999</v>
      </c>
      <c r="H2923" s="21">
        <v>100722</v>
      </c>
      <c r="I2923" s="21" t="s">
        <v>4233</v>
      </c>
      <c r="J2923" s="21">
        <v>2</v>
      </c>
      <c r="K2923" s="21">
        <v>2</v>
      </c>
      <c r="L2923" s="21">
        <f>J2923-K2923</f>
        <v>0</v>
      </c>
      <c r="M2923" s="21" t="s">
        <v>4938</v>
      </c>
      <c r="N2923" s="30">
        <v>45927</v>
      </c>
      <c r="O2923" s="48">
        <v>36828</v>
      </c>
      <c r="P2923" s="21" t="s">
        <v>2045</v>
      </c>
      <c r="Q2923" s="21">
        <v>58156227345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Hyderabad</v>
      </c>
      <c r="W2923" s="38"/>
      <c r="X2923" s="30">
        <v>45929</v>
      </c>
      <c r="Y2923" s="21">
        <f>IF(X2923="", "", X2923-N2923)</f>
        <v>2</v>
      </c>
      <c r="Z2923" s="21" t="str">
        <f>IF(N2923="", "", TEXT(N2923, "dddd"))</f>
        <v>Saturday</v>
      </c>
      <c r="AA2923" s="21" t="str">
        <f>IF(X2923="", "", TEXT(X2923, "dddd"))</f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2920</v>
      </c>
      <c r="B2924" s="21" t="s">
        <v>3721</v>
      </c>
      <c r="C2924" s="30">
        <v>45919</v>
      </c>
      <c r="D2924" s="30">
        <v>45926</v>
      </c>
      <c r="E2924" s="47">
        <v>23.1</v>
      </c>
      <c r="F2924" s="47">
        <f>IF(AB2924="DOLLAR",E2924*88,E2924)</f>
        <v>2032.8000000000002</v>
      </c>
      <c r="G2924" s="48">
        <f>F2924*J2924</f>
        <v>2032.8000000000002</v>
      </c>
      <c r="H2924" s="21">
        <v>103011</v>
      </c>
      <c r="I2924" s="21" t="s">
        <v>4234</v>
      </c>
      <c r="J2924" s="21">
        <v>1</v>
      </c>
      <c r="K2924" s="21">
        <v>1</v>
      </c>
      <c r="L2924" s="21">
        <f>J2924-K2924</f>
        <v>0</v>
      </c>
      <c r="M2924" s="21" t="s">
        <v>4857</v>
      </c>
      <c r="N2924" s="30">
        <v>45936</v>
      </c>
      <c r="O2924" s="48">
        <v>3324.75</v>
      </c>
      <c r="P2924" s="21" t="s">
        <v>228</v>
      </c>
      <c r="Q2924" s="21">
        <v>58156536115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Kolkata</v>
      </c>
      <c r="W2924" s="38"/>
      <c r="X2924" s="30">
        <v>45937</v>
      </c>
      <c r="Y2924" s="21">
        <f>IF(X2924="", "", X2924-N2924)</f>
        <v>1</v>
      </c>
      <c r="Z2924" s="21" t="str">
        <f>IF(N2924="", "", TEXT(N2924, "dddd"))</f>
        <v>Monday</v>
      </c>
      <c r="AA2924" s="21" t="str">
        <f>IF(X2924="", "", TEXT(X2924, "dddd"))</f>
        <v>Tuesday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2921</v>
      </c>
      <c r="B2925" s="21" t="s">
        <v>3721</v>
      </c>
      <c r="C2925" s="30">
        <v>45919</v>
      </c>
      <c r="D2925" s="30">
        <v>45926</v>
      </c>
      <c r="E2925" s="47">
        <v>30.1</v>
      </c>
      <c r="F2925" s="47">
        <f>IF(AB2925="DOLLAR",E2925*88,E2925)</f>
        <v>2648.8</v>
      </c>
      <c r="G2925" s="48">
        <f>F2925*J2925</f>
        <v>2648.8</v>
      </c>
      <c r="H2925" s="21">
        <v>123109</v>
      </c>
      <c r="I2925" s="21" t="s">
        <v>4046</v>
      </c>
      <c r="J2925" s="21">
        <v>1</v>
      </c>
      <c r="K2925" s="21">
        <v>1</v>
      </c>
      <c r="L2925" s="21">
        <f>J2925-K2925</f>
        <v>0</v>
      </c>
      <c r="M2925" s="21" t="s">
        <v>4872</v>
      </c>
      <c r="N2925" s="30">
        <v>45927</v>
      </c>
      <c r="O2925" s="48">
        <v>4515</v>
      </c>
      <c r="P2925" s="21" t="s">
        <v>621</v>
      </c>
      <c r="Q2925" s="21">
        <v>58156227076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>IF(X2925="", "", X2925-N2925)</f>
        <v>2</v>
      </c>
      <c r="Z2925" s="21" t="str">
        <f>IF(N2925="", "", TEXT(N2925, "dddd"))</f>
        <v>Saturday</v>
      </c>
      <c r="AA2925" s="21" t="str">
        <f>IF(X2925="", "", TEXT(X2925, "dddd"))</f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2922</v>
      </c>
      <c r="B2926" s="21" t="s">
        <v>3721</v>
      </c>
      <c r="C2926" s="30">
        <v>45919</v>
      </c>
      <c r="D2926" s="30">
        <v>45926</v>
      </c>
      <c r="E2926" s="47">
        <v>204.75</v>
      </c>
      <c r="F2926" s="47">
        <f>IF(AB2926="DOLLAR",E2926*88,E2926)</f>
        <v>18018</v>
      </c>
      <c r="G2926" s="48">
        <f>F2926*J2926</f>
        <v>18018</v>
      </c>
      <c r="H2926" s="21">
        <v>138419</v>
      </c>
      <c r="I2926" s="21" t="s">
        <v>4235</v>
      </c>
      <c r="J2926" s="21">
        <v>1</v>
      </c>
      <c r="K2926" s="21">
        <v>1</v>
      </c>
      <c r="L2926" s="21">
        <f>J2926-K2926</f>
        <v>0</v>
      </c>
      <c r="M2926" s="21" t="s">
        <v>4880</v>
      </c>
      <c r="N2926" s="30">
        <v>45927</v>
      </c>
      <c r="O2926" s="48">
        <v>28774.2</v>
      </c>
      <c r="P2926" s="21" t="s">
        <v>886</v>
      </c>
      <c r="Q2926" s="21">
        <v>58156225400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Karnataka</v>
      </c>
      <c r="W2926" s="38"/>
      <c r="X2926" s="30">
        <v>45930</v>
      </c>
      <c r="Y2926" s="21">
        <f>IF(X2926="", "", X2926-N2926)</f>
        <v>3</v>
      </c>
      <c r="Z2926" s="21" t="str">
        <f>IF(N2926="", "", TEXT(N2926, "dddd"))</f>
        <v>Saturday</v>
      </c>
      <c r="AA2926" s="21" t="str">
        <f>IF(X2926="", "", TEXT(X2926, "dddd"))</f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2923</v>
      </c>
      <c r="B2927" s="21" t="s">
        <v>3721</v>
      </c>
      <c r="C2927" s="30">
        <v>45919</v>
      </c>
      <c r="D2927" s="30">
        <v>45926</v>
      </c>
      <c r="E2927" s="47">
        <v>123.2</v>
      </c>
      <c r="F2927" s="47">
        <f>IF(AB2927="DOLLAR",E2927*88,E2927)</f>
        <v>10841.6</v>
      </c>
      <c r="G2927" s="48">
        <f>F2927*J2927</f>
        <v>10841.6</v>
      </c>
      <c r="H2927" s="21">
        <v>144215</v>
      </c>
      <c r="I2927" s="21" t="s">
        <v>4236</v>
      </c>
      <c r="J2927" s="21">
        <v>1</v>
      </c>
      <c r="K2927" s="21">
        <v>1</v>
      </c>
      <c r="L2927" s="21">
        <f>J2927-K2927</f>
        <v>0</v>
      </c>
      <c r="M2927" s="21" t="s">
        <v>4936</v>
      </c>
      <c r="N2927" s="30">
        <v>45927</v>
      </c>
      <c r="O2927" s="48">
        <v>17732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>IF(X2927="", "", X2927-N2927)</f>
        <v>2</v>
      </c>
      <c r="Z2927" s="21" t="str">
        <f>IF(N2927="", "", TEXT(N2927, "dddd"))</f>
        <v>Saturday</v>
      </c>
      <c r="AA2927" s="21" t="str">
        <f>IF(X2927="", "", TEXT(X2927, "dddd"))</f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2924</v>
      </c>
      <c r="B2928" s="21" t="s">
        <v>3721</v>
      </c>
      <c r="C2928" s="30">
        <v>45919</v>
      </c>
      <c r="D2928" s="30">
        <v>45926</v>
      </c>
      <c r="E2928" s="47">
        <v>70.7</v>
      </c>
      <c r="F2928" s="47">
        <f>IF(AB2928="DOLLAR",E2928*88,E2928)</f>
        <v>6221.6</v>
      </c>
      <c r="G2928" s="48">
        <f>F2928*J2928</f>
        <v>6221.6</v>
      </c>
      <c r="H2928" s="21">
        <v>157617</v>
      </c>
      <c r="I2928" s="21" t="s">
        <v>4237</v>
      </c>
      <c r="J2928" s="21">
        <v>1</v>
      </c>
      <c r="K2928" s="21">
        <v>1</v>
      </c>
      <c r="L2928" s="21">
        <f>J2928-K2928</f>
        <v>0</v>
      </c>
      <c r="M2928" s="21" t="s">
        <v>4936</v>
      </c>
      <c r="N2928" s="30">
        <v>45927</v>
      </c>
      <c r="O2928" s="48">
        <v>10175.75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>IF(X2928="", "", X2928-N2928)</f>
        <v>2</v>
      </c>
      <c r="Z2928" s="21" t="str">
        <f>IF(N2928="", "", TEXT(N2928, "dddd"))</f>
        <v>Saturday</v>
      </c>
      <c r="AA2928" s="21" t="str">
        <f>IF(X2928="", "", TEXT(X2928, "dddd"))</f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2925</v>
      </c>
      <c r="B2929" s="21" t="s">
        <v>3721</v>
      </c>
      <c r="C2929" s="30">
        <v>45919</v>
      </c>
      <c r="D2929" s="30">
        <v>45926</v>
      </c>
      <c r="E2929" s="47">
        <v>30.8</v>
      </c>
      <c r="F2929" s="47">
        <f>IF(AB2929="DOLLAR",E2929*88,E2929)</f>
        <v>2710.4</v>
      </c>
      <c r="G2929" s="48">
        <f>F2929*J2929</f>
        <v>2710.4</v>
      </c>
      <c r="H2929" s="21">
        <v>300402</v>
      </c>
      <c r="I2929" s="21" t="s">
        <v>4238</v>
      </c>
      <c r="J2929" s="21">
        <v>1</v>
      </c>
      <c r="K2929" s="21">
        <v>1</v>
      </c>
      <c r="L2929" s="21">
        <f>J2929-K2929</f>
        <v>0</v>
      </c>
      <c r="M2929" s="21" t="s">
        <v>4913</v>
      </c>
      <c r="N2929" s="30">
        <v>45929</v>
      </c>
      <c r="O2929" s="48">
        <v>4180</v>
      </c>
      <c r="P2929" s="21" t="s">
        <v>213</v>
      </c>
      <c r="Q2929" s="21" t="s">
        <v>1996</v>
      </c>
      <c r="R2929" s="21" t="s">
        <v>1996</v>
      </c>
      <c r="S2929" s="3">
        <v>4</v>
      </c>
      <c r="T2929" s="37"/>
      <c r="U2929" s="21" t="s">
        <v>18</v>
      </c>
      <c r="V2929" s="21" t="str">
        <f>VLOOKUP(P2929,'Customer List'!B:C,2,)</f>
        <v>Delhi</v>
      </c>
      <c r="W2929" s="38"/>
      <c r="X2929" s="30">
        <f>IF(OR(R2929 = "PRIYANKA MADAM", R2929 = "DEEPAK", R2929 = "PORTER"),N2929,"")</f>
        <v>45929</v>
      </c>
      <c r="Y2929" s="21">
        <f>IF(X2929="", "", X2929-N2929)</f>
        <v>0</v>
      </c>
      <c r="Z2929" s="21" t="str">
        <f>IF(N2929="", "", TEXT(N2929, "dddd"))</f>
        <v>Monday</v>
      </c>
      <c r="AA2929" s="21" t="str">
        <f>IF(X2929="", "", TEXT(X2929, "dddd"))</f>
        <v>Monday</v>
      </c>
      <c r="AB2929" s="21" t="str">
        <f>VLOOKUP(U2929,'Currency Sheet'!A:C,3,)</f>
        <v>DOLLAR</v>
      </c>
      <c r="AC2929" s="42" t="str">
        <f>VLOOKUP(P2929,'Customer List'!B:D,3,)</f>
        <v>Local</v>
      </c>
    </row>
    <row r="2930" spans="1:29" x14ac:dyDescent="0.25">
      <c r="A2930" s="21">
        <v>2926</v>
      </c>
      <c r="B2930" s="21" t="s">
        <v>3721</v>
      </c>
      <c r="C2930" s="30">
        <v>45919</v>
      </c>
      <c r="D2930" s="30">
        <v>45926</v>
      </c>
      <c r="E2930" s="47">
        <v>285.75</v>
      </c>
      <c r="F2930" s="47">
        <f>IF(AB2930="DOLLAR",E2930*88,E2930)</f>
        <v>25146</v>
      </c>
      <c r="G2930" s="48">
        <f>F2930*J2930</f>
        <v>25146</v>
      </c>
      <c r="H2930" s="21">
        <v>300434</v>
      </c>
      <c r="I2930" s="21" t="s">
        <v>4239</v>
      </c>
      <c r="J2930" s="21">
        <v>1</v>
      </c>
      <c r="K2930" s="21">
        <v>1</v>
      </c>
      <c r="L2930" s="21">
        <f>J2930-K2930</f>
        <v>0</v>
      </c>
      <c r="M2930" s="21" t="s">
        <v>4920</v>
      </c>
      <c r="N2930" s="30">
        <v>45927</v>
      </c>
      <c r="O2930" s="48">
        <v>40157.4</v>
      </c>
      <c r="P2930" s="21" t="s">
        <v>191</v>
      </c>
      <c r="Q2930" s="21" t="s">
        <v>3718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Chandigarh</v>
      </c>
      <c r="W2930" s="38"/>
      <c r="X2930" s="30">
        <v>45929</v>
      </c>
      <c r="Y2930" s="21">
        <f>IF(X2930="", "", X2930-N2930)</f>
        <v>2</v>
      </c>
      <c r="Z2930" s="21" t="str">
        <f>IF(N2930="", "", TEXT(N2930, "dddd"))</f>
        <v>Saturday</v>
      </c>
      <c r="AA2930" s="21" t="str">
        <f>IF(X2930="", "", TEXT(X2930, "dddd"))</f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2927</v>
      </c>
      <c r="B2931" s="21" t="s">
        <v>3721</v>
      </c>
      <c r="C2931" s="30">
        <v>45919</v>
      </c>
      <c r="D2931" s="30">
        <v>45926</v>
      </c>
      <c r="E2931" s="47">
        <v>297</v>
      </c>
      <c r="F2931" s="47">
        <f>IF(AB2931="DOLLAR",E2931*88,E2931)</f>
        <v>26136</v>
      </c>
      <c r="G2931" s="48">
        <f>F2931*J2931</f>
        <v>26136</v>
      </c>
      <c r="H2931" s="21">
        <v>300468</v>
      </c>
      <c r="I2931" s="21" t="s">
        <v>4240</v>
      </c>
      <c r="J2931" s="21">
        <v>1</v>
      </c>
      <c r="K2931" s="21">
        <v>1</v>
      </c>
      <c r="L2931" s="21">
        <f>J2931-K2931</f>
        <v>0</v>
      </c>
      <c r="M2931" s="21" t="s">
        <v>4858</v>
      </c>
      <c r="N2931" s="30">
        <v>45927</v>
      </c>
      <c r="O2931" s="48">
        <v>33858</v>
      </c>
      <c r="P2931" s="21" t="s">
        <v>242</v>
      </c>
      <c r="Q2931" s="21">
        <v>58156233800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Mumbai</v>
      </c>
      <c r="W2931" s="38"/>
      <c r="X2931" s="30">
        <v>45929</v>
      </c>
      <c r="Y2931" s="21">
        <f>IF(X2931="", "", X2931-N2931)</f>
        <v>2</v>
      </c>
      <c r="Z2931" s="21" t="str">
        <f>IF(N2931="", "", TEXT(N2931, "dddd"))</f>
        <v>Saturday</v>
      </c>
      <c r="AA2931" s="21" t="str">
        <f>IF(X2931="", "", TEXT(X2931, "dddd"))</f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2928</v>
      </c>
      <c r="B2932" s="21" t="s">
        <v>3721</v>
      </c>
      <c r="C2932" s="30">
        <v>45919</v>
      </c>
      <c r="D2932" s="30">
        <v>45926</v>
      </c>
      <c r="E2932" s="47">
        <v>46.2</v>
      </c>
      <c r="F2932" s="47">
        <f>IF(AB2932="DOLLAR",E2932*88,E2932)</f>
        <v>4065.6000000000004</v>
      </c>
      <c r="G2932" s="48">
        <f>F2932*J2932</f>
        <v>8131.2000000000007</v>
      </c>
      <c r="H2932" s="21">
        <v>300508</v>
      </c>
      <c r="I2932" s="21" t="s">
        <v>3945</v>
      </c>
      <c r="J2932" s="21">
        <v>2</v>
      </c>
      <c r="K2932" s="21">
        <v>2</v>
      </c>
      <c r="L2932" s="21">
        <f>J2932-K2932</f>
        <v>0</v>
      </c>
      <c r="M2932" s="21" t="s">
        <v>4920</v>
      </c>
      <c r="N2932" s="30">
        <v>45927</v>
      </c>
      <c r="O2932" s="48">
        <v>13912.8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>IF(X2932="", "", X2932-N2932)</f>
        <v>2</v>
      </c>
      <c r="Z2932" s="21" t="str">
        <f>IF(N2932="", "", TEXT(N2932, "dddd"))</f>
        <v>Saturday</v>
      </c>
      <c r="AA2932" s="21" t="str">
        <f>IF(X2932="", "", TEXT(X2932, "dddd"))</f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2929</v>
      </c>
      <c r="B2933" s="21" t="s">
        <v>3721</v>
      </c>
      <c r="C2933" s="30">
        <v>45919</v>
      </c>
      <c r="D2933" s="30">
        <v>45926</v>
      </c>
      <c r="E2933" s="47">
        <v>73.5</v>
      </c>
      <c r="F2933" s="47">
        <f>IF(AB2933="DOLLAR",E2933*88,E2933)</f>
        <v>6468</v>
      </c>
      <c r="G2933" s="48">
        <f>F2933*J2933</f>
        <v>6468</v>
      </c>
      <c r="H2933" s="21">
        <v>301330</v>
      </c>
      <c r="I2933" s="21" t="s">
        <v>4241</v>
      </c>
      <c r="J2933" s="21">
        <v>1</v>
      </c>
      <c r="K2933" s="21">
        <v>1</v>
      </c>
      <c r="L2933" s="21">
        <f>J2933-K2933</f>
        <v>0</v>
      </c>
      <c r="M2933" s="21" t="s">
        <v>4921</v>
      </c>
      <c r="N2933" s="30">
        <v>45927</v>
      </c>
      <c r="O2933" s="48">
        <v>11067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>IF(X2933="", "", X2933-N2933)</f>
        <v>2</v>
      </c>
      <c r="Z2933" s="21" t="str">
        <f>IF(N2933="", "", TEXT(N2933, "dddd"))</f>
        <v>Saturday</v>
      </c>
      <c r="AA2933" s="21" t="str">
        <f>IF(X2933="", "", TEXT(X2933, "dddd"))</f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2930</v>
      </c>
      <c r="B2934" s="21" t="s">
        <v>3721</v>
      </c>
      <c r="C2934" s="30">
        <v>45919</v>
      </c>
      <c r="D2934" s="30">
        <v>45926</v>
      </c>
      <c r="E2934" s="47">
        <v>45.5</v>
      </c>
      <c r="F2934" s="47">
        <f>IF(AB2934="DOLLAR",E2934*88,E2934)</f>
        <v>4004</v>
      </c>
      <c r="G2934" s="48">
        <f>F2934*J2934</f>
        <v>4004</v>
      </c>
      <c r="H2934" s="21">
        <v>301805</v>
      </c>
      <c r="I2934" s="21" t="s">
        <v>4242</v>
      </c>
      <c r="J2934" s="21">
        <v>1</v>
      </c>
      <c r="K2934" s="21">
        <v>1</v>
      </c>
      <c r="L2934" s="21">
        <f>J2934-K2934</f>
        <v>0</v>
      </c>
      <c r="M2934" s="21" t="s">
        <v>4912</v>
      </c>
      <c r="N2934" s="30">
        <v>45929</v>
      </c>
      <c r="O2934" s="48">
        <v>6175</v>
      </c>
      <c r="P2934" s="21" t="s">
        <v>213</v>
      </c>
      <c r="Q2934" s="21" t="s">
        <v>1996</v>
      </c>
      <c r="R2934" s="21" t="s">
        <v>1996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>IF(X2934="", "", X2934-N2934)</f>
        <v>0</v>
      </c>
      <c r="Z2934" s="21" t="str">
        <f>IF(N2934="", "", TEXT(N2934, "dddd"))</f>
        <v>Monday</v>
      </c>
      <c r="AA2934" s="21" t="str">
        <f>IF(X2934="", "", TEXT(X2934, "dddd"))</f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2931</v>
      </c>
      <c r="B2935" s="21" t="s">
        <v>3721</v>
      </c>
      <c r="C2935" s="30">
        <v>45919</v>
      </c>
      <c r="D2935" s="30">
        <v>45926</v>
      </c>
      <c r="E2935" s="47">
        <v>169.4</v>
      </c>
      <c r="F2935" s="47">
        <f>IF(AB2935="DOLLAR",E2935*88,E2935)</f>
        <v>14907.2</v>
      </c>
      <c r="G2935" s="48">
        <f>F2935*J2935</f>
        <v>14907.2</v>
      </c>
      <c r="H2935" s="21">
        <v>302008</v>
      </c>
      <c r="I2935" s="21" t="s">
        <v>4243</v>
      </c>
      <c r="J2935" s="21">
        <v>1</v>
      </c>
      <c r="K2935" s="21">
        <v>1</v>
      </c>
      <c r="L2935" s="21">
        <f>J2935-K2935</f>
        <v>0</v>
      </c>
      <c r="M2935" s="21" t="s">
        <v>4887</v>
      </c>
      <c r="N2935" s="30">
        <v>45929</v>
      </c>
      <c r="O2935" s="48">
        <v>20691</v>
      </c>
      <c r="P2935" s="21" t="s">
        <v>16</v>
      </c>
      <c r="Q2935" s="21" t="s">
        <v>2071</v>
      </c>
      <c r="R2935" s="21" t="s">
        <v>637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>IF(X2935="", "", X2935-N2935)</f>
        <v>0</v>
      </c>
      <c r="Z2935" s="21" t="str">
        <f>IF(N2935="", "", TEXT(N2935, "dddd"))</f>
        <v>Monday</v>
      </c>
      <c r="AA2935" s="21" t="str">
        <f>IF(X2935="", "", TEXT(X2935, "dddd"))</f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x14ac:dyDescent="0.25">
      <c r="A2936" s="21">
        <v>2932</v>
      </c>
      <c r="B2936" s="21" t="s">
        <v>3721</v>
      </c>
      <c r="C2936" s="30">
        <v>45919</v>
      </c>
      <c r="D2936" s="30">
        <v>45926</v>
      </c>
      <c r="E2936" s="47">
        <v>142.5</v>
      </c>
      <c r="F2936" s="47">
        <f>IF(AB2936="DOLLAR",E2936*88,E2936)</f>
        <v>12540</v>
      </c>
      <c r="G2936" s="48">
        <f>F2936*J2936</f>
        <v>12540</v>
      </c>
      <c r="H2936" s="21">
        <v>302037</v>
      </c>
      <c r="I2936" s="21" t="s">
        <v>4244</v>
      </c>
      <c r="J2936" s="21">
        <v>1</v>
      </c>
      <c r="K2936" s="21">
        <v>1</v>
      </c>
      <c r="L2936" s="21">
        <f>J2936-K2936</f>
        <v>0</v>
      </c>
      <c r="M2936" s="21" t="s">
        <v>4857</v>
      </c>
      <c r="N2936" s="30">
        <v>45936</v>
      </c>
      <c r="O2936" s="48">
        <v>19142.5</v>
      </c>
      <c r="P2936" s="21" t="s">
        <v>228</v>
      </c>
      <c r="Q2936" s="21">
        <v>58156536115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Kolkata</v>
      </c>
      <c r="W2936" s="38"/>
      <c r="X2936" s="30">
        <v>45937</v>
      </c>
      <c r="Y2936" s="21">
        <f>IF(X2936="", "", X2936-N2936)</f>
        <v>1</v>
      </c>
      <c r="Z2936" s="21" t="str">
        <f>IF(N2936="", "", TEXT(N2936, "dddd"))</f>
        <v>Monday</v>
      </c>
      <c r="AA2936" s="21" t="str">
        <f>IF(X2936="", "", TEXT(X2936, "dddd"))</f>
        <v>Tuesday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2933</v>
      </c>
      <c r="B2937" s="21" t="s">
        <v>3721</v>
      </c>
      <c r="C2937" s="30">
        <v>45919</v>
      </c>
      <c r="D2937" s="30">
        <v>45926</v>
      </c>
      <c r="E2937" s="47">
        <v>259</v>
      </c>
      <c r="F2937" s="47">
        <f>IF(AB2937="DOLLAR",E2937*88,E2937)</f>
        <v>22792</v>
      </c>
      <c r="G2937" s="48">
        <f>F2937*J2937</f>
        <v>22792</v>
      </c>
      <c r="H2937" s="21">
        <v>302088</v>
      </c>
      <c r="I2937" s="21" t="s">
        <v>4245</v>
      </c>
      <c r="J2937" s="21">
        <v>1</v>
      </c>
      <c r="K2937" s="21">
        <v>1</v>
      </c>
      <c r="L2937" s="21">
        <f>J2937-K2937</f>
        <v>0</v>
      </c>
      <c r="M2937" s="21" t="s">
        <v>4858</v>
      </c>
      <c r="N2937" s="30">
        <v>45927</v>
      </c>
      <c r="O2937" s="48">
        <v>31635</v>
      </c>
      <c r="P2937" s="21" t="s">
        <v>242</v>
      </c>
      <c r="Q2937" s="21">
        <v>58156233800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Mumbai</v>
      </c>
      <c r="W2937" s="38"/>
      <c r="X2937" s="30">
        <v>45929</v>
      </c>
      <c r="Y2937" s="21">
        <f>IF(X2937="", "", X2937-N2937)</f>
        <v>2</v>
      </c>
      <c r="Z2937" s="21" t="str">
        <f>IF(N2937="", "", TEXT(N2937, "dddd"))</f>
        <v>Saturday</v>
      </c>
      <c r="AA2937" s="21" t="str">
        <f>IF(X2937="", "", TEXT(X2937, "dddd"))</f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2934</v>
      </c>
      <c r="B2938" s="21" t="s">
        <v>3721</v>
      </c>
      <c r="C2938" s="30">
        <v>45919</v>
      </c>
      <c r="D2938" s="30">
        <v>45926</v>
      </c>
      <c r="E2938" s="47">
        <v>46.2</v>
      </c>
      <c r="F2938" s="47">
        <f>IF(AB2938="DOLLAR",E2938*88,E2938)</f>
        <v>4065.6000000000004</v>
      </c>
      <c r="G2938" s="48">
        <f>F2938*J2938</f>
        <v>8131.2000000000007</v>
      </c>
      <c r="H2938" s="21">
        <v>302208</v>
      </c>
      <c r="I2938" s="21" t="s">
        <v>4246</v>
      </c>
      <c r="J2938" s="21">
        <v>2</v>
      </c>
      <c r="K2938" s="21">
        <v>2</v>
      </c>
      <c r="L2938" s="21">
        <f>J2938-K2938</f>
        <v>0</v>
      </c>
      <c r="M2938" s="21" t="s">
        <v>4920</v>
      </c>
      <c r="N2938" s="30">
        <v>45927</v>
      </c>
      <c r="O2938" s="48">
        <v>13912.8</v>
      </c>
      <c r="P2938" s="21" t="s">
        <v>191</v>
      </c>
      <c r="Q2938" s="21" t="s">
        <v>3718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Chandigarh</v>
      </c>
      <c r="W2938" s="38"/>
      <c r="X2938" s="30">
        <v>45929</v>
      </c>
      <c r="Y2938" s="21">
        <f>IF(X2938="", "", X2938-N2938)</f>
        <v>2</v>
      </c>
      <c r="Z2938" s="21" t="str">
        <f>IF(N2938="", "", TEXT(N2938, "dddd"))</f>
        <v>Saturday</v>
      </c>
      <c r="AA2938" s="21" t="str">
        <f>IF(X2938="", "", TEXT(X2938, "dddd"))</f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2935</v>
      </c>
      <c r="B2939" s="21" t="s">
        <v>3721</v>
      </c>
      <c r="C2939" s="30">
        <v>45919</v>
      </c>
      <c r="D2939" s="30">
        <v>45926</v>
      </c>
      <c r="E2939" s="47">
        <v>267.39999999999998</v>
      </c>
      <c r="F2939" s="47">
        <f>IF(AB2939="DOLLAR",E2939*88,E2939)</f>
        <v>23531.199999999997</v>
      </c>
      <c r="G2939" s="48">
        <f>F2939*J2939</f>
        <v>23531.199999999997</v>
      </c>
      <c r="H2939" s="21">
        <v>302326</v>
      </c>
      <c r="I2939" s="21" t="s">
        <v>4247</v>
      </c>
      <c r="J2939" s="21">
        <v>1</v>
      </c>
      <c r="K2939" s="21">
        <v>1</v>
      </c>
      <c r="L2939" s="21">
        <f>J2939-K2939</f>
        <v>0</v>
      </c>
      <c r="M2939" s="21" t="s">
        <v>4934</v>
      </c>
      <c r="N2939" s="30">
        <v>45927</v>
      </c>
      <c r="O2939" s="48">
        <v>36773.870000000003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Lucknow</v>
      </c>
      <c r="W2939" s="38"/>
      <c r="X2939" s="30">
        <v>45929</v>
      </c>
      <c r="Y2939" s="21">
        <f>IF(X2939="", "", X2939-N2939)</f>
        <v>2</v>
      </c>
      <c r="Z2939" s="21" t="str">
        <f>IF(N2939="", "", TEXT(N2939, "dddd"))</f>
        <v>Saturday</v>
      </c>
      <c r="AA2939" s="21" t="str">
        <f>IF(X2939="", "", TEXT(X2939, "dddd"))</f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2936</v>
      </c>
      <c r="B2940" s="21" t="s">
        <v>3721</v>
      </c>
      <c r="C2940" s="30">
        <v>45919</v>
      </c>
      <c r="D2940" s="30">
        <v>45926</v>
      </c>
      <c r="E2940" s="47">
        <v>204.4</v>
      </c>
      <c r="F2940" s="47">
        <f>IF(AB2940="DOLLAR",E2940*88,E2940)</f>
        <v>17987.2</v>
      </c>
      <c r="G2940" s="48">
        <f>F2940*J2940</f>
        <v>17987.2</v>
      </c>
      <c r="H2940" s="21">
        <v>302612</v>
      </c>
      <c r="I2940" s="21" t="s">
        <v>4248</v>
      </c>
      <c r="J2940" s="21">
        <v>1</v>
      </c>
      <c r="K2940" s="21">
        <v>1</v>
      </c>
      <c r="L2940" s="21">
        <f>J2940-K2940</f>
        <v>0</v>
      </c>
      <c r="M2940" s="21" t="s">
        <v>4880</v>
      </c>
      <c r="N2940" s="30">
        <v>45927</v>
      </c>
      <c r="O2940" s="48">
        <v>30776.799999999999</v>
      </c>
      <c r="P2940" s="21" t="s">
        <v>886</v>
      </c>
      <c r="Q2940" s="21">
        <v>58156225400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Karnataka</v>
      </c>
      <c r="W2940" s="38"/>
      <c r="X2940" s="30">
        <v>45930</v>
      </c>
      <c r="Y2940" s="21">
        <f>IF(X2940="", "", X2940-N2940)</f>
        <v>3</v>
      </c>
      <c r="Z2940" s="21" t="str">
        <f>IF(N2940="", "", TEXT(N2940, "dddd"))</f>
        <v>Saturday</v>
      </c>
      <c r="AA2940" s="21" t="str">
        <f>IF(X2940="", "", TEXT(X2940, "dddd"))</f>
        <v>Tuesday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2937</v>
      </c>
      <c r="B2941" s="21" t="s">
        <v>3721</v>
      </c>
      <c r="C2941" s="30">
        <v>45919</v>
      </c>
      <c r="D2941" s="30">
        <v>45926</v>
      </c>
      <c r="E2941" s="47">
        <v>73.5</v>
      </c>
      <c r="F2941" s="47">
        <f>IF(AB2941="DOLLAR",E2941*88,E2941)</f>
        <v>6468</v>
      </c>
      <c r="G2941" s="48">
        <f>F2941*J2941</f>
        <v>6468</v>
      </c>
      <c r="H2941" s="21">
        <v>302808</v>
      </c>
      <c r="I2941" s="21" t="s">
        <v>4249</v>
      </c>
      <c r="J2941" s="21">
        <v>1</v>
      </c>
      <c r="K2941" s="21">
        <v>1</v>
      </c>
      <c r="L2941" s="21">
        <f>J2941-K2941</f>
        <v>0</v>
      </c>
      <c r="M2941" s="21" t="s">
        <v>4921</v>
      </c>
      <c r="N2941" s="30">
        <v>45927</v>
      </c>
      <c r="O2941" s="48">
        <v>11067</v>
      </c>
      <c r="P2941" s="21" t="s">
        <v>191</v>
      </c>
      <c r="Q2941" s="21" t="s">
        <v>3718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>IF(X2941="", "", X2941-N2941)</f>
        <v>2</v>
      </c>
      <c r="Z2941" s="21" t="str">
        <f>IF(N2941="", "", TEXT(N2941, "dddd"))</f>
        <v>Saturday</v>
      </c>
      <c r="AA2941" s="21" t="str">
        <f>IF(X2941="", "", TEXT(X2941, "dddd"))</f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2938</v>
      </c>
      <c r="B2942" s="21" t="s">
        <v>3721</v>
      </c>
      <c r="C2942" s="30">
        <v>45919</v>
      </c>
      <c r="D2942" s="30">
        <v>45926</v>
      </c>
      <c r="E2942" s="47">
        <v>35</v>
      </c>
      <c r="F2942" s="47">
        <f>IF(AB2942="DOLLAR",E2942*88,E2942)</f>
        <v>3080</v>
      </c>
      <c r="G2942" s="48">
        <f>F2942*J2942</f>
        <v>3080</v>
      </c>
      <c r="H2942" s="21">
        <v>302902</v>
      </c>
      <c r="I2942" s="21" t="s">
        <v>4250</v>
      </c>
      <c r="J2942" s="21">
        <v>1</v>
      </c>
      <c r="K2942" s="21">
        <v>1</v>
      </c>
      <c r="L2942" s="21">
        <f>J2942-K2942</f>
        <v>0</v>
      </c>
      <c r="M2942" s="21" t="s">
        <v>4913</v>
      </c>
      <c r="N2942" s="30">
        <v>45929</v>
      </c>
      <c r="O2942" s="48">
        <v>4750</v>
      </c>
      <c r="P2942" s="21" t="s">
        <v>213</v>
      </c>
      <c r="Q2942" s="21" t="s">
        <v>1996</v>
      </c>
      <c r="R2942" s="21" t="s">
        <v>1996</v>
      </c>
      <c r="S2942" s="3">
        <v>4</v>
      </c>
      <c r="T2942" s="37"/>
      <c r="U2942" s="21" t="s">
        <v>18</v>
      </c>
      <c r="V2942" s="21" t="str">
        <f>VLOOKUP(P2942,'Customer List'!B:C,2,)</f>
        <v>Delhi</v>
      </c>
      <c r="W2942" s="38"/>
      <c r="X2942" s="30">
        <f>IF(OR(R2942 = "PRIYANKA MADAM", R2942 = "DEEPAK", R2942 = "PORTER"),N2942,"")</f>
        <v>45929</v>
      </c>
      <c r="Y2942" s="21">
        <f>IF(X2942="", "", X2942-N2942)</f>
        <v>0</v>
      </c>
      <c r="Z2942" s="21" t="str">
        <f>IF(N2942="", "", TEXT(N2942, "dddd"))</f>
        <v>Monday</v>
      </c>
      <c r="AA2942" s="21" t="str">
        <f>IF(X2942="", "", TEXT(X2942, "dddd"))</f>
        <v>Monday</v>
      </c>
      <c r="AB2942" s="21" t="str">
        <f>VLOOKUP(U2942,'Currency Sheet'!A:C,3,)</f>
        <v>DOLLAR</v>
      </c>
      <c r="AC2942" s="42" t="str">
        <f>VLOOKUP(P2942,'Customer List'!B:D,3,)</f>
        <v>Local</v>
      </c>
    </row>
    <row r="2943" spans="1:29" x14ac:dyDescent="0.25">
      <c r="A2943" s="21">
        <v>2939</v>
      </c>
      <c r="B2943" s="21" t="s">
        <v>3721</v>
      </c>
      <c r="C2943" s="30">
        <v>45919</v>
      </c>
      <c r="D2943" s="30">
        <v>45926</v>
      </c>
      <c r="E2943" s="47">
        <v>207.9</v>
      </c>
      <c r="F2943" s="47">
        <f>IF(AB2943="DOLLAR",E2943*88,E2943)</f>
        <v>18295.2</v>
      </c>
      <c r="G2943" s="48">
        <f>F2943*J2943</f>
        <v>18295.2</v>
      </c>
      <c r="H2943" s="21">
        <v>302910</v>
      </c>
      <c r="I2943" s="21" t="s">
        <v>4078</v>
      </c>
      <c r="J2943" s="21">
        <v>1</v>
      </c>
      <c r="K2943" s="21">
        <v>1</v>
      </c>
      <c r="L2943" s="21">
        <f>J2943-K2943</f>
        <v>0</v>
      </c>
      <c r="M2943" s="21" t="s">
        <v>4905</v>
      </c>
      <c r="N2943" s="30">
        <v>45927</v>
      </c>
      <c r="O2943" s="48">
        <v>34526</v>
      </c>
      <c r="P2943" s="21" t="s">
        <v>3706</v>
      </c>
      <c r="Q2943" s="21" t="s">
        <v>3719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>IF(X2943="", "", X2943-N2943)</f>
        <v>2</v>
      </c>
      <c r="Z2943" s="21" t="str">
        <f>IF(N2943="", "", TEXT(N2943, "dddd"))</f>
        <v>Saturday</v>
      </c>
      <c r="AA2943" s="21" t="str">
        <f>IF(X2943="", "", TEXT(X2943, "dddd"))</f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2940</v>
      </c>
      <c r="B2944" s="21" t="s">
        <v>3721</v>
      </c>
      <c r="C2944" s="30">
        <v>45919</v>
      </c>
      <c r="D2944" s="30">
        <v>45926</v>
      </c>
      <c r="E2944" s="47">
        <v>185.5</v>
      </c>
      <c r="F2944" s="47">
        <f>IF(AB2944="DOLLAR",E2944*88,E2944)</f>
        <v>16324</v>
      </c>
      <c r="G2944" s="48">
        <f>F2944*J2944</f>
        <v>16324</v>
      </c>
      <c r="H2944" s="21">
        <v>303110</v>
      </c>
      <c r="I2944" s="21" t="s">
        <v>4251</v>
      </c>
      <c r="J2944" s="21">
        <v>1</v>
      </c>
      <c r="K2944" s="21">
        <v>1</v>
      </c>
      <c r="L2944" s="21">
        <f>J2944-K2944</f>
        <v>0</v>
      </c>
      <c r="M2944" s="21" t="s">
        <v>4906</v>
      </c>
      <c r="N2944" s="30">
        <v>45929</v>
      </c>
      <c r="O2944" s="48">
        <v>29574</v>
      </c>
      <c r="P2944" s="21" t="s">
        <v>3707</v>
      </c>
      <c r="Q2944" s="21" t="s">
        <v>2071</v>
      </c>
      <c r="R2944" s="21" t="s">
        <v>847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>IF(X2944="", "", X2944-N2944)</f>
        <v>0</v>
      </c>
      <c r="Z2944" s="21" t="str">
        <f>IF(N2944="", "", TEXT(N2944, "dddd"))</f>
        <v>Monday</v>
      </c>
      <c r="AA2944" s="21" t="str">
        <f>IF(X2944="", "", TEXT(X2944, "dddd"))</f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x14ac:dyDescent="0.25">
      <c r="A2945" s="21">
        <v>2941</v>
      </c>
      <c r="B2945" s="21" t="s">
        <v>3721</v>
      </c>
      <c r="C2945" s="30">
        <v>45919</v>
      </c>
      <c r="D2945" s="30">
        <v>45926</v>
      </c>
      <c r="E2945" s="47">
        <v>285.75</v>
      </c>
      <c r="F2945" s="47">
        <f>IF(AB2945="DOLLAR",E2945*88,E2945)</f>
        <v>25146</v>
      </c>
      <c r="G2945" s="48">
        <f>F2945*J2945</f>
        <v>25146</v>
      </c>
      <c r="H2945" s="21">
        <v>303526</v>
      </c>
      <c r="I2945" s="21" t="s">
        <v>4252</v>
      </c>
      <c r="J2945" s="21">
        <v>1</v>
      </c>
      <c r="K2945" s="21">
        <v>1</v>
      </c>
      <c r="L2945" s="21">
        <f>J2945-K2945</f>
        <v>0</v>
      </c>
      <c r="M2945" s="21" t="s">
        <v>4921</v>
      </c>
      <c r="N2945" s="30">
        <v>45927</v>
      </c>
      <c r="O2945" s="48">
        <v>40157.4</v>
      </c>
      <c r="P2945" s="21" t="s">
        <v>191</v>
      </c>
      <c r="Q2945" s="21" t="s">
        <v>3718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>IF(X2945="", "", X2945-N2945)</f>
        <v>2</v>
      </c>
      <c r="Z2945" s="21" t="str">
        <f>IF(N2945="", "", TEXT(N2945, "dddd"))</f>
        <v>Saturday</v>
      </c>
      <c r="AA2945" s="21" t="str">
        <f>IF(X2945="", "", TEXT(X2945, "dddd"))</f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2942</v>
      </c>
      <c r="B2946" s="21" t="s">
        <v>3721</v>
      </c>
      <c r="C2946" s="30">
        <v>45919</v>
      </c>
      <c r="D2946" s="30">
        <v>45926</v>
      </c>
      <c r="E2946" s="47">
        <v>157.5</v>
      </c>
      <c r="F2946" s="47">
        <f>IF(AB2946="DOLLAR",E2946*88,E2946)</f>
        <v>13860</v>
      </c>
      <c r="G2946" s="48">
        <f>F2946*J2946</f>
        <v>13860</v>
      </c>
      <c r="H2946" s="21">
        <v>303651</v>
      </c>
      <c r="I2946" s="21" t="s">
        <v>4253</v>
      </c>
      <c r="J2946" s="21">
        <v>1</v>
      </c>
      <c r="K2946" s="21">
        <v>1</v>
      </c>
      <c r="L2946" s="21">
        <f>J2946-K2946</f>
        <v>0</v>
      </c>
      <c r="M2946" s="21" t="s">
        <v>4857</v>
      </c>
      <c r="N2946" s="30">
        <v>45936</v>
      </c>
      <c r="O2946" s="48">
        <v>22668.75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Kolkata</v>
      </c>
      <c r="W2946" s="38"/>
      <c r="X2946" s="30">
        <v>45937</v>
      </c>
      <c r="Y2946" s="21">
        <f>IF(X2946="", "", X2946-N2946)</f>
        <v>1</v>
      </c>
      <c r="Z2946" s="21" t="str">
        <f>IF(N2946="", "", TEXT(N2946, "dddd"))</f>
        <v>Monday</v>
      </c>
      <c r="AA2946" s="21" t="str">
        <f>IF(X2946="", "", TEXT(X2946, "dddd"))</f>
        <v>Tuesday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2943</v>
      </c>
      <c r="B2947" s="21" t="s">
        <v>3721</v>
      </c>
      <c r="C2947" s="30">
        <v>45919</v>
      </c>
      <c r="D2947" s="30">
        <v>45926</v>
      </c>
      <c r="E2947" s="47">
        <v>342.75</v>
      </c>
      <c r="F2947" s="47">
        <f>IF(AB2947="DOLLAR",E2947*88,E2947)</f>
        <v>30162</v>
      </c>
      <c r="G2947" s="48">
        <f>F2947*J2947</f>
        <v>30162</v>
      </c>
      <c r="H2947" s="21">
        <v>303744</v>
      </c>
      <c r="I2947" s="21" t="s">
        <v>4254</v>
      </c>
      <c r="J2947" s="21">
        <v>1</v>
      </c>
      <c r="K2947" s="21">
        <v>1</v>
      </c>
      <c r="L2947" s="21">
        <f>J2947-K2947</f>
        <v>0</v>
      </c>
      <c r="M2947" s="21" t="s">
        <v>4934</v>
      </c>
      <c r="N2947" s="30">
        <v>45938</v>
      </c>
      <c r="O2947" s="48">
        <v>43993.87</v>
      </c>
      <c r="P2947" s="21" t="s">
        <v>254</v>
      </c>
      <c r="Q2947" s="21" t="s">
        <v>636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45938</v>
      </c>
      <c r="Y2947" s="21">
        <f>IF(X2947="", "", X2947-N2947)</f>
        <v>0</v>
      </c>
      <c r="Z2947" s="21" t="str">
        <f>IF(N2947="", "", TEXT(N2947, "dddd"))</f>
        <v>Wednesday</v>
      </c>
      <c r="AA2947" s="21" t="str">
        <f>IF(X2947="", "", TEXT(X2947, "dddd"))</f>
        <v>Wednesday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x14ac:dyDescent="0.25">
      <c r="A2948" s="21">
        <v>2944</v>
      </c>
      <c r="B2948" s="21" t="s">
        <v>3721</v>
      </c>
      <c r="C2948" s="30">
        <v>45919</v>
      </c>
      <c r="D2948" s="30">
        <v>45926</v>
      </c>
      <c r="E2948" s="47">
        <v>50.4</v>
      </c>
      <c r="F2948" s="47">
        <f>IF(AB2948="DOLLAR",E2948*88,E2948)</f>
        <v>4435.2</v>
      </c>
      <c r="G2948" s="48">
        <f>F2948*J2948</f>
        <v>4435.2</v>
      </c>
      <c r="H2948" s="21">
        <v>304006</v>
      </c>
      <c r="I2948" s="21" t="s">
        <v>3949</v>
      </c>
      <c r="J2948" s="21">
        <v>1</v>
      </c>
      <c r="K2948" s="21">
        <v>1</v>
      </c>
      <c r="L2948" s="21">
        <f>J2948-K2948</f>
        <v>0</v>
      </c>
      <c r="M2948" s="21" t="s">
        <v>4936</v>
      </c>
      <c r="N2948" s="30">
        <v>45927</v>
      </c>
      <c r="O2948" s="48">
        <v>7254</v>
      </c>
      <c r="P2948" s="21" t="s">
        <v>165</v>
      </c>
      <c r="Q2948" s="21">
        <v>58156229353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Lucknow</v>
      </c>
      <c r="W2948" s="38"/>
      <c r="X2948" s="30">
        <v>45929</v>
      </c>
      <c r="Y2948" s="21">
        <f>IF(X2948="", "", X2948-N2948)</f>
        <v>2</v>
      </c>
      <c r="Z2948" s="21" t="str">
        <f>IF(N2948="", "", TEXT(N2948, "dddd"))</f>
        <v>Saturday</v>
      </c>
      <c r="AA2948" s="21" t="str">
        <f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2945</v>
      </c>
      <c r="B2949" s="21" t="s">
        <v>3721</v>
      </c>
      <c r="C2949" s="30">
        <v>45919</v>
      </c>
      <c r="D2949" s="30">
        <v>45926</v>
      </c>
      <c r="E2949" s="47">
        <v>289.5</v>
      </c>
      <c r="F2949" s="47">
        <f>IF(AB2949="DOLLAR",E2949*88,E2949)</f>
        <v>25476</v>
      </c>
      <c r="G2949" s="48">
        <f>F2949*J2949</f>
        <v>25476</v>
      </c>
      <c r="H2949" s="21">
        <v>304036</v>
      </c>
      <c r="I2949" s="21" t="s">
        <v>4255</v>
      </c>
      <c r="J2949" s="21">
        <v>1</v>
      </c>
      <c r="K2949" s="21">
        <v>1</v>
      </c>
      <c r="L2949" s="21">
        <f>J2949-K2949</f>
        <v>0</v>
      </c>
      <c r="M2949" s="21" t="s">
        <v>4887</v>
      </c>
      <c r="N2949" s="30">
        <v>45929</v>
      </c>
      <c r="O2949" s="48">
        <v>33003</v>
      </c>
      <c r="P2949" s="21" t="s">
        <v>16</v>
      </c>
      <c r="Q2949" s="21" t="s">
        <v>2071</v>
      </c>
      <c r="R2949" s="21" t="s">
        <v>637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>IF(X2949="", "", X2949-N2949)</f>
        <v>0</v>
      </c>
      <c r="Z2949" s="21" t="str">
        <f>IF(N2949="", "", TEXT(N2949, "dddd"))</f>
        <v>Monday</v>
      </c>
      <c r="AA2949" s="21" t="str">
        <f>IF(X2949="", "", TEXT(X2949, "dddd"))</f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2946</v>
      </c>
      <c r="B2950" s="21" t="s">
        <v>3721</v>
      </c>
      <c r="C2950" s="30">
        <v>45919</v>
      </c>
      <c r="D2950" s="30">
        <v>45926</v>
      </c>
      <c r="E2950" s="47">
        <v>203</v>
      </c>
      <c r="F2950" s="47">
        <f>IF(AB2950="DOLLAR",E2950*88,E2950)</f>
        <v>17864</v>
      </c>
      <c r="G2950" s="48">
        <f>F2950*J2950</f>
        <v>17864</v>
      </c>
      <c r="H2950" s="21">
        <v>304096</v>
      </c>
      <c r="I2950" s="21" t="s">
        <v>4256</v>
      </c>
      <c r="J2950" s="21">
        <v>1</v>
      </c>
      <c r="K2950" s="21">
        <v>1</v>
      </c>
      <c r="L2950" s="21">
        <f>J2950-K2950</f>
        <v>0</v>
      </c>
      <c r="M2950" s="21" t="s">
        <v>4906</v>
      </c>
      <c r="N2950" s="30">
        <v>45929</v>
      </c>
      <c r="O2950" s="48">
        <v>32364</v>
      </c>
      <c r="P2950" s="21" t="s">
        <v>3707</v>
      </c>
      <c r="Q2950" s="21" t="s">
        <v>2071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>IF(X2950="", "", X2950-N2950)</f>
        <v>0</v>
      </c>
      <c r="Z2950" s="21" t="str">
        <f>IF(N2950="", "", TEXT(N2950, "dddd"))</f>
        <v>Monday</v>
      </c>
      <c r="AA2950" s="21" t="str">
        <f>IF(X2950="", "", TEXT(X2950, "dddd"))</f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2947</v>
      </c>
      <c r="B2951" s="21" t="s">
        <v>3721</v>
      </c>
      <c r="C2951" s="30">
        <v>45919</v>
      </c>
      <c r="D2951" s="30">
        <v>45926</v>
      </c>
      <c r="E2951" s="47">
        <v>326.25</v>
      </c>
      <c r="F2951" s="47">
        <f>IF(AB2951="DOLLAR",E2951*88,E2951)</f>
        <v>28710</v>
      </c>
      <c r="G2951" s="48">
        <f>F2951*J2951</f>
        <v>28710</v>
      </c>
      <c r="H2951" s="21">
        <v>304136</v>
      </c>
      <c r="I2951" s="21" t="s">
        <v>4257</v>
      </c>
      <c r="J2951" s="21">
        <v>1</v>
      </c>
      <c r="K2951" s="21">
        <v>1</v>
      </c>
      <c r="L2951" s="21">
        <f>J2951-K2951</f>
        <v>0</v>
      </c>
      <c r="M2951" s="21" t="s">
        <v>4880</v>
      </c>
      <c r="N2951" s="30">
        <v>45927</v>
      </c>
      <c r="O2951" s="48">
        <v>45849</v>
      </c>
      <c r="P2951" s="21" t="s">
        <v>886</v>
      </c>
      <c r="Q2951" s="21">
        <v>58156225400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Karnataka</v>
      </c>
      <c r="W2951" s="38"/>
      <c r="X2951" s="30">
        <v>45930</v>
      </c>
      <c r="Y2951" s="21">
        <f>IF(X2951="", "", X2951-N2951)</f>
        <v>3</v>
      </c>
      <c r="Z2951" s="21" t="str">
        <f>IF(N2951="", "", TEXT(N2951, "dddd"))</f>
        <v>Saturday</v>
      </c>
      <c r="AA2951" s="21" t="str">
        <f>IF(X2951="", "", TEXT(X2951, "dddd"))</f>
        <v>Tuesday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2948</v>
      </c>
      <c r="B2952" s="21" t="s">
        <v>3721</v>
      </c>
      <c r="C2952" s="30">
        <v>45919</v>
      </c>
      <c r="D2952" s="30">
        <v>45926</v>
      </c>
      <c r="E2952" s="47">
        <v>285</v>
      </c>
      <c r="F2952" s="47">
        <f>IF(AB2952="DOLLAR",E2952*88,E2952)</f>
        <v>25080</v>
      </c>
      <c r="G2952" s="48">
        <f>F2952*J2952</f>
        <v>25080</v>
      </c>
      <c r="H2952" s="21">
        <v>304142</v>
      </c>
      <c r="I2952" s="21" t="s">
        <v>4258</v>
      </c>
      <c r="J2952" s="21">
        <v>1</v>
      </c>
      <c r="K2952" s="21">
        <v>1</v>
      </c>
      <c r="L2952" s="21">
        <f>J2952-K2952</f>
        <v>0</v>
      </c>
      <c r="M2952" s="21" t="s">
        <v>4921</v>
      </c>
      <c r="N2952" s="30">
        <v>45927</v>
      </c>
      <c r="O2952" s="48">
        <v>40052</v>
      </c>
      <c r="P2952" s="21" t="s">
        <v>191</v>
      </c>
      <c r="Q2952" s="21" t="s">
        <v>3718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Chandigarh</v>
      </c>
      <c r="W2952" s="38"/>
      <c r="X2952" s="30">
        <v>45929</v>
      </c>
      <c r="Y2952" s="21">
        <f>IF(X2952="", "", X2952-N2952)</f>
        <v>2</v>
      </c>
      <c r="Z2952" s="21" t="str">
        <f>IF(N2952="", "", TEXT(N2952, "dddd"))</f>
        <v>Saturday</v>
      </c>
      <c r="AA2952" s="21" t="str">
        <f>IF(X2952="", "", TEXT(X2952, "dddd"))</f>
        <v>Monday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x14ac:dyDescent="0.25">
      <c r="A2953" s="21">
        <v>2949</v>
      </c>
      <c r="B2953" s="21" t="s">
        <v>3721</v>
      </c>
      <c r="C2953" s="30">
        <v>45919</v>
      </c>
      <c r="D2953" s="30">
        <v>45926</v>
      </c>
      <c r="E2953" s="47">
        <v>71.400000000000006</v>
      </c>
      <c r="F2953" s="47">
        <f>IF(AB2953="DOLLAR",E2953*88,E2953)</f>
        <v>6283.2000000000007</v>
      </c>
      <c r="G2953" s="48">
        <f>F2953*J2953</f>
        <v>6283.2000000000007</v>
      </c>
      <c r="H2953" s="21">
        <v>304402</v>
      </c>
      <c r="I2953" s="21" t="s">
        <v>4259</v>
      </c>
      <c r="J2953" s="21">
        <v>1</v>
      </c>
      <c r="K2953" s="21">
        <v>1</v>
      </c>
      <c r="L2953" s="21">
        <f>J2953-K2953</f>
        <v>0</v>
      </c>
      <c r="M2953" s="21" t="s">
        <v>4907</v>
      </c>
      <c r="N2953" s="30">
        <v>45929</v>
      </c>
      <c r="O2953" s="48">
        <v>11857.5</v>
      </c>
      <c r="P2953" s="21" t="s">
        <v>3707</v>
      </c>
      <c r="Q2953" s="21" t="s">
        <v>2071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>IF(X2953="", "", X2953-N2953)</f>
        <v>0</v>
      </c>
      <c r="Z2953" s="21" t="str">
        <f>IF(N2953="", "", TEXT(N2953, "dddd"))</f>
        <v>Monday</v>
      </c>
      <c r="AA2953" s="21" t="str">
        <f>IF(X2953="", "", TEXT(X2953, "dddd"))</f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x14ac:dyDescent="0.25">
      <c r="A2954" s="21">
        <v>2950</v>
      </c>
      <c r="B2954" s="21" t="s">
        <v>3721</v>
      </c>
      <c r="C2954" s="30">
        <v>45919</v>
      </c>
      <c r="D2954" s="30">
        <v>45926</v>
      </c>
      <c r="E2954" s="47">
        <v>86.8</v>
      </c>
      <c r="F2954" s="47">
        <f>IF(AB2954="DOLLAR",E2954*88,E2954)</f>
        <v>7638.4</v>
      </c>
      <c r="G2954" s="48">
        <f>F2954*J2954</f>
        <v>7638.4</v>
      </c>
      <c r="H2954" s="21">
        <v>304825</v>
      </c>
      <c r="I2954" s="21" t="s">
        <v>4260</v>
      </c>
      <c r="J2954" s="21">
        <v>1</v>
      </c>
      <c r="K2954" s="21">
        <v>1</v>
      </c>
      <c r="L2954" s="21">
        <f>J2954-K2954</f>
        <v>0</v>
      </c>
      <c r="M2954" s="21" t="s">
        <v>4857</v>
      </c>
      <c r="N2954" s="30">
        <v>45936</v>
      </c>
      <c r="O2954" s="48">
        <v>12493</v>
      </c>
      <c r="P2954" s="21" t="s">
        <v>228</v>
      </c>
      <c r="Q2954" s="21">
        <v>58156536115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Kolkata</v>
      </c>
      <c r="W2954" s="38"/>
      <c r="X2954" s="30">
        <v>45937</v>
      </c>
      <c r="Y2954" s="21">
        <f>IF(X2954="", "", X2954-N2954)</f>
        <v>1</v>
      </c>
      <c r="Z2954" s="21" t="str">
        <f>IF(N2954="", "", TEXT(N2954, "dddd"))</f>
        <v>Monday</v>
      </c>
      <c r="AA2954" s="21" t="str">
        <f>IF(X2954="", "", TEXT(X2954, "dddd"))</f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2951</v>
      </c>
      <c r="B2955" s="21" t="s">
        <v>3721</v>
      </c>
      <c r="C2955" s="30">
        <v>45919</v>
      </c>
      <c r="D2955" s="30">
        <v>45926</v>
      </c>
      <c r="E2955" s="47">
        <v>226.1</v>
      </c>
      <c r="F2955" s="47">
        <f>IF(AB2955="DOLLAR",E2955*88,E2955)</f>
        <v>19896.8</v>
      </c>
      <c r="G2955" s="48">
        <f>F2955*J2955</f>
        <v>19896.8</v>
      </c>
      <c r="H2955" s="21">
        <v>305114</v>
      </c>
      <c r="I2955" s="21" t="s">
        <v>4261</v>
      </c>
      <c r="J2955" s="21">
        <v>1</v>
      </c>
      <c r="K2955" s="21">
        <v>1</v>
      </c>
      <c r="L2955" s="21">
        <f>J2955-K2955</f>
        <v>0</v>
      </c>
      <c r="M2955" s="21" t="s">
        <v>4887</v>
      </c>
      <c r="N2955" s="30">
        <v>45929</v>
      </c>
      <c r="O2955" s="48">
        <v>27616.5</v>
      </c>
      <c r="P2955" s="21" t="s">
        <v>16</v>
      </c>
      <c r="Q2955" s="21" t="s">
        <v>2071</v>
      </c>
      <c r="R2955" s="21" t="s">
        <v>637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>IF(X2955="", "", X2955-N2955)</f>
        <v>0</v>
      </c>
      <c r="Z2955" s="21" t="str">
        <f>IF(N2955="", "", TEXT(N2955, "dddd"))</f>
        <v>Monday</v>
      </c>
      <c r="AA2955" s="21" t="str">
        <f>IF(X2955="", "", TEXT(X2955, "dddd"))</f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x14ac:dyDescent="0.25">
      <c r="A2956" s="21">
        <v>2952</v>
      </c>
      <c r="B2956" s="21" t="s">
        <v>3721</v>
      </c>
      <c r="C2956" s="30">
        <v>45919</v>
      </c>
      <c r="D2956" s="30">
        <v>45926</v>
      </c>
      <c r="E2956" s="47">
        <v>205.1</v>
      </c>
      <c r="F2956" s="47">
        <f>IF(AB2956="DOLLAR",E2956*88,E2956)</f>
        <v>18048.8</v>
      </c>
      <c r="G2956" s="48">
        <f>F2956*J2956</f>
        <v>18048.8</v>
      </c>
      <c r="H2956" s="21">
        <v>306008</v>
      </c>
      <c r="I2956" s="21" t="s">
        <v>4262</v>
      </c>
      <c r="J2956" s="21">
        <v>1</v>
      </c>
      <c r="K2956" s="21">
        <v>1</v>
      </c>
      <c r="L2956" s="21">
        <f>J2956-K2956</f>
        <v>0</v>
      </c>
      <c r="M2956" s="21" t="s">
        <v>4858</v>
      </c>
      <c r="N2956" s="30">
        <v>45927</v>
      </c>
      <c r="O2956" s="48">
        <v>25051.5</v>
      </c>
      <c r="P2956" s="21" t="s">
        <v>242</v>
      </c>
      <c r="Q2956" s="21">
        <v>58156233800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Mumbai</v>
      </c>
      <c r="W2956" s="38"/>
      <c r="X2956" s="30">
        <v>45929</v>
      </c>
      <c r="Y2956" s="21">
        <f>IF(X2956="", "", X2956-N2956)</f>
        <v>2</v>
      </c>
      <c r="Z2956" s="21" t="str">
        <f>IF(N2956="", "", TEXT(N2956, "dddd"))</f>
        <v>Saturday</v>
      </c>
      <c r="AA2956" s="21" t="str">
        <f>IF(X2956="", "", TEXT(X2956, "dddd"))</f>
        <v>Monday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x14ac:dyDescent="0.25">
      <c r="A2957" s="21">
        <v>2953</v>
      </c>
      <c r="B2957" s="21" t="s">
        <v>3721</v>
      </c>
      <c r="C2957" s="30">
        <v>45919</v>
      </c>
      <c r="D2957" s="30">
        <v>45926</v>
      </c>
      <c r="E2957" s="47">
        <v>107.8</v>
      </c>
      <c r="F2957" s="47">
        <f>IF(AB2957="DOLLAR",E2957*88,E2957)</f>
        <v>9486.4</v>
      </c>
      <c r="G2957" s="48">
        <f>F2957*J2957</f>
        <v>9486.4</v>
      </c>
      <c r="H2957" s="21">
        <v>306509</v>
      </c>
      <c r="I2957" s="21" t="s">
        <v>4263</v>
      </c>
      <c r="J2957" s="21">
        <v>1</v>
      </c>
      <c r="K2957" s="21">
        <v>1</v>
      </c>
      <c r="L2957" s="21">
        <f>J2957-K2957</f>
        <v>0</v>
      </c>
      <c r="M2957" s="21" t="s">
        <v>4912</v>
      </c>
      <c r="N2957" s="30">
        <v>45929</v>
      </c>
      <c r="O2957" s="48">
        <v>14630</v>
      </c>
      <c r="P2957" s="21" t="s">
        <v>213</v>
      </c>
      <c r="Q2957" s="21" t="s">
        <v>1996</v>
      </c>
      <c r="R2957" s="21" t="s">
        <v>1996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>IF(X2957="", "", X2957-N2957)</f>
        <v>0</v>
      </c>
      <c r="Z2957" s="21" t="str">
        <f>IF(N2957="", "", TEXT(N2957, "dddd"))</f>
        <v>Monday</v>
      </c>
      <c r="AA2957" s="21" t="str">
        <f>IF(X2957="", "", TEXT(X2957, "dddd"))</f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x14ac:dyDescent="0.25">
      <c r="A2958" s="21">
        <v>2954</v>
      </c>
      <c r="B2958" s="21" t="s">
        <v>3721</v>
      </c>
      <c r="C2958" s="30">
        <v>45919</v>
      </c>
      <c r="D2958" s="30">
        <v>45926</v>
      </c>
      <c r="E2958" s="47">
        <v>321.75</v>
      </c>
      <c r="F2958" s="47">
        <f>IF(AB2958="DOLLAR",E2958*88,E2958)</f>
        <v>28314</v>
      </c>
      <c r="G2958" s="48">
        <f>F2958*J2958</f>
        <v>56628</v>
      </c>
      <c r="H2958" s="21">
        <v>307640</v>
      </c>
      <c r="I2958" s="21" t="s">
        <v>4264</v>
      </c>
      <c r="J2958" s="21">
        <v>2</v>
      </c>
      <c r="K2958" s="21">
        <v>2</v>
      </c>
      <c r="L2958" s="21">
        <f>J2958-K2958</f>
        <v>0</v>
      </c>
      <c r="M2958" s="21" t="s">
        <v>4858</v>
      </c>
      <c r="N2958" s="30">
        <v>45927</v>
      </c>
      <c r="O2958" s="48">
        <v>73359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>IF(X2958="", "", X2958-N2958)</f>
        <v>2</v>
      </c>
      <c r="Z2958" s="21" t="str">
        <f>IF(N2958="", "", TEXT(N2958, "dddd"))</f>
        <v>Saturday</v>
      </c>
      <c r="AA2958" s="21" t="str">
        <f>IF(X2958="", "", TEXT(X2958, "dddd"))</f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x14ac:dyDescent="0.25">
      <c r="A2959" s="21">
        <v>2955</v>
      </c>
      <c r="B2959" s="21" t="s">
        <v>3721</v>
      </c>
      <c r="C2959" s="30">
        <v>45919</v>
      </c>
      <c r="D2959" s="30">
        <v>45926</v>
      </c>
      <c r="E2959" s="47">
        <v>242.9</v>
      </c>
      <c r="F2959" s="47">
        <f>IF(AB2959="DOLLAR",E2959*88,E2959)</f>
        <v>21375.200000000001</v>
      </c>
      <c r="G2959" s="48">
        <f>F2959*J2959</f>
        <v>21375.200000000001</v>
      </c>
      <c r="H2959" s="21">
        <v>307654</v>
      </c>
      <c r="I2959" s="21" t="s">
        <v>4265</v>
      </c>
      <c r="J2959" s="21">
        <v>1</v>
      </c>
      <c r="K2959" s="21">
        <v>1</v>
      </c>
      <c r="L2959" s="21">
        <f>J2959-K2959</f>
        <v>0</v>
      </c>
      <c r="M2959" s="21" t="s">
        <v>4887</v>
      </c>
      <c r="N2959" s="30">
        <v>45929</v>
      </c>
      <c r="O2959" s="48">
        <v>29658.5</v>
      </c>
      <c r="P2959" s="21" t="s">
        <v>16</v>
      </c>
      <c r="Q2959" s="21" t="s">
        <v>2071</v>
      </c>
      <c r="R2959" s="21" t="s">
        <v>637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>IF(X2959="", "", X2959-N2959)</f>
        <v>0</v>
      </c>
      <c r="Z2959" s="21" t="str">
        <f>IF(N2959="", "", TEXT(N2959, "dddd"))</f>
        <v>Monday</v>
      </c>
      <c r="AA2959" s="21" t="str">
        <f>IF(X2959="", "", TEXT(X2959, "dddd"))</f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x14ac:dyDescent="0.25">
      <c r="A2960" s="21">
        <v>2956</v>
      </c>
      <c r="B2960" s="21" t="s">
        <v>3721</v>
      </c>
      <c r="C2960" s="30">
        <v>45919</v>
      </c>
      <c r="D2960" s="30">
        <v>45926</v>
      </c>
      <c r="E2960" s="47">
        <v>267.39999999999998</v>
      </c>
      <c r="F2960" s="47">
        <f>IF(AB2960="DOLLAR",E2960*88,E2960)</f>
        <v>23531.199999999997</v>
      </c>
      <c r="G2960" s="48">
        <f>F2960*J2960</f>
        <v>23531.199999999997</v>
      </c>
      <c r="H2960" s="21">
        <v>310718</v>
      </c>
      <c r="I2960" s="21" t="s">
        <v>4266</v>
      </c>
      <c r="J2960" s="21">
        <v>1</v>
      </c>
      <c r="K2960" s="21">
        <v>1</v>
      </c>
      <c r="L2960" s="21">
        <f>J2960-K2960</f>
        <v>0</v>
      </c>
      <c r="M2960" s="21" t="s">
        <v>4921</v>
      </c>
      <c r="N2960" s="30">
        <v>45927</v>
      </c>
      <c r="O2960" s="48">
        <v>40262.800000000003</v>
      </c>
      <c r="P2960" s="21" t="s">
        <v>191</v>
      </c>
      <c r="Q2960" s="21" t="s">
        <v>3718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Chandigarh</v>
      </c>
      <c r="W2960" s="38"/>
      <c r="X2960" s="30">
        <v>45929</v>
      </c>
      <c r="Y2960" s="21">
        <f>IF(X2960="", "", X2960-N2960)</f>
        <v>2</v>
      </c>
      <c r="Z2960" s="21" t="str">
        <f>IF(N2960="", "", TEXT(N2960, "dddd"))</f>
        <v>Saturday</v>
      </c>
      <c r="AA2960" s="21" t="str">
        <f>IF(X2960="", "", TEXT(X2960, "dddd"))</f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2957</v>
      </c>
      <c r="B2961" s="21" t="s">
        <v>3721</v>
      </c>
      <c r="C2961" s="30">
        <v>45919</v>
      </c>
      <c r="D2961" s="30">
        <v>45926</v>
      </c>
      <c r="E2961" s="47">
        <v>242.9</v>
      </c>
      <c r="F2961" s="47">
        <f>IF(AB2961="DOLLAR",E2961*88,E2961)</f>
        <v>21375.200000000001</v>
      </c>
      <c r="G2961" s="48">
        <f>F2961*J2961</f>
        <v>21375.200000000001</v>
      </c>
      <c r="H2961" s="21">
        <v>310946</v>
      </c>
      <c r="I2961" s="21" t="s">
        <v>4267</v>
      </c>
      <c r="J2961" s="21">
        <v>1</v>
      </c>
      <c r="K2961" s="21">
        <v>1</v>
      </c>
      <c r="L2961" s="21">
        <f>J2961-K2961</f>
        <v>0</v>
      </c>
      <c r="M2961" s="21" t="s">
        <v>4880</v>
      </c>
      <c r="N2961" s="30">
        <v>45927</v>
      </c>
      <c r="O2961" s="48">
        <v>36573.800000000003</v>
      </c>
      <c r="P2961" s="21" t="s">
        <v>886</v>
      </c>
      <c r="Q2961" s="21">
        <v>58156225400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Karnataka</v>
      </c>
      <c r="W2961" s="38"/>
      <c r="X2961" s="30">
        <v>45930</v>
      </c>
      <c r="Y2961" s="21">
        <f>IF(X2961="", "", X2961-N2961)</f>
        <v>3</v>
      </c>
      <c r="Z2961" s="21" t="str">
        <f>IF(N2961="", "", TEXT(N2961, "dddd"))</f>
        <v>Saturday</v>
      </c>
      <c r="AA2961" s="21" t="str">
        <f>IF(X2961="", "", TEXT(X2961, "dddd"))</f>
        <v>Tuesday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2958</v>
      </c>
      <c r="B2962" s="21" t="s">
        <v>3721</v>
      </c>
      <c r="C2962" s="30">
        <v>45919</v>
      </c>
      <c r="D2962" s="30">
        <v>45926</v>
      </c>
      <c r="E2962" s="47">
        <v>304.5</v>
      </c>
      <c r="F2962" s="47">
        <f>IF(AB2962="DOLLAR",E2962*88,E2962)</f>
        <v>26796</v>
      </c>
      <c r="G2962" s="48">
        <f>F2962*J2962</f>
        <v>26796</v>
      </c>
      <c r="H2962" s="21">
        <v>311136</v>
      </c>
      <c r="I2962" s="21" t="s">
        <v>4268</v>
      </c>
      <c r="J2962" s="21">
        <v>1</v>
      </c>
      <c r="K2962" s="21">
        <v>1</v>
      </c>
      <c r="L2962" s="21">
        <f>J2962-K2962</f>
        <v>0</v>
      </c>
      <c r="M2962" s="21" t="s">
        <v>4934</v>
      </c>
      <c r="N2962" s="30">
        <v>45938</v>
      </c>
      <c r="O2962" s="48">
        <v>39084.269999999997</v>
      </c>
      <c r="P2962" s="21" t="s">
        <v>254</v>
      </c>
      <c r="Q2962" s="21" t="s">
        <v>636</v>
      </c>
      <c r="R2962" s="21" t="s">
        <v>847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45938</v>
      </c>
      <c r="Y2962" s="21">
        <f>IF(X2962="", "", X2962-N2962)</f>
        <v>0</v>
      </c>
      <c r="Z2962" s="21" t="str">
        <f>IF(N2962="", "", TEXT(N2962, "dddd"))</f>
        <v>Wednesday</v>
      </c>
      <c r="AA2962" s="21" t="str">
        <f>IF(X2962="", "", TEXT(X2962, "dddd"))</f>
        <v>Wednesday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2959</v>
      </c>
      <c r="B2963" s="21" t="s">
        <v>3721</v>
      </c>
      <c r="C2963" s="30">
        <v>45919</v>
      </c>
      <c r="D2963" s="30">
        <v>45926</v>
      </c>
      <c r="E2963" s="47">
        <v>297</v>
      </c>
      <c r="F2963" s="47">
        <f>IF(AB2963="DOLLAR",E2963*88,E2963)</f>
        <v>26136</v>
      </c>
      <c r="G2963" s="48">
        <f>F2963*J2963</f>
        <v>26136</v>
      </c>
      <c r="H2963" s="21">
        <v>312238</v>
      </c>
      <c r="I2963" s="21" t="s">
        <v>4269</v>
      </c>
      <c r="J2963" s="21">
        <v>1</v>
      </c>
      <c r="K2963" s="21">
        <v>1</v>
      </c>
      <c r="L2963" s="21">
        <f>J2963-K2963</f>
        <v>0</v>
      </c>
      <c r="M2963" s="21" t="s">
        <v>4887</v>
      </c>
      <c r="N2963" s="30">
        <v>45929</v>
      </c>
      <c r="O2963" s="48">
        <v>33858</v>
      </c>
      <c r="P2963" s="21" t="s">
        <v>16</v>
      </c>
      <c r="Q2963" s="21" t="s">
        <v>2071</v>
      </c>
      <c r="R2963" s="21" t="s">
        <v>637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45929</v>
      </c>
      <c r="Y2963" s="21">
        <f>IF(X2963="", "", X2963-N2963)</f>
        <v>0</v>
      </c>
      <c r="Z2963" s="21" t="str">
        <f>IF(N2963="", "", TEXT(N2963, "dddd"))</f>
        <v>Monday</v>
      </c>
      <c r="AA2963" s="21" t="str">
        <f>IF(X2963="", "", TEXT(X2963, "dddd"))</f>
        <v>Monday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x14ac:dyDescent="0.25">
      <c r="A2964" s="21">
        <v>2960</v>
      </c>
      <c r="B2964" s="21" t="s">
        <v>3721</v>
      </c>
      <c r="C2964" s="30">
        <v>45919</v>
      </c>
      <c r="D2964" s="30">
        <v>45926</v>
      </c>
      <c r="E2964" s="47">
        <v>86.8</v>
      </c>
      <c r="F2964" s="47">
        <f>IF(AB2964="DOLLAR",E2964*88,E2964)</f>
        <v>7638.4</v>
      </c>
      <c r="G2964" s="48">
        <f>F2964*J2964</f>
        <v>7638.4</v>
      </c>
      <c r="H2964" s="21">
        <v>317313</v>
      </c>
      <c r="I2964" s="21" t="s">
        <v>4270</v>
      </c>
      <c r="J2964" s="21">
        <v>1</v>
      </c>
      <c r="K2964" s="21">
        <v>1</v>
      </c>
      <c r="L2964" s="21">
        <f>J2964-K2964</f>
        <v>0</v>
      </c>
      <c r="M2964" s="21" t="s">
        <v>4857</v>
      </c>
      <c r="N2964" s="30">
        <v>45936</v>
      </c>
      <c r="O2964" s="48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>IF(X2964="", "", X2964-N2964)</f>
        <v>1</v>
      </c>
      <c r="Z2964" s="21" t="str">
        <f>IF(N2964="", "", TEXT(N2964, "dddd"))</f>
        <v>Monday</v>
      </c>
      <c r="AA2964" s="21" t="str">
        <f>IF(X2964="", "", TEXT(X2964, "dddd"))</f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2961</v>
      </c>
      <c r="B2965" s="21" t="s">
        <v>3721</v>
      </c>
      <c r="C2965" s="30">
        <v>45919</v>
      </c>
      <c r="D2965" s="30">
        <v>45926</v>
      </c>
      <c r="E2965" s="47">
        <v>19.600000000000001</v>
      </c>
      <c r="F2965" s="47">
        <f>IF(AB2965="DOLLAR",E2965*88,E2965)</f>
        <v>1724.8000000000002</v>
      </c>
      <c r="G2965" s="48">
        <f>F2965*J2965</f>
        <v>1724.8000000000002</v>
      </c>
      <c r="H2965" s="21">
        <v>317409</v>
      </c>
      <c r="I2965" s="21" t="s">
        <v>4271</v>
      </c>
      <c r="J2965" s="21">
        <v>1</v>
      </c>
      <c r="K2965" s="21">
        <v>1</v>
      </c>
      <c r="L2965" s="21">
        <f>J2965-K2965</f>
        <v>0</v>
      </c>
      <c r="M2965" s="21" t="s">
        <v>4857</v>
      </c>
      <c r="N2965" s="30">
        <v>45936</v>
      </c>
      <c r="O2965" s="48">
        <v>2821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>IF(X2965="", "", X2965-N2965)</f>
        <v>1</v>
      </c>
      <c r="Z2965" s="21" t="str">
        <f>IF(N2965="", "", TEXT(N2965, "dddd"))</f>
        <v>Monday</v>
      </c>
      <c r="AA2965" s="21" t="str">
        <f>IF(X2965="", "", TEXT(X2965, "dddd"))</f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2962</v>
      </c>
      <c r="B2966" s="21" t="s">
        <v>3721</v>
      </c>
      <c r="C2966" s="30">
        <v>45919</v>
      </c>
      <c r="D2966" s="30">
        <v>45926</v>
      </c>
      <c r="E2966" s="47">
        <v>141.4</v>
      </c>
      <c r="F2966" s="47">
        <f>IF(AB2966="DOLLAR",E2966*88,E2966)</f>
        <v>12443.2</v>
      </c>
      <c r="G2966" s="48">
        <f>F2966*J2966</f>
        <v>12443.2</v>
      </c>
      <c r="H2966" s="21">
        <v>323512</v>
      </c>
      <c r="I2966" s="21" t="s">
        <v>4272</v>
      </c>
      <c r="J2966" s="21">
        <v>1</v>
      </c>
      <c r="K2966" s="21">
        <v>1</v>
      </c>
      <c r="L2966" s="21">
        <f>J2966-K2966</f>
        <v>0</v>
      </c>
      <c r="M2966" s="21" t="s">
        <v>4936</v>
      </c>
      <c r="N2966" s="30">
        <v>45927</v>
      </c>
      <c r="O2966" s="48">
        <v>20351.5</v>
      </c>
      <c r="P2966" s="21" t="s">
        <v>165</v>
      </c>
      <c r="Q2966" s="21">
        <v>58156229353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Lucknow</v>
      </c>
      <c r="W2966" s="38"/>
      <c r="X2966" s="30">
        <v>45929</v>
      </c>
      <c r="Y2966" s="21">
        <f>IF(X2966="", "", X2966-N2966)</f>
        <v>2</v>
      </c>
      <c r="Z2966" s="21" t="str">
        <f>IF(N2966="", "", TEXT(N2966, "dddd"))</f>
        <v>Saturday</v>
      </c>
      <c r="AA2966" s="21" t="str">
        <f>IF(X2966="", "", TEXT(X2966, "dddd"))</f>
        <v>Monday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2963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>IF(AB2967="DOLLAR",E2967*88,E2967)</f>
        <v>15400</v>
      </c>
      <c r="G2967" s="48">
        <f>F2967*J2967</f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>J2967-K2967</f>
        <v>0</v>
      </c>
      <c r="M2967" s="21" t="s">
        <v>4906</v>
      </c>
      <c r="N2967" s="30">
        <v>45929</v>
      </c>
      <c r="O2967" s="48">
        <v>27900</v>
      </c>
      <c r="P2967" s="21" t="s">
        <v>3707</v>
      </c>
      <c r="Q2967" s="21" t="s">
        <v>2071</v>
      </c>
      <c r="R2967" s="21" t="s">
        <v>847</v>
      </c>
      <c r="S2967" s="3">
        <v>4</v>
      </c>
      <c r="T2967" s="37"/>
      <c r="U2967" s="21" t="s">
        <v>18</v>
      </c>
      <c r="V2967" s="21" t="str">
        <f>VLOOKUP(P2967,'Customer List'!B:C,2,)</f>
        <v>DELHI</v>
      </c>
      <c r="W2967" s="38"/>
      <c r="X2967" s="30">
        <f>IF(OR(R2967 = "PRIYANKA MADAM", R2967 = "DEEPAK", R2967 = "PORTER"),N2967,"")</f>
        <v>45929</v>
      </c>
      <c r="Y2967" s="21">
        <f>IF(X2967="", "", X2967-N2967)</f>
        <v>0</v>
      </c>
      <c r="Z2967" s="21" t="str">
        <f>IF(N2967="", "", TEXT(N2967, "dddd"))</f>
        <v>Monday</v>
      </c>
      <c r="AA2967" s="21" t="str">
        <f>IF(X2967="", "", TEXT(X2967, "dddd"))</f>
        <v>Monday</v>
      </c>
      <c r="AB2967" s="21" t="str">
        <f>VLOOKUP(U2967,'Currency Sheet'!A:C,3,)</f>
        <v>DOLLAR</v>
      </c>
      <c r="AC2967" s="42" t="str">
        <f>VLOOKUP(P2967,'Customer List'!B:D,3,)</f>
        <v>LOCAL</v>
      </c>
    </row>
    <row r="2968" spans="1:29" x14ac:dyDescent="0.25">
      <c r="A2968" s="21">
        <v>2964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>IF(AB2968="DOLLAR",E2968*88,E2968)</f>
        <v>15400</v>
      </c>
      <c r="G2968" s="48">
        <f>F2968*J2968</f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>J2968-K2968</f>
        <v>0</v>
      </c>
      <c r="M2968" s="21" t="s">
        <v>4936</v>
      </c>
      <c r="N2968" s="30">
        <v>45927</v>
      </c>
      <c r="O2968" s="48">
        <v>25187.5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>IF(X2968="", "", X2968-N2968)</f>
        <v>2</v>
      </c>
      <c r="Z2968" s="21" t="str">
        <f>IF(N2968="", "", TEXT(N2968, "dddd"))</f>
        <v>Saturday</v>
      </c>
      <c r="AA2968" s="21" t="str">
        <f>IF(X2968="", "", TEXT(X2968, "dddd"))</f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2965</v>
      </c>
      <c r="B2969" s="21" t="s">
        <v>3721</v>
      </c>
      <c r="C2969" s="30">
        <v>45919</v>
      </c>
      <c r="D2969" s="30">
        <v>45926</v>
      </c>
      <c r="E2969" s="47">
        <v>65.8</v>
      </c>
      <c r="F2969" s="47">
        <f>IF(AB2969="DOLLAR",E2969*88,E2969)</f>
        <v>5790.4</v>
      </c>
      <c r="G2969" s="48">
        <f>F2969*J2969</f>
        <v>5790.4</v>
      </c>
      <c r="H2969" s="21">
        <v>327005</v>
      </c>
      <c r="I2969" s="21" t="s">
        <v>4274</v>
      </c>
      <c r="J2969" s="21">
        <v>1</v>
      </c>
      <c r="K2969" s="21">
        <v>1</v>
      </c>
      <c r="L2969" s="21">
        <f>J2969-K2969</f>
        <v>0</v>
      </c>
      <c r="M2969" s="21" t="s">
        <v>4877</v>
      </c>
      <c r="N2969" s="30">
        <v>45927</v>
      </c>
      <c r="O2969" s="48">
        <v>10199</v>
      </c>
      <c r="P2969" s="21" t="s">
        <v>2490</v>
      </c>
      <c r="Q2969" s="21">
        <v>58156228675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Chennai</v>
      </c>
      <c r="W2969" s="38"/>
      <c r="X2969" s="30">
        <v>45929</v>
      </c>
      <c r="Y2969" s="21">
        <f>IF(X2969="", "", X2969-N2969)</f>
        <v>2</v>
      </c>
      <c r="Z2969" s="21" t="str">
        <f>IF(N2969="", "", TEXT(N2969, "dddd"))</f>
        <v>Saturday</v>
      </c>
      <c r="AA2969" s="21" t="str">
        <f>IF(X2969="", "", TEXT(X2969, "dddd"))</f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2966</v>
      </c>
      <c r="B2970" s="21" t="s">
        <v>3721</v>
      </c>
      <c r="C2970" s="30">
        <v>45919</v>
      </c>
      <c r="D2970" s="30">
        <v>45926</v>
      </c>
      <c r="E2970" s="47">
        <v>219.8</v>
      </c>
      <c r="F2970" s="47">
        <f>IF(AB2970="DOLLAR",E2970*88,E2970)</f>
        <v>19342.400000000001</v>
      </c>
      <c r="G2970" s="48">
        <f>F2970*J2970</f>
        <v>19342.400000000001</v>
      </c>
      <c r="H2970" s="21">
        <v>328114</v>
      </c>
      <c r="I2970" s="21" t="s">
        <v>4275</v>
      </c>
      <c r="J2970" s="21">
        <v>1</v>
      </c>
      <c r="K2970" s="21">
        <v>1</v>
      </c>
      <c r="L2970" s="21">
        <f>J2970-K2970</f>
        <v>0</v>
      </c>
      <c r="M2970" s="21" t="s">
        <v>4906</v>
      </c>
      <c r="N2970" s="30">
        <v>45929</v>
      </c>
      <c r="O2970" s="48">
        <v>35042.400000000001</v>
      </c>
      <c r="P2970" s="21" t="s">
        <v>3707</v>
      </c>
      <c r="Q2970" s="21" t="s">
        <v>2071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>IF(X2970="", "", X2970-N2970)</f>
        <v>0</v>
      </c>
      <c r="Z2970" s="21" t="str">
        <f>IF(N2970="", "", TEXT(N2970, "dddd"))</f>
        <v>Monday</v>
      </c>
      <c r="AA2970" s="21" t="str">
        <f>IF(X2970="", "", TEXT(X2970, "dddd"))</f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x14ac:dyDescent="0.25">
      <c r="A2971" s="21">
        <v>2967</v>
      </c>
      <c r="B2971" s="21" t="s">
        <v>3721</v>
      </c>
      <c r="C2971" s="30">
        <v>45919</v>
      </c>
      <c r="D2971" s="30">
        <v>45926</v>
      </c>
      <c r="E2971" s="47">
        <v>267.39999999999998</v>
      </c>
      <c r="F2971" s="47">
        <f>IF(AB2971="DOLLAR",E2971*88,E2971)</f>
        <v>23531.199999999997</v>
      </c>
      <c r="G2971" s="48">
        <f>F2971*J2971</f>
        <v>23531.199999999997</v>
      </c>
      <c r="H2971" s="21">
        <v>329918</v>
      </c>
      <c r="I2971" s="21" t="s">
        <v>3959</v>
      </c>
      <c r="J2971" s="21">
        <v>1</v>
      </c>
      <c r="K2971" s="21">
        <v>1</v>
      </c>
      <c r="L2971" s="21">
        <f>J2971-K2971</f>
        <v>0</v>
      </c>
      <c r="M2971" s="21" t="s">
        <v>4880</v>
      </c>
      <c r="N2971" s="30">
        <v>45927</v>
      </c>
      <c r="O2971" s="48">
        <v>40262.800000000003</v>
      </c>
      <c r="P2971" s="21" t="s">
        <v>886</v>
      </c>
      <c r="Q2971" s="21">
        <v>58156225400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Karnataka</v>
      </c>
      <c r="W2971" s="38"/>
      <c r="X2971" s="30">
        <v>45930</v>
      </c>
      <c r="Y2971" s="21">
        <f>IF(X2971="", "", X2971-N2971)</f>
        <v>3</v>
      </c>
      <c r="Z2971" s="21" t="str">
        <f>IF(N2971="", "", TEXT(N2971, "dddd"))</f>
        <v>Saturday</v>
      </c>
      <c r="AA2971" s="21" t="str">
        <f>IF(X2971="", "", TEXT(X2971, "dddd"))</f>
        <v>Tuesday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2968</v>
      </c>
      <c r="B2972" s="21" t="s">
        <v>3721</v>
      </c>
      <c r="C2972" s="30">
        <v>45919</v>
      </c>
      <c r="D2972" s="30">
        <v>45926</v>
      </c>
      <c r="E2972" s="47">
        <v>175</v>
      </c>
      <c r="F2972" s="47">
        <f>IF(AB2972="DOLLAR",E2972*88,E2972)</f>
        <v>15400</v>
      </c>
      <c r="G2972" s="48">
        <f>F2972*J2972</f>
        <v>15400</v>
      </c>
      <c r="H2972" s="21">
        <v>330610</v>
      </c>
      <c r="I2972" s="21" t="s">
        <v>4276</v>
      </c>
      <c r="J2972" s="21">
        <v>1</v>
      </c>
      <c r="K2972" s="21">
        <v>1</v>
      </c>
      <c r="L2972" s="21">
        <f>J2972-K2972</f>
        <v>0</v>
      </c>
      <c r="M2972" s="21" t="s">
        <v>4858</v>
      </c>
      <c r="N2972" s="30">
        <v>45927</v>
      </c>
      <c r="O2972" s="48">
        <v>21375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>IF(X2972="", "", X2972-N2972)</f>
        <v>2</v>
      </c>
      <c r="Z2972" s="21" t="str">
        <f>IF(N2972="", "", TEXT(N2972, "dddd"))</f>
        <v>Saturday</v>
      </c>
      <c r="AA2972" s="21" t="str">
        <f>IF(X2972="", "", TEXT(X2972, "dddd"))</f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2969</v>
      </c>
      <c r="B2973" s="21" t="s">
        <v>3721</v>
      </c>
      <c r="C2973" s="30">
        <v>45919</v>
      </c>
      <c r="D2973" s="30">
        <v>45926</v>
      </c>
      <c r="E2973" s="47">
        <v>214.9</v>
      </c>
      <c r="F2973" s="47">
        <f>IF(AB2973="DOLLAR",E2973*88,E2973)</f>
        <v>18911.2</v>
      </c>
      <c r="G2973" s="48">
        <f>F2973*J2973</f>
        <v>18911.2</v>
      </c>
      <c r="H2973" s="21">
        <v>330706</v>
      </c>
      <c r="I2973" s="21" t="s">
        <v>4277</v>
      </c>
      <c r="J2973" s="21">
        <v>1</v>
      </c>
      <c r="K2973" s="21">
        <v>1</v>
      </c>
      <c r="L2973" s="21">
        <f>J2973-K2973</f>
        <v>0</v>
      </c>
      <c r="M2973" s="21" t="s">
        <v>4858</v>
      </c>
      <c r="N2973" s="30">
        <v>45927</v>
      </c>
      <c r="O2973" s="48">
        <v>26248.5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>IF(X2973="", "", X2973-N2973)</f>
        <v>2</v>
      </c>
      <c r="Z2973" s="21" t="str">
        <f>IF(N2973="", "", TEXT(N2973, "dddd"))</f>
        <v>Saturday</v>
      </c>
      <c r="AA2973" s="21" t="str">
        <f>IF(X2973="", "", TEXT(X2973, "dddd"))</f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2970</v>
      </c>
      <c r="B2974" s="21" t="s">
        <v>3721</v>
      </c>
      <c r="C2974" s="30">
        <v>45919</v>
      </c>
      <c r="D2974" s="30">
        <v>45926</v>
      </c>
      <c r="E2974" s="47">
        <v>315</v>
      </c>
      <c r="F2974" s="47">
        <f>IF(AB2974="DOLLAR",E2974*88,E2974)</f>
        <v>27720</v>
      </c>
      <c r="G2974" s="48">
        <f>F2974*J2974</f>
        <v>27720</v>
      </c>
      <c r="H2974" s="21">
        <v>333648</v>
      </c>
      <c r="I2974" s="21" t="s">
        <v>4278</v>
      </c>
      <c r="J2974" s="21">
        <v>1</v>
      </c>
      <c r="K2974" s="21">
        <v>1</v>
      </c>
      <c r="L2974" s="21">
        <f>J2974-K2974</f>
        <v>0</v>
      </c>
      <c r="M2974" s="21" t="s">
        <v>4887</v>
      </c>
      <c r="N2974" s="30">
        <v>45929</v>
      </c>
      <c r="O2974" s="48">
        <v>35910</v>
      </c>
      <c r="P2974" s="21" t="s">
        <v>16</v>
      </c>
      <c r="Q2974" s="21" t="s">
        <v>2071</v>
      </c>
      <c r="R2974" s="21" t="s">
        <v>637</v>
      </c>
      <c r="S2974" s="3">
        <v>4</v>
      </c>
      <c r="T2974" s="37"/>
      <c r="U2974" s="21" t="s">
        <v>18</v>
      </c>
      <c r="V2974" s="21" t="str">
        <f>VLOOKUP(P2974,'Customer List'!B:C,2,)</f>
        <v>Delhi</v>
      </c>
      <c r="W2974" s="38"/>
      <c r="X2974" s="30">
        <f>IF(OR(R2974 = "PRIYANKA MADAM", R2974 = "DEEPAK", R2974 = "PORTER"),N2974,"")</f>
        <v>45929</v>
      </c>
      <c r="Y2974" s="21">
        <f>IF(X2974="", "", X2974-N2974)</f>
        <v>0</v>
      </c>
      <c r="Z2974" s="21" t="str">
        <f>IF(N2974="", "", TEXT(N2974, "dddd"))</f>
        <v>Monday</v>
      </c>
      <c r="AA2974" s="21" t="str">
        <f>IF(X2974="", "", TEXT(X2974, "dddd"))</f>
        <v>Monday</v>
      </c>
      <c r="AB2974" s="21" t="str">
        <f>VLOOKUP(U2974,'Currency Sheet'!A:C,3,)</f>
        <v>DOLLAR</v>
      </c>
      <c r="AC2974" s="42" t="str">
        <f>VLOOKUP(P2974,'Customer List'!B:D,3,)</f>
        <v>Local</v>
      </c>
    </row>
    <row r="2975" spans="1:29" x14ac:dyDescent="0.25">
      <c r="A2975" s="21">
        <v>2971</v>
      </c>
      <c r="B2975" s="21" t="s">
        <v>3721</v>
      </c>
      <c r="C2975" s="30">
        <v>45919</v>
      </c>
      <c r="D2975" s="30">
        <v>45926</v>
      </c>
      <c r="E2975" s="47">
        <v>267.39999999999998</v>
      </c>
      <c r="F2975" s="47">
        <f>IF(AB2975="DOLLAR",E2975*88,E2975)</f>
        <v>23531.199999999997</v>
      </c>
      <c r="G2975" s="48">
        <f>F2975*J2975</f>
        <v>23531.199999999997</v>
      </c>
      <c r="H2975" s="21">
        <v>334114</v>
      </c>
      <c r="I2975" s="21" t="s">
        <v>4279</v>
      </c>
      <c r="J2975" s="21">
        <v>1</v>
      </c>
      <c r="K2975" s="21">
        <v>1</v>
      </c>
      <c r="L2975" s="21">
        <f>J2975-K2975</f>
        <v>0</v>
      </c>
      <c r="M2975" s="21" t="s">
        <v>4880</v>
      </c>
      <c r="N2975" s="30">
        <v>45927</v>
      </c>
      <c r="O2975" s="48">
        <v>40262.800000000003</v>
      </c>
      <c r="P2975" s="21" t="s">
        <v>886</v>
      </c>
      <c r="Q2975" s="21">
        <v>58156225400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Karnataka</v>
      </c>
      <c r="W2975" s="38"/>
      <c r="X2975" s="30">
        <v>45930</v>
      </c>
      <c r="Y2975" s="21">
        <f>IF(X2975="", "", X2975-N2975)</f>
        <v>3</v>
      </c>
      <c r="Z2975" s="21" t="str">
        <f>IF(N2975="", "", TEXT(N2975, "dddd"))</f>
        <v>Saturday</v>
      </c>
      <c r="AA2975" s="21" t="str">
        <f>IF(X2975="", "", TEXT(X2975, "dddd"))</f>
        <v>Tuesday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2972</v>
      </c>
      <c r="B2976" s="21" t="s">
        <v>3721</v>
      </c>
      <c r="C2976" s="30">
        <v>45919</v>
      </c>
      <c r="D2976" s="30">
        <v>45926</v>
      </c>
      <c r="E2976" s="47">
        <v>246.4</v>
      </c>
      <c r="F2976" s="47">
        <f>IF(AB2976="DOLLAR",E2976*88,E2976)</f>
        <v>21683.200000000001</v>
      </c>
      <c r="G2976" s="48">
        <f>F2976*J2976</f>
        <v>21683.200000000001</v>
      </c>
      <c r="H2976" s="21">
        <v>336220</v>
      </c>
      <c r="I2976" s="21" t="s">
        <v>4280</v>
      </c>
      <c r="J2976" s="21">
        <v>1</v>
      </c>
      <c r="K2976" s="21">
        <v>1</v>
      </c>
      <c r="L2976" s="21">
        <f>J2976-K2976</f>
        <v>0</v>
      </c>
      <c r="M2976" s="21" t="s">
        <v>4875</v>
      </c>
      <c r="N2976" s="30">
        <v>45927</v>
      </c>
      <c r="O2976" s="48">
        <v>38192</v>
      </c>
      <c r="P2976" s="21" t="s">
        <v>3708</v>
      </c>
      <c r="Q2976" s="21">
        <v>58156229014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AHMEDABAD</v>
      </c>
      <c r="W2976" s="38"/>
      <c r="X2976" s="30">
        <v>45929</v>
      </c>
      <c r="Y2976" s="21">
        <f>IF(X2976="", "", X2976-N2976)</f>
        <v>2</v>
      </c>
      <c r="Z2976" s="21" t="str">
        <f>IF(N2976="", "", TEXT(N2976, "dddd"))</f>
        <v>Saturday</v>
      </c>
      <c r="AA2976" s="21" t="str">
        <f>IF(X2976="", "", TEXT(X2976, "dddd"))</f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2973</v>
      </c>
      <c r="B2977" s="21" t="s">
        <v>3721</v>
      </c>
      <c r="C2977" s="30">
        <v>45919</v>
      </c>
      <c r="D2977" s="30">
        <v>45926</v>
      </c>
      <c r="E2977" s="47">
        <v>107.1</v>
      </c>
      <c r="F2977" s="47">
        <f>IF(AB2977="DOLLAR",E2977*88,E2977)</f>
        <v>9424.7999999999993</v>
      </c>
      <c r="G2977" s="48">
        <f>F2977*J2977</f>
        <v>9424.7999999999993</v>
      </c>
      <c r="H2977" s="21">
        <v>343513</v>
      </c>
      <c r="I2977" s="21" t="s">
        <v>4281</v>
      </c>
      <c r="J2977" s="21">
        <v>1</v>
      </c>
      <c r="K2977" s="21">
        <v>1</v>
      </c>
      <c r="L2977" s="21">
        <f>J2977-K2977</f>
        <v>0</v>
      </c>
      <c r="M2977" s="21" t="s">
        <v>4912</v>
      </c>
      <c r="N2977" s="30">
        <v>45929</v>
      </c>
      <c r="O2977" s="48">
        <v>14535</v>
      </c>
      <c r="P2977" s="21" t="s">
        <v>213</v>
      </c>
      <c r="Q2977" s="21" t="s">
        <v>1996</v>
      </c>
      <c r="R2977" s="21" t="s">
        <v>1996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>IF(X2977="", "", X2977-N2977)</f>
        <v>0</v>
      </c>
      <c r="Z2977" s="21" t="str">
        <f>IF(N2977="", "", TEXT(N2977, "dddd"))</f>
        <v>Monday</v>
      </c>
      <c r="AA2977" s="21" t="str">
        <f>IF(X2977="", "", TEXT(X2977, "dddd"))</f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x14ac:dyDescent="0.25">
      <c r="A2978" s="21">
        <v>2974</v>
      </c>
      <c r="B2978" s="21" t="s">
        <v>3721</v>
      </c>
      <c r="C2978" s="30">
        <v>45919</v>
      </c>
      <c r="D2978" s="30">
        <v>45926</v>
      </c>
      <c r="E2978" s="47">
        <v>84.7</v>
      </c>
      <c r="F2978" s="47">
        <f>IF(AB2978="DOLLAR",E2978*88,E2978)</f>
        <v>7453.6</v>
      </c>
      <c r="G2978" s="48">
        <f>F2978*J2978</f>
        <v>7453.6</v>
      </c>
      <c r="H2978" s="21">
        <v>344703</v>
      </c>
      <c r="I2978" s="21" t="s">
        <v>4282</v>
      </c>
      <c r="J2978" s="21">
        <v>1</v>
      </c>
      <c r="K2978" s="21">
        <v>1</v>
      </c>
      <c r="L2978" s="21">
        <f>J2978-K2978</f>
        <v>0</v>
      </c>
      <c r="M2978" s="21" t="s">
        <v>4857</v>
      </c>
      <c r="N2978" s="30">
        <v>45936</v>
      </c>
      <c r="O2978" s="48">
        <v>12190.75</v>
      </c>
      <c r="P2978" s="21" t="s">
        <v>228</v>
      </c>
      <c r="Q2978" s="21">
        <v>58156536115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Kolkata</v>
      </c>
      <c r="W2978" s="38"/>
      <c r="X2978" s="30">
        <v>45937</v>
      </c>
      <c r="Y2978" s="21">
        <f>IF(X2978="", "", X2978-N2978)</f>
        <v>1</v>
      </c>
      <c r="Z2978" s="21" t="str">
        <f>IF(N2978="", "", TEXT(N2978, "dddd"))</f>
        <v>Monday</v>
      </c>
      <c r="AA2978" s="21" t="str">
        <f>IF(X2978="", "", TEXT(X2978, "dddd"))</f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2975</v>
      </c>
      <c r="B2979" s="21" t="s">
        <v>3721</v>
      </c>
      <c r="C2979" s="30">
        <v>45919</v>
      </c>
      <c r="D2979" s="30">
        <v>45926</v>
      </c>
      <c r="E2979" s="47">
        <v>100.1</v>
      </c>
      <c r="F2979" s="47">
        <f>IF(AB2979="DOLLAR",E2979*88,E2979)</f>
        <v>8808.7999999999993</v>
      </c>
      <c r="G2979" s="48">
        <f>F2979*J2979</f>
        <v>8808.7999999999993</v>
      </c>
      <c r="H2979" s="21">
        <v>344813</v>
      </c>
      <c r="I2979" s="21" t="s">
        <v>4283</v>
      </c>
      <c r="J2979" s="21">
        <v>1</v>
      </c>
      <c r="K2979" s="21">
        <v>1</v>
      </c>
      <c r="L2979" s="21">
        <f>J2979-K2979</f>
        <v>0</v>
      </c>
      <c r="M2979" s="21" t="s">
        <v>4920</v>
      </c>
      <c r="N2979" s="30">
        <v>45927</v>
      </c>
      <c r="O2979" s="48">
        <v>15072.2</v>
      </c>
      <c r="P2979" s="21" t="s">
        <v>191</v>
      </c>
      <c r="Q2979" s="21" t="s">
        <v>3718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Chandigarh</v>
      </c>
      <c r="W2979" s="38"/>
      <c r="X2979" s="30">
        <v>45929</v>
      </c>
      <c r="Y2979" s="21">
        <f>IF(X2979="", "", X2979-N2979)</f>
        <v>2</v>
      </c>
      <c r="Z2979" s="21" t="str">
        <f>IF(N2979="", "", TEXT(N2979, "dddd"))</f>
        <v>Saturday</v>
      </c>
      <c r="AA2979" s="21" t="str">
        <f>IF(X2979="", "", TEXT(X2979, "dddd"))</f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2976</v>
      </c>
      <c r="B2980" s="21" t="s">
        <v>3721</v>
      </c>
      <c r="C2980" s="30">
        <v>45919</v>
      </c>
      <c r="D2980" s="30">
        <v>45926</v>
      </c>
      <c r="E2980" s="47">
        <v>313.5</v>
      </c>
      <c r="F2980" s="47">
        <f>IF(AB2980="DOLLAR",E2980*88,E2980)</f>
        <v>27588</v>
      </c>
      <c r="G2980" s="48">
        <f>F2980*J2980</f>
        <v>27588</v>
      </c>
      <c r="H2980" s="21">
        <v>344846</v>
      </c>
      <c r="I2980" s="21" t="s">
        <v>4284</v>
      </c>
      <c r="J2980" s="21">
        <v>1</v>
      </c>
      <c r="K2980" s="21">
        <v>1</v>
      </c>
      <c r="L2980" s="21">
        <f>J2980-K2980</f>
        <v>0</v>
      </c>
      <c r="M2980" s="21" t="s">
        <v>3724</v>
      </c>
      <c r="N2980" s="30">
        <v>45929</v>
      </c>
      <c r="O2980" s="48">
        <v>39124.800000000003</v>
      </c>
      <c r="P2980" s="21" t="s">
        <v>625</v>
      </c>
      <c r="Q2980" s="21" t="s">
        <v>2071</v>
      </c>
      <c r="R2980" s="21" t="s">
        <v>637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>IF(X2980="", "", X2980-N2980)</f>
        <v>0</v>
      </c>
      <c r="Z2980" s="21" t="str">
        <f>IF(N2980="", "", TEXT(N2980, "dddd"))</f>
        <v>Monday</v>
      </c>
      <c r="AA2980" s="21" t="str">
        <f>IF(X2980="", "", TEXT(X2980, "dddd"))</f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x14ac:dyDescent="0.25">
      <c r="A2981" s="21">
        <v>2977</v>
      </c>
      <c r="B2981" s="21" t="s">
        <v>3721</v>
      </c>
      <c r="C2981" s="30">
        <v>45919</v>
      </c>
      <c r="D2981" s="30">
        <v>45926</v>
      </c>
      <c r="E2981" s="47">
        <v>102.9</v>
      </c>
      <c r="F2981" s="47">
        <f>IF(AB2981="DOLLAR",E2981*88,E2981)</f>
        <v>9055.2000000000007</v>
      </c>
      <c r="G2981" s="48">
        <f>F2981*J2981</f>
        <v>9055.2000000000007</v>
      </c>
      <c r="H2981" s="21">
        <v>345013</v>
      </c>
      <c r="I2981" s="21" t="s">
        <v>4285</v>
      </c>
      <c r="J2981" s="21">
        <v>1</v>
      </c>
      <c r="K2981" s="21">
        <v>1</v>
      </c>
      <c r="L2981" s="21">
        <f>J2981-K2981</f>
        <v>0</v>
      </c>
      <c r="M2981" s="21" t="s">
        <v>4857</v>
      </c>
      <c r="N2981" s="30">
        <v>45936</v>
      </c>
      <c r="O2981" s="48">
        <v>14810.25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>IF(X2981="", "", X2981-N2981)</f>
        <v>1</v>
      </c>
      <c r="Z2981" s="21" t="str">
        <f>IF(N2981="", "", TEXT(N2981, "dddd"))</f>
        <v>Monday</v>
      </c>
      <c r="AA2981" s="21" t="str">
        <f>IF(X2981="", "", TEXT(X2981, "dddd"))</f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2978</v>
      </c>
      <c r="B2982" s="21" t="s">
        <v>3721</v>
      </c>
      <c r="C2982" s="30">
        <v>45919</v>
      </c>
      <c r="D2982" s="30">
        <v>45926</v>
      </c>
      <c r="E2982" s="47">
        <v>259</v>
      </c>
      <c r="F2982" s="47">
        <f>IF(AB2982="DOLLAR",E2982*88,E2982)</f>
        <v>22792</v>
      </c>
      <c r="G2982" s="48">
        <f>F2982*J2982</f>
        <v>22792</v>
      </c>
      <c r="H2982" s="21">
        <v>345044</v>
      </c>
      <c r="I2982" s="21" t="s">
        <v>4346</v>
      </c>
      <c r="J2982" s="21">
        <v>1</v>
      </c>
      <c r="K2982" s="21">
        <v>1</v>
      </c>
      <c r="L2982" s="21">
        <f>J2982-K2982</f>
        <v>0</v>
      </c>
      <c r="M2982" s="21" t="s">
        <v>4880</v>
      </c>
      <c r="N2982" s="30">
        <v>45927</v>
      </c>
      <c r="O2982" s="48">
        <v>38998</v>
      </c>
      <c r="P2982" s="21" t="s">
        <v>886</v>
      </c>
      <c r="Q2982" s="21">
        <v>58156225400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Karnataka</v>
      </c>
      <c r="W2982" s="38"/>
      <c r="X2982" s="30">
        <v>45930</v>
      </c>
      <c r="Y2982" s="21">
        <f>IF(X2982="", "", X2982-N2982)</f>
        <v>3</v>
      </c>
      <c r="Z2982" s="21" t="str">
        <f>IF(N2982="", "", TEXT(N2982, "dddd"))</f>
        <v>Saturday</v>
      </c>
      <c r="AA2982" s="21" t="str">
        <f>IF(X2982="", "", TEXT(X2982, "dddd"))</f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2979</v>
      </c>
      <c r="B2983" s="21" t="s">
        <v>3721</v>
      </c>
      <c r="C2983" s="30">
        <v>45919</v>
      </c>
      <c r="D2983" s="30">
        <v>45926</v>
      </c>
      <c r="E2983" s="47">
        <v>309.75</v>
      </c>
      <c r="F2983" s="47">
        <f>IF(AB2983="DOLLAR",E2983*88,E2983)</f>
        <v>27258</v>
      </c>
      <c r="G2983" s="48">
        <f>F2983*J2983</f>
        <v>27258</v>
      </c>
      <c r="H2983" s="21">
        <v>347318</v>
      </c>
      <c r="I2983" s="21" t="s">
        <v>4286</v>
      </c>
      <c r="J2983" s="21">
        <v>1</v>
      </c>
      <c r="K2983" s="21">
        <v>1</v>
      </c>
      <c r="L2983" s="21">
        <f>J2983-K2983</f>
        <v>0</v>
      </c>
      <c r="M2983" s="21" t="s">
        <v>4900</v>
      </c>
      <c r="N2983" s="30">
        <v>45936</v>
      </c>
      <c r="O2983" s="48">
        <v>39235</v>
      </c>
      <c r="P2983" s="21" t="s">
        <v>617</v>
      </c>
      <c r="Q2983" s="21">
        <v>58156534575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Bhuvneshwar</v>
      </c>
      <c r="W2983" s="38"/>
      <c r="X2983" s="30">
        <v>45938</v>
      </c>
      <c r="Y2983" s="21">
        <f>IF(X2983="", "", X2983-N2983)</f>
        <v>2</v>
      </c>
      <c r="Z2983" s="21" t="str">
        <f>IF(N2983="", "", TEXT(N2983, "dddd"))</f>
        <v>Monday</v>
      </c>
      <c r="AA2983" s="21" t="str">
        <f>IF(X2983="", "", TEXT(X2983, "dddd"))</f>
        <v>Wednesday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2980</v>
      </c>
      <c r="B2984" s="21" t="s">
        <v>3721</v>
      </c>
      <c r="C2984" s="30">
        <v>45919</v>
      </c>
      <c r="D2984" s="30">
        <v>45926</v>
      </c>
      <c r="E2984" s="47">
        <v>111.3</v>
      </c>
      <c r="F2984" s="47">
        <f>IF(AB2984="DOLLAR",E2984*88,E2984)</f>
        <v>9794.4</v>
      </c>
      <c r="G2984" s="48">
        <f>F2984*J2984</f>
        <v>9794.4</v>
      </c>
      <c r="H2984" s="21">
        <v>351729</v>
      </c>
      <c r="I2984" s="21" t="s">
        <v>4287</v>
      </c>
      <c r="J2984" s="21">
        <v>1</v>
      </c>
      <c r="K2984" s="21">
        <v>1</v>
      </c>
      <c r="L2984" s="21">
        <f>J2984-K2984</f>
        <v>0</v>
      </c>
      <c r="M2984" s="21" t="s">
        <v>4874</v>
      </c>
      <c r="N2984" s="30">
        <v>45929</v>
      </c>
      <c r="O2984" s="48">
        <v>15264</v>
      </c>
      <c r="P2984" s="21" t="s">
        <v>208</v>
      </c>
      <c r="Q2984" s="21" t="s">
        <v>1996</v>
      </c>
      <c r="R2984" s="21" t="s">
        <v>1996</v>
      </c>
      <c r="S2984" s="3">
        <v>4</v>
      </c>
      <c r="T2984" s="37"/>
      <c r="U2984" s="21" t="s">
        <v>18</v>
      </c>
      <c r="V2984" s="21" t="str">
        <f>VLOOKUP(P2984,'Customer List'!B:C,2,)</f>
        <v>Delhi</v>
      </c>
      <c r="W2984" s="38"/>
      <c r="X2984" s="30">
        <f>IF(OR(R2984 = "PRIYANKA MADAM", R2984 = "DEEPAK", R2984 = "PORTER"),N2984,"")</f>
        <v>45929</v>
      </c>
      <c r="Y2984" s="21">
        <f>IF(X2984="", "", X2984-N2984)</f>
        <v>0</v>
      </c>
      <c r="Z2984" s="21" t="str">
        <f>IF(N2984="", "", TEXT(N2984, "dddd"))</f>
        <v>Monday</v>
      </c>
      <c r="AA2984" s="21" t="str">
        <f>IF(X2984="", "", TEXT(X2984, "dddd"))</f>
        <v>Monday</v>
      </c>
      <c r="AB2984" s="21" t="str">
        <f>VLOOKUP(U2984,'Currency Sheet'!A:C,3,)</f>
        <v>DOLLAR</v>
      </c>
      <c r="AC2984" s="42" t="str">
        <f>VLOOKUP(P2984,'Customer List'!B:D,3,)</f>
        <v>Local</v>
      </c>
    </row>
    <row r="2985" spans="1:29" x14ac:dyDescent="0.25">
      <c r="A2985" s="21">
        <v>2981</v>
      </c>
      <c r="B2985" s="21" t="s">
        <v>3721</v>
      </c>
      <c r="C2985" s="30">
        <v>45919</v>
      </c>
      <c r="D2985" s="30">
        <v>45926</v>
      </c>
      <c r="E2985" s="47">
        <v>236.6</v>
      </c>
      <c r="F2985" s="47">
        <f>IF(AB2985="DOLLAR",E2985*88,E2985)</f>
        <v>20820.8</v>
      </c>
      <c r="G2985" s="48">
        <f>F2985*J2985</f>
        <v>20820.8</v>
      </c>
      <c r="H2985" s="21">
        <v>353606</v>
      </c>
      <c r="I2985" s="21" t="s">
        <v>4288</v>
      </c>
      <c r="J2985" s="21">
        <v>1</v>
      </c>
      <c r="K2985" s="21">
        <v>1</v>
      </c>
      <c r="L2985" s="21">
        <f>J2985-K2985</f>
        <v>0</v>
      </c>
      <c r="M2985" s="21" t="s">
        <v>4930</v>
      </c>
      <c r="N2985" s="30">
        <v>45927</v>
      </c>
      <c r="O2985" s="48">
        <v>36673</v>
      </c>
      <c r="P2985" s="21" t="s">
        <v>630</v>
      </c>
      <c r="Q2985" s="21">
        <v>58156228491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Telangana</v>
      </c>
      <c r="W2985" s="38"/>
      <c r="X2985" s="30">
        <v>45929</v>
      </c>
      <c r="Y2985" s="21">
        <f>IF(X2985="", "", X2985-N2985)</f>
        <v>2</v>
      </c>
      <c r="Z2985" s="21" t="str">
        <f>IF(N2985="", "", TEXT(N2985, "dddd"))</f>
        <v>Saturday</v>
      </c>
      <c r="AA2985" s="21" t="str">
        <f>IF(X2985="", "", TEXT(X2985, "dddd"))</f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2982</v>
      </c>
      <c r="B2986" s="21" t="s">
        <v>3721</v>
      </c>
      <c r="C2986" s="30">
        <v>45919</v>
      </c>
      <c r="D2986" s="30">
        <v>45926</v>
      </c>
      <c r="E2986" s="47">
        <v>305.25</v>
      </c>
      <c r="F2986" s="47">
        <f>IF(AB2986="DOLLAR",E2986*88,E2986)</f>
        <v>26862</v>
      </c>
      <c r="G2986" s="48">
        <f>F2986*J2986</f>
        <v>80586</v>
      </c>
      <c r="H2986" s="21">
        <v>353726</v>
      </c>
      <c r="I2986" s="21" t="s">
        <v>4289</v>
      </c>
      <c r="J2986" s="21">
        <v>3</v>
      </c>
      <c r="K2986" s="21">
        <v>3</v>
      </c>
      <c r="L2986" s="21">
        <f>J2986-K2986</f>
        <v>0</v>
      </c>
      <c r="M2986" s="21" t="s">
        <v>4858</v>
      </c>
      <c r="N2986" s="30">
        <v>45927</v>
      </c>
      <c r="O2986" s="48">
        <v>104395.5</v>
      </c>
      <c r="P2986" s="21" t="s">
        <v>242</v>
      </c>
      <c r="Q2986" s="21">
        <v>58156233800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Mumbai</v>
      </c>
      <c r="W2986" s="38"/>
      <c r="X2986" s="30">
        <v>45929</v>
      </c>
      <c r="Y2986" s="21">
        <f>IF(X2986="", "", X2986-N2986)</f>
        <v>2</v>
      </c>
      <c r="Z2986" s="21" t="str">
        <f>IF(N2986="", "", TEXT(N2986, "dddd"))</f>
        <v>Saturday</v>
      </c>
      <c r="AA2986" s="21" t="str">
        <f>IF(X2986="", "", TEXT(X2986, "dddd"))</f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2983</v>
      </c>
      <c r="B2987" s="21" t="s">
        <v>3721</v>
      </c>
      <c r="C2987" s="30">
        <v>45919</v>
      </c>
      <c r="D2987" s="30">
        <v>45926</v>
      </c>
      <c r="E2987" s="47">
        <v>151.19999999999999</v>
      </c>
      <c r="F2987" s="47">
        <f>IF(AB2987="DOLLAR",E2987*88,E2987)</f>
        <v>13305.599999999999</v>
      </c>
      <c r="G2987" s="48">
        <f>F2987*J2987</f>
        <v>13305.599999999999</v>
      </c>
      <c r="H2987" s="21">
        <v>356110</v>
      </c>
      <c r="I2987" s="21" t="s">
        <v>3740</v>
      </c>
      <c r="J2987" s="21">
        <v>1</v>
      </c>
      <c r="K2987" s="21">
        <v>1</v>
      </c>
      <c r="L2987" s="21">
        <f>J2987-K2987</f>
        <v>0</v>
      </c>
      <c r="M2987" s="21" t="s">
        <v>4857</v>
      </c>
      <c r="N2987" s="30">
        <v>45936</v>
      </c>
      <c r="O2987" s="48">
        <v>21762</v>
      </c>
      <c r="P2987" s="21" t="s">
        <v>228</v>
      </c>
      <c r="Q2987" s="21">
        <v>58156536115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Kolkata</v>
      </c>
      <c r="W2987" s="38"/>
      <c r="X2987" s="30">
        <v>45937</v>
      </c>
      <c r="Y2987" s="21">
        <f>IF(X2987="", "", X2987-N2987)</f>
        <v>1</v>
      </c>
      <c r="Z2987" s="21" t="str">
        <f>IF(N2987="", "", TEXT(N2987, "dddd"))</f>
        <v>Monday</v>
      </c>
      <c r="AA2987" s="21" t="str">
        <f>IF(X2987="", "", TEXT(X2987, "dddd"))</f>
        <v>Tuesday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2984</v>
      </c>
      <c r="B2988" s="21" t="s">
        <v>3721</v>
      </c>
      <c r="C2988" s="30">
        <v>45919</v>
      </c>
      <c r="D2988" s="30">
        <v>45926</v>
      </c>
      <c r="E2988" s="47">
        <v>245.70000000000002</v>
      </c>
      <c r="F2988" s="47">
        <f>IF(AB2988="DOLLAR",E2988*88,E2988)</f>
        <v>21621.600000000002</v>
      </c>
      <c r="G2988" s="48">
        <f>F2988*J2988</f>
        <v>64864.800000000003</v>
      </c>
      <c r="H2988" s="21">
        <v>356422</v>
      </c>
      <c r="I2988" s="21" t="s">
        <v>4290</v>
      </c>
      <c r="J2988" s="21">
        <v>3</v>
      </c>
      <c r="K2988" s="21">
        <v>3</v>
      </c>
      <c r="L2988" s="21">
        <f>J2988-K2988</f>
        <v>0</v>
      </c>
      <c r="M2988" s="21" t="s">
        <v>4904</v>
      </c>
      <c r="N2988" s="30">
        <v>45927</v>
      </c>
      <c r="O2988" s="48">
        <v>114250.5</v>
      </c>
      <c r="P2988" s="21" t="s">
        <v>891</v>
      </c>
      <c r="Q2988" s="21">
        <v>58156226575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Banglore</v>
      </c>
      <c r="W2988" s="38"/>
      <c r="X2988" s="30">
        <v>45929</v>
      </c>
      <c r="Y2988" s="21">
        <f>IF(X2988="", "", X2988-N2988)</f>
        <v>2</v>
      </c>
      <c r="Z2988" s="21" t="str">
        <f>IF(N2988="", "", TEXT(N2988, "dddd"))</f>
        <v>Saturday</v>
      </c>
      <c r="AA2988" s="21" t="str">
        <f>IF(X2988="", "", TEXT(X2988, "dddd"))</f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2985</v>
      </c>
      <c r="B2989" s="21" t="s">
        <v>3721</v>
      </c>
      <c r="C2989" s="30">
        <v>45919</v>
      </c>
      <c r="D2989" s="30">
        <v>45926</v>
      </c>
      <c r="E2989" s="47">
        <v>86.8</v>
      </c>
      <c r="F2989" s="47">
        <f>IF(AB2989="DOLLAR",E2989*88,E2989)</f>
        <v>7638.4</v>
      </c>
      <c r="G2989" s="48">
        <f>F2989*J2989</f>
        <v>7638.4</v>
      </c>
      <c r="H2989" s="21">
        <v>357415</v>
      </c>
      <c r="I2989" s="21" t="s">
        <v>4060</v>
      </c>
      <c r="J2989" s="21">
        <v>1</v>
      </c>
      <c r="K2989" s="21">
        <v>1</v>
      </c>
      <c r="L2989" s="21">
        <f>J2989-K2989</f>
        <v>0</v>
      </c>
      <c r="M2989" s="21" t="s">
        <v>4857</v>
      </c>
      <c r="N2989" s="30">
        <v>45936</v>
      </c>
      <c r="O2989" s="48">
        <v>12480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>IF(X2989="", "", X2989-N2989)</f>
        <v>1</v>
      </c>
      <c r="Z2989" s="21" t="str">
        <f>IF(N2989="", "", TEXT(N2989, "dddd"))</f>
        <v>Monday</v>
      </c>
      <c r="AA2989" s="21" t="str">
        <f>IF(X2989="", "", TEXT(X2989, "dddd"))</f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2986</v>
      </c>
      <c r="B2990" s="21" t="s">
        <v>3721</v>
      </c>
      <c r="C2990" s="30">
        <v>45919</v>
      </c>
      <c r="D2990" s="30">
        <v>45926</v>
      </c>
      <c r="E2990" s="47">
        <v>252</v>
      </c>
      <c r="F2990" s="47">
        <f>IF(AB2990="DOLLAR",E2990*88,E2990)</f>
        <v>22176</v>
      </c>
      <c r="G2990" s="48">
        <f>F2990*J2990</f>
        <v>66528</v>
      </c>
      <c r="H2990" s="21">
        <v>357504</v>
      </c>
      <c r="I2990" s="21" t="s">
        <v>4291</v>
      </c>
      <c r="J2990" s="21">
        <v>3</v>
      </c>
      <c r="K2990" s="21">
        <v>3</v>
      </c>
      <c r="L2990" s="21">
        <f>J2990-K2990</f>
        <v>0</v>
      </c>
      <c r="M2990" s="21" t="s">
        <v>4880</v>
      </c>
      <c r="N2990" s="30">
        <v>45927</v>
      </c>
      <c r="O2990" s="48">
        <v>113832.4</v>
      </c>
      <c r="P2990" s="21" t="s">
        <v>886</v>
      </c>
      <c r="Q2990" s="21">
        <v>58156225400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Karnataka</v>
      </c>
      <c r="W2990" s="38"/>
      <c r="X2990" s="30">
        <v>45930</v>
      </c>
      <c r="Y2990" s="21">
        <f>IF(X2990="", "", X2990-N2990)</f>
        <v>3</v>
      </c>
      <c r="Z2990" s="21" t="str">
        <f>IF(N2990="", "", TEXT(N2990, "dddd"))</f>
        <v>Saturday</v>
      </c>
      <c r="AA2990" s="21" t="str">
        <f>IF(X2990="", "", TEXT(X2990, "dddd"))</f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2987</v>
      </c>
      <c r="B2991" s="21" t="s">
        <v>3721</v>
      </c>
      <c r="C2991" s="30">
        <v>45919</v>
      </c>
      <c r="D2991" s="30">
        <v>45926</v>
      </c>
      <c r="E2991" s="47">
        <v>326.25</v>
      </c>
      <c r="F2991" s="47">
        <f>IF(AB2991="DOLLAR",E2991*88,E2991)</f>
        <v>28710</v>
      </c>
      <c r="G2991" s="48">
        <f>F2991*J2991</f>
        <v>28710</v>
      </c>
      <c r="H2991" s="21">
        <v>358610</v>
      </c>
      <c r="I2991" s="21" t="s">
        <v>4292</v>
      </c>
      <c r="J2991" s="21">
        <v>1</v>
      </c>
      <c r="K2991" s="21">
        <v>1</v>
      </c>
      <c r="L2991" s="21">
        <f>J2991-K2991</f>
        <v>0</v>
      </c>
      <c r="M2991" s="21" t="s">
        <v>4887</v>
      </c>
      <c r="N2991" s="30">
        <v>45929</v>
      </c>
      <c r="O2991" s="48">
        <v>37192.5</v>
      </c>
      <c r="P2991" s="21" t="s">
        <v>16</v>
      </c>
      <c r="Q2991" s="21" t="s">
        <v>2071</v>
      </c>
      <c r="R2991" s="21" t="s">
        <v>637</v>
      </c>
      <c r="S2991" s="3">
        <v>4</v>
      </c>
      <c r="T2991" s="37"/>
      <c r="U2991" s="21" t="s">
        <v>18</v>
      </c>
      <c r="V2991" s="21" t="str">
        <f>VLOOKUP(P2991,'Customer List'!B:C,2,)</f>
        <v>Delhi</v>
      </c>
      <c r="W2991" s="38"/>
      <c r="X2991" s="30">
        <f>IF(OR(R2991 = "PRIYANKA MADAM", R2991 = "DEEPAK", R2991 = "PORTER"),N2991,"")</f>
        <v>45929</v>
      </c>
      <c r="Y2991" s="21">
        <f>IF(X2991="", "", X2991-N2991)</f>
        <v>0</v>
      </c>
      <c r="Z2991" s="21" t="str">
        <f>IF(N2991="", "", TEXT(N2991, "dddd"))</f>
        <v>Monday</v>
      </c>
      <c r="AA2991" s="21" t="str">
        <f>IF(X2991="", "", TEXT(X2991, "dddd"))</f>
        <v>Monday</v>
      </c>
      <c r="AB2991" s="21" t="str">
        <f>VLOOKUP(U2991,'Currency Sheet'!A:C,3,)</f>
        <v>DOLLAR</v>
      </c>
      <c r="AC2991" s="42" t="str">
        <f>VLOOKUP(P2991,'Customer List'!B:D,3,)</f>
        <v>Local</v>
      </c>
    </row>
    <row r="2992" spans="1:29" x14ac:dyDescent="0.25">
      <c r="A2992" s="21">
        <v>2988</v>
      </c>
      <c r="B2992" s="21" t="s">
        <v>3721</v>
      </c>
      <c r="C2992" s="30">
        <v>45919</v>
      </c>
      <c r="D2992" s="30">
        <v>45926</v>
      </c>
      <c r="E2992" s="47">
        <v>107.1</v>
      </c>
      <c r="F2992" s="47">
        <f>IF(AB2992="DOLLAR",E2992*88,E2992)</f>
        <v>9424.7999999999993</v>
      </c>
      <c r="G2992" s="48">
        <f>F2992*J2992</f>
        <v>9424.7999999999993</v>
      </c>
      <c r="H2992" s="21">
        <v>363203</v>
      </c>
      <c r="I2992" s="21" t="s">
        <v>4293</v>
      </c>
      <c r="J2992" s="21">
        <v>1</v>
      </c>
      <c r="K2992" s="21">
        <v>1</v>
      </c>
      <c r="L2992" s="21">
        <f>J2992-K2992</f>
        <v>0</v>
      </c>
      <c r="M2992" s="21" t="s">
        <v>4856</v>
      </c>
      <c r="N2992" s="30">
        <v>45936</v>
      </c>
      <c r="O2992" s="48">
        <v>15414.75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>IF(X2992="", "", X2992-N2992)</f>
        <v>1</v>
      </c>
      <c r="Z2992" s="21" t="str">
        <f>IF(N2992="", "", TEXT(N2992, "dddd"))</f>
        <v>Monday</v>
      </c>
      <c r="AA2992" s="21" t="str">
        <f>IF(X2992="", "", TEXT(X2992, "dddd"))</f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2989</v>
      </c>
      <c r="B2993" s="21" t="s">
        <v>3721</v>
      </c>
      <c r="C2993" s="30">
        <v>45919</v>
      </c>
      <c r="D2993" s="30">
        <v>45926</v>
      </c>
      <c r="E2993" s="47">
        <v>259</v>
      </c>
      <c r="F2993" s="47">
        <f>IF(AB2993="DOLLAR",E2993*88,E2993)</f>
        <v>22792</v>
      </c>
      <c r="G2993" s="48">
        <f>F2993*J2993</f>
        <v>22792</v>
      </c>
      <c r="H2993" s="21">
        <v>363210</v>
      </c>
      <c r="I2993" s="21" t="s">
        <v>4294</v>
      </c>
      <c r="J2993" s="21">
        <v>1</v>
      </c>
      <c r="K2993" s="21">
        <v>1</v>
      </c>
      <c r="L2993" s="21">
        <f>J2993-K2993</f>
        <v>0</v>
      </c>
      <c r="M2993" s="21" t="s">
        <v>4887</v>
      </c>
      <c r="N2993" s="30">
        <v>45929</v>
      </c>
      <c r="O2993" s="48">
        <v>31635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>IF(X2993="", "", X2993-N2993)</f>
        <v>0</v>
      </c>
      <c r="Z2993" s="21" t="str">
        <f>IF(N2993="", "", TEXT(N2993, "dddd"))</f>
        <v>Monday</v>
      </c>
      <c r="AA2993" s="21" t="str">
        <f>IF(X2993="", "", TEXT(X2993, "dddd"))</f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2990</v>
      </c>
      <c r="B2994" s="21" t="s">
        <v>3721</v>
      </c>
      <c r="C2994" s="30">
        <v>45919</v>
      </c>
      <c r="D2994" s="30">
        <v>45926</v>
      </c>
      <c r="E2994" s="47">
        <v>410.2</v>
      </c>
      <c r="F2994" s="47">
        <f>IF(AB2994="DOLLAR",E2994*88,E2994)</f>
        <v>36097.599999999999</v>
      </c>
      <c r="G2994" s="48">
        <f>F2994*J2994</f>
        <v>36097.599999999999</v>
      </c>
      <c r="H2994" s="21">
        <v>363601</v>
      </c>
      <c r="I2994" s="21" t="s">
        <v>4295</v>
      </c>
      <c r="J2994" s="21">
        <v>1</v>
      </c>
      <c r="K2994" s="21">
        <v>1</v>
      </c>
      <c r="L2994" s="21">
        <f>J2994-K2994</f>
        <v>0</v>
      </c>
      <c r="M2994" s="21" t="s">
        <v>4887</v>
      </c>
      <c r="N2994" s="30">
        <v>45929</v>
      </c>
      <c r="O2994" s="48">
        <v>50103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>IF(X2994="", "", X2994-N2994)</f>
        <v>0</v>
      </c>
      <c r="Z2994" s="21" t="str">
        <f>IF(N2994="", "", TEXT(N2994, "dddd"))</f>
        <v>Monday</v>
      </c>
      <c r="AA2994" s="21" t="str">
        <f>IF(X2994="", "", TEXT(X2994, "dddd"))</f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2991</v>
      </c>
      <c r="B2995" s="21" t="s">
        <v>3721</v>
      </c>
      <c r="C2995" s="30">
        <v>45919</v>
      </c>
      <c r="D2995" s="30">
        <v>45926</v>
      </c>
      <c r="E2995" s="47">
        <v>252</v>
      </c>
      <c r="F2995" s="47">
        <f>IF(AB2995="DOLLAR",E2995*88,E2995)</f>
        <v>22176</v>
      </c>
      <c r="G2995" s="48">
        <f>F2995*J2995</f>
        <v>22176</v>
      </c>
      <c r="H2995" s="21">
        <v>366704</v>
      </c>
      <c r="I2995" s="21" t="s">
        <v>4296</v>
      </c>
      <c r="J2995" s="21">
        <v>1</v>
      </c>
      <c r="K2995" s="21">
        <v>1</v>
      </c>
      <c r="L2995" s="21">
        <f>J2995-K2995</f>
        <v>0</v>
      </c>
      <c r="M2995" s="21" t="s">
        <v>4858</v>
      </c>
      <c r="N2995" s="30">
        <v>45927</v>
      </c>
      <c r="O2995" s="48">
        <v>37600.199999999997</v>
      </c>
      <c r="P2995" s="21" t="s">
        <v>242</v>
      </c>
      <c r="Q2995" s="21">
        <v>58156233800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Mumbai</v>
      </c>
      <c r="W2995" s="38"/>
      <c r="X2995" s="30">
        <v>45929</v>
      </c>
      <c r="Y2995" s="21">
        <f>IF(X2995="", "", X2995-N2995)</f>
        <v>2</v>
      </c>
      <c r="Z2995" s="21" t="str">
        <f>IF(N2995="", "", TEXT(N2995, "dddd"))</f>
        <v>Saturday</v>
      </c>
      <c r="AA2995" s="21" t="str">
        <f>IF(X2995="", "", TEXT(X2995, "dddd"))</f>
        <v>Monday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2992</v>
      </c>
      <c r="B2996" s="21" t="s">
        <v>3721</v>
      </c>
      <c r="C2996" s="30">
        <v>45919</v>
      </c>
      <c r="D2996" s="30">
        <v>45926</v>
      </c>
      <c r="E2996" s="47">
        <v>104.3</v>
      </c>
      <c r="F2996" s="47">
        <f>IF(AB2996="DOLLAR",E2996*88,E2996)</f>
        <v>9178.4</v>
      </c>
      <c r="G2996" s="48">
        <f>F2996*J2996</f>
        <v>9178.4</v>
      </c>
      <c r="H2996" s="21">
        <v>367405</v>
      </c>
      <c r="I2996" s="21" t="s">
        <v>4090</v>
      </c>
      <c r="J2996" s="21">
        <v>1</v>
      </c>
      <c r="K2996" s="21">
        <v>1</v>
      </c>
      <c r="L2996" s="21">
        <f>J2996-K2996</f>
        <v>0</v>
      </c>
      <c r="M2996" s="21" t="s">
        <v>4857</v>
      </c>
      <c r="N2996" s="30">
        <v>45936</v>
      </c>
      <c r="O2996" s="48">
        <v>15011.75</v>
      </c>
      <c r="P2996" s="21" t="s">
        <v>228</v>
      </c>
      <c r="Q2996" s="21">
        <v>58156536115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Kolkata</v>
      </c>
      <c r="W2996" s="38"/>
      <c r="X2996" s="30">
        <v>45937</v>
      </c>
      <c r="Y2996" s="21">
        <f>IF(X2996="", "", X2996-N2996)</f>
        <v>1</v>
      </c>
      <c r="Z2996" s="21" t="str">
        <f>IF(N2996="", "", TEXT(N2996, "dddd"))</f>
        <v>Monday</v>
      </c>
      <c r="AA2996" s="21" t="str">
        <f>IF(X2996="", "", TEXT(X2996, "dddd"))</f>
        <v>Tuesday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x14ac:dyDescent="0.25">
      <c r="A2997" s="21">
        <v>2993</v>
      </c>
      <c r="B2997" s="21" t="s">
        <v>3721</v>
      </c>
      <c r="C2997" s="30">
        <v>45919</v>
      </c>
      <c r="D2997" s="30">
        <v>45926</v>
      </c>
      <c r="E2997" s="47">
        <v>102.9</v>
      </c>
      <c r="F2997" s="47">
        <f>IF(AB2997="DOLLAR",E2997*88,E2997)</f>
        <v>9055.2000000000007</v>
      </c>
      <c r="G2997" s="48">
        <f>F2997*J2997</f>
        <v>9055.2000000000007</v>
      </c>
      <c r="H2997" s="21">
        <v>368503</v>
      </c>
      <c r="I2997" s="21" t="s">
        <v>4297</v>
      </c>
      <c r="J2997" s="21">
        <v>1</v>
      </c>
      <c r="K2997" s="21">
        <v>1</v>
      </c>
      <c r="L2997" s="21">
        <f>J2997-K2997</f>
        <v>0</v>
      </c>
      <c r="M2997" s="21" t="s">
        <v>4912</v>
      </c>
      <c r="N2997" s="30">
        <v>45929</v>
      </c>
      <c r="O2997" s="48">
        <v>13965</v>
      </c>
      <c r="P2997" s="21" t="s">
        <v>213</v>
      </c>
      <c r="Q2997" s="21" t="s">
        <v>1996</v>
      </c>
      <c r="R2997" s="21" t="s">
        <v>1996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>IF(X2997="", "", X2997-N2997)</f>
        <v>0</v>
      </c>
      <c r="Z2997" s="21" t="str">
        <f>IF(N2997="", "", TEXT(N2997, "dddd"))</f>
        <v>Monday</v>
      </c>
      <c r="AA2997" s="21" t="str">
        <f>IF(X2997="", "", TEXT(X2997, "dddd"))</f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x14ac:dyDescent="0.25">
      <c r="A2998" s="21">
        <v>2994</v>
      </c>
      <c r="B2998" s="21" t="s">
        <v>3721</v>
      </c>
      <c r="C2998" s="30">
        <v>45919</v>
      </c>
      <c r="D2998" s="30">
        <v>45926</v>
      </c>
      <c r="E2998" s="47">
        <v>96.6</v>
      </c>
      <c r="F2998" s="47">
        <f>IF(AB2998="DOLLAR",E2998*88,E2998)</f>
        <v>8500.7999999999993</v>
      </c>
      <c r="G2998" s="48">
        <f>F2998*J2998</f>
        <v>8500.7999999999993</v>
      </c>
      <c r="H2998" s="21">
        <v>368508</v>
      </c>
      <c r="I2998" s="21" t="s">
        <v>3949</v>
      </c>
      <c r="J2998" s="21">
        <v>1</v>
      </c>
      <c r="K2998" s="21">
        <v>1</v>
      </c>
      <c r="L2998" s="21">
        <f>J2998-K2998</f>
        <v>0</v>
      </c>
      <c r="M2998" s="21" t="s">
        <v>4856</v>
      </c>
      <c r="N2998" s="30">
        <v>45936</v>
      </c>
      <c r="O2998" s="48">
        <v>13903.5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>IF(X2998="", "", X2998-N2998)</f>
        <v>1</v>
      </c>
      <c r="Z2998" s="21" t="str">
        <f>IF(N2998="", "", TEXT(N2998, "dddd"))</f>
        <v>Monday</v>
      </c>
      <c r="AA2998" s="21" t="str">
        <f>IF(X2998="", "", TEXT(X2998, "dddd"))</f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2995</v>
      </c>
      <c r="B2999" s="21" t="s">
        <v>3721</v>
      </c>
      <c r="C2999" s="30">
        <v>45919</v>
      </c>
      <c r="D2999" s="30">
        <v>45926</v>
      </c>
      <c r="E2999" s="47">
        <v>42.7</v>
      </c>
      <c r="F2999" s="47">
        <f>IF(AB2999="DOLLAR",E2999*88,E2999)</f>
        <v>3757.6000000000004</v>
      </c>
      <c r="G2999" s="48">
        <f>F2999*J2999</f>
        <v>3757.6000000000004</v>
      </c>
      <c r="H2999" s="21">
        <v>368509</v>
      </c>
      <c r="I2999" s="21" t="s">
        <v>4298</v>
      </c>
      <c r="J2999" s="21">
        <v>1</v>
      </c>
      <c r="K2999" s="21">
        <v>1</v>
      </c>
      <c r="L2999" s="21">
        <f>J2999-K2999</f>
        <v>0</v>
      </c>
      <c r="M2999" s="21" t="s">
        <v>4856</v>
      </c>
      <c r="N2999" s="30">
        <v>45936</v>
      </c>
      <c r="O2999" s="48">
        <v>6145.75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>IF(X2999="", "", X2999-N2999)</f>
        <v>1</v>
      </c>
      <c r="Z2999" s="21" t="str">
        <f>IF(N2999="", "", TEXT(N2999, "dddd"))</f>
        <v>Monday</v>
      </c>
      <c r="AA2999" s="21" t="str">
        <f>IF(X2999="", "", TEXT(X2999, "dddd"))</f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2996</v>
      </c>
      <c r="B3000" s="21" t="s">
        <v>3721</v>
      </c>
      <c r="C3000" s="30">
        <v>45919</v>
      </c>
      <c r="D3000" s="30">
        <v>45926</v>
      </c>
      <c r="E3000" s="47">
        <v>210</v>
      </c>
      <c r="F3000" s="47">
        <f>IF(AB3000="DOLLAR",E3000*88,E3000)</f>
        <v>18480</v>
      </c>
      <c r="G3000" s="48">
        <f>F3000*J3000</f>
        <v>18480</v>
      </c>
      <c r="H3000" s="21">
        <v>369312</v>
      </c>
      <c r="I3000" s="21" t="s">
        <v>4299</v>
      </c>
      <c r="J3000" s="21">
        <v>1</v>
      </c>
      <c r="K3000" s="21">
        <v>1</v>
      </c>
      <c r="L3000" s="21">
        <f>J3000-K3000</f>
        <v>0</v>
      </c>
      <c r="M3000" s="21" t="s">
        <v>4880</v>
      </c>
      <c r="N3000" s="30">
        <v>45927</v>
      </c>
      <c r="O3000" s="48">
        <v>31620</v>
      </c>
      <c r="P3000" s="21" t="s">
        <v>886</v>
      </c>
      <c r="Q3000" s="21">
        <v>58156225400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Karnataka</v>
      </c>
      <c r="W3000" s="38"/>
      <c r="X3000" s="30">
        <v>45930</v>
      </c>
      <c r="Y3000" s="21">
        <f>IF(X3000="", "", X3000-N3000)</f>
        <v>3</v>
      </c>
      <c r="Z3000" s="21" t="str">
        <f>IF(N3000="", "", TEXT(N3000, "dddd"))</f>
        <v>Saturday</v>
      </c>
      <c r="AA3000" s="21" t="str">
        <f>IF(X3000="", "", TEXT(X3000, "dddd"))</f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2997</v>
      </c>
      <c r="B3001" s="21" t="s">
        <v>3721</v>
      </c>
      <c r="C3001" s="30">
        <v>45919</v>
      </c>
      <c r="D3001" s="30">
        <v>45926</v>
      </c>
      <c r="E3001" s="47">
        <v>161.25</v>
      </c>
      <c r="F3001" s="47">
        <f>IF(AB3001="DOLLAR",E3001*88,E3001)</f>
        <v>14190</v>
      </c>
      <c r="G3001" s="48">
        <f>F3001*J3001</f>
        <v>14190</v>
      </c>
      <c r="H3001" s="21">
        <v>369321</v>
      </c>
      <c r="I3001" s="21" t="s">
        <v>4300</v>
      </c>
      <c r="J3001" s="21">
        <v>1</v>
      </c>
      <c r="K3001" s="21">
        <v>1</v>
      </c>
      <c r="L3001" s="21">
        <f>J3001-K3001</f>
        <v>0</v>
      </c>
      <c r="M3001" s="21" t="s">
        <v>4857</v>
      </c>
      <c r="N3001" s="30">
        <v>45936</v>
      </c>
      <c r="O3001" s="48">
        <v>21661.25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>IF(X3001="", "", X3001-N3001)</f>
        <v>1</v>
      </c>
      <c r="Z3001" s="21" t="str">
        <f>IF(N3001="", "", TEXT(N3001, "dddd"))</f>
        <v>Monday</v>
      </c>
      <c r="AA3001" s="21" t="str">
        <f>IF(X3001="", "", TEXT(X3001, "dddd"))</f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2998</v>
      </c>
      <c r="B3002" s="21" t="s">
        <v>3721</v>
      </c>
      <c r="C3002" s="30">
        <v>45919</v>
      </c>
      <c r="D3002" s="30">
        <v>45926</v>
      </c>
      <c r="E3002" s="47">
        <v>226.1</v>
      </c>
      <c r="F3002" s="47">
        <f>IF(AB3002="DOLLAR",E3002*88,E3002)</f>
        <v>19896.8</v>
      </c>
      <c r="G3002" s="48">
        <f>F3002*J3002</f>
        <v>19896.8</v>
      </c>
      <c r="H3002" s="21">
        <v>372002</v>
      </c>
      <c r="I3002" s="21" t="s">
        <v>4301</v>
      </c>
      <c r="J3002" s="21">
        <v>1</v>
      </c>
      <c r="K3002" s="21">
        <v>1</v>
      </c>
      <c r="L3002" s="21">
        <f>J3002-K3002</f>
        <v>0</v>
      </c>
      <c r="M3002" s="21" t="s">
        <v>3723</v>
      </c>
      <c r="N3002" s="30">
        <v>45929</v>
      </c>
      <c r="O3002" s="48">
        <v>35045.5</v>
      </c>
      <c r="P3002" s="21" t="s">
        <v>3722</v>
      </c>
      <c r="Q3002" s="21" t="s">
        <v>2071</v>
      </c>
      <c r="R3002" s="21" t="s">
        <v>637</v>
      </c>
      <c r="S3002" s="3">
        <v>4</v>
      </c>
      <c r="T3002" s="37"/>
      <c r="U3002" s="21" t="s">
        <v>18</v>
      </c>
      <c r="V3002" s="21" t="str">
        <f>VLOOKUP(P3002,'Customer List'!B:C,2,)</f>
        <v>Delhi</v>
      </c>
      <c r="W3002" s="38"/>
      <c r="X3002" s="30">
        <f>IF(OR(R3002 = "PRIYANKA MADAM", R3002 = "DEEPAK", R3002 = "PORTER"),N3002,"")</f>
        <v>45929</v>
      </c>
      <c r="Y3002" s="21">
        <f>IF(X3002="", "", X3002-N3002)</f>
        <v>0</v>
      </c>
      <c r="Z3002" s="21" t="str">
        <f>IF(N3002="", "", TEXT(N3002, "dddd"))</f>
        <v>Monday</v>
      </c>
      <c r="AA3002" s="21" t="str">
        <f>IF(X3002="", "", TEXT(X3002, "dddd"))</f>
        <v>Monday</v>
      </c>
      <c r="AB3002" s="21" t="str">
        <f>VLOOKUP(U3002,'Currency Sheet'!A:C,3,)</f>
        <v>DOLLAR</v>
      </c>
      <c r="AC3002" s="42" t="str">
        <f>VLOOKUP(P3002,'Customer List'!B:D,3,)</f>
        <v>Local</v>
      </c>
    </row>
    <row r="3003" spans="1:29" x14ac:dyDescent="0.25">
      <c r="A3003" s="21">
        <v>2999</v>
      </c>
      <c r="B3003" s="21" t="s">
        <v>3721</v>
      </c>
      <c r="C3003" s="30">
        <v>45919</v>
      </c>
      <c r="D3003" s="30">
        <v>45926</v>
      </c>
      <c r="E3003" s="47">
        <v>87.5</v>
      </c>
      <c r="F3003" s="47">
        <f>IF(AB3003="DOLLAR",E3003*88,E3003)</f>
        <v>7700</v>
      </c>
      <c r="G3003" s="48">
        <f>F3003*J3003</f>
        <v>7700</v>
      </c>
      <c r="H3003" s="21">
        <v>372203</v>
      </c>
      <c r="I3003" s="21" t="s">
        <v>4302</v>
      </c>
      <c r="J3003" s="21">
        <v>1</v>
      </c>
      <c r="K3003" s="21">
        <v>1</v>
      </c>
      <c r="L3003" s="21">
        <f>J3003-K3003</f>
        <v>0</v>
      </c>
      <c r="M3003" s="21" t="s">
        <v>4857</v>
      </c>
      <c r="N3003" s="30">
        <v>45936</v>
      </c>
      <c r="O3003" s="48">
        <v>12593.75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>IF(X3003="", "", X3003-N3003)</f>
        <v>1</v>
      </c>
      <c r="Z3003" s="21" t="str">
        <f>IF(N3003="", "", TEXT(N3003, "dddd"))</f>
        <v>Monday</v>
      </c>
      <c r="AA3003" s="21" t="str">
        <f>IF(X3003="", "", TEXT(X3003, "dddd"))</f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3000</v>
      </c>
      <c r="B3004" s="21" t="s">
        <v>3721</v>
      </c>
      <c r="C3004" s="30">
        <v>45919</v>
      </c>
      <c r="D3004" s="30">
        <v>45926</v>
      </c>
      <c r="E3004" s="47">
        <v>234.5</v>
      </c>
      <c r="F3004" s="47">
        <f>IF(AB3004="DOLLAR",E3004*88,E3004)</f>
        <v>20636</v>
      </c>
      <c r="G3004" s="48">
        <f>F3004*J3004</f>
        <v>20636</v>
      </c>
      <c r="H3004" s="21">
        <v>372208</v>
      </c>
      <c r="I3004" s="21" t="s">
        <v>3975</v>
      </c>
      <c r="J3004" s="21">
        <v>1</v>
      </c>
      <c r="K3004" s="21">
        <v>1</v>
      </c>
      <c r="L3004" s="21">
        <f>J3004-K3004</f>
        <v>0</v>
      </c>
      <c r="M3004" s="21" t="s">
        <v>4934</v>
      </c>
      <c r="N3004" s="30">
        <v>45938</v>
      </c>
      <c r="O3004" s="48">
        <v>32249.33</v>
      </c>
      <c r="P3004" s="21" t="s">
        <v>254</v>
      </c>
      <c r="Q3004" s="21" t="s">
        <v>636</v>
      </c>
      <c r="R3004" s="21" t="s">
        <v>847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45938</v>
      </c>
      <c r="Y3004" s="21">
        <f>IF(X3004="", "", X3004-N3004)</f>
        <v>0</v>
      </c>
      <c r="Z3004" s="21" t="str">
        <f>IF(N3004="", "", TEXT(N3004, "dddd"))</f>
        <v>Wednesday</v>
      </c>
      <c r="AA3004" s="21" t="str">
        <f>IF(X3004="", "", TEXT(X3004, "dddd"))</f>
        <v>Wednesday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x14ac:dyDescent="0.25">
      <c r="A3005" s="21">
        <v>3001</v>
      </c>
      <c r="B3005" s="21" t="s">
        <v>3721</v>
      </c>
      <c r="C3005" s="30">
        <v>45919</v>
      </c>
      <c r="D3005" s="30">
        <v>45926</v>
      </c>
      <c r="E3005" s="47">
        <v>300.3</v>
      </c>
      <c r="F3005" s="47">
        <f>IF(AB3005="DOLLAR",E3005*88,E3005)</f>
        <v>26426.400000000001</v>
      </c>
      <c r="G3005" s="48">
        <f>F3005*J3005</f>
        <v>26426.400000000001</v>
      </c>
      <c r="H3005" s="21">
        <v>372716</v>
      </c>
      <c r="I3005" s="21" t="s">
        <v>4303</v>
      </c>
      <c r="J3005" s="21">
        <v>1</v>
      </c>
      <c r="K3005" s="21">
        <v>1</v>
      </c>
      <c r="L3005" s="21">
        <f>J3005-K3005</f>
        <v>0</v>
      </c>
      <c r="M3005" s="21" t="s">
        <v>4880</v>
      </c>
      <c r="N3005" s="30">
        <v>45927</v>
      </c>
      <c r="O3005" s="48">
        <v>45216.6</v>
      </c>
      <c r="P3005" s="21" t="s">
        <v>886</v>
      </c>
      <c r="Q3005" s="21">
        <v>58156225400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Karnataka</v>
      </c>
      <c r="W3005" s="38"/>
      <c r="X3005" s="30">
        <v>45930</v>
      </c>
      <c r="Y3005" s="21">
        <f>IF(X3005="", "", X3005-N3005)</f>
        <v>3</v>
      </c>
      <c r="Z3005" s="21" t="str">
        <f>IF(N3005="", "", TEXT(N3005, "dddd"))</f>
        <v>Saturday</v>
      </c>
      <c r="AA3005" s="21" t="str">
        <f>IF(X3005="", "", TEXT(X3005, "dddd"))</f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3002</v>
      </c>
      <c r="B3006" s="21" t="s">
        <v>3721</v>
      </c>
      <c r="C3006" s="30">
        <v>45919</v>
      </c>
      <c r="D3006" s="30">
        <v>45926</v>
      </c>
      <c r="E3006" s="47">
        <v>56</v>
      </c>
      <c r="F3006" s="47">
        <f>IF(AB3006="DOLLAR",E3006*88,E3006)</f>
        <v>4928</v>
      </c>
      <c r="G3006" s="48">
        <f>F3006*J3006</f>
        <v>4928</v>
      </c>
      <c r="H3006" s="21">
        <v>384813</v>
      </c>
      <c r="I3006" s="21" t="s">
        <v>4304</v>
      </c>
      <c r="J3006" s="21">
        <v>1</v>
      </c>
      <c r="K3006" s="21">
        <v>1</v>
      </c>
      <c r="L3006" s="21">
        <f>J3006-K3006</f>
        <v>0</v>
      </c>
      <c r="M3006" s="21" t="s">
        <v>4857</v>
      </c>
      <c r="N3006" s="30">
        <v>45936</v>
      </c>
      <c r="O3006" s="48">
        <v>8060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>IF(X3006="", "", X3006-N3006)</f>
        <v>1</v>
      </c>
      <c r="Z3006" s="21" t="str">
        <f>IF(N3006="", "", TEXT(N3006, "dddd"))</f>
        <v>Monday</v>
      </c>
      <c r="AA3006" s="21" t="str">
        <f>IF(X3006="", "", TEXT(X3006, "dddd"))</f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3003</v>
      </c>
      <c r="B3007" s="21" t="s">
        <v>3721</v>
      </c>
      <c r="C3007" s="30">
        <v>45919</v>
      </c>
      <c r="D3007" s="30">
        <v>45926</v>
      </c>
      <c r="E3007" s="47">
        <v>268.5</v>
      </c>
      <c r="F3007" s="47">
        <f>IF(AB3007="DOLLAR",E3007*88,E3007)</f>
        <v>23628</v>
      </c>
      <c r="G3007" s="48">
        <f>F3007*J3007</f>
        <v>70884</v>
      </c>
      <c r="H3007" s="21">
        <v>400158</v>
      </c>
      <c r="I3007" s="21" t="s">
        <v>3804</v>
      </c>
      <c r="J3007" s="21">
        <v>3</v>
      </c>
      <c r="K3007" s="21">
        <v>3</v>
      </c>
      <c r="L3007" s="21">
        <f>J3007-K3007</f>
        <v>0</v>
      </c>
      <c r="M3007" s="21" t="s">
        <v>4880</v>
      </c>
      <c r="N3007" s="30">
        <v>45927</v>
      </c>
      <c r="O3007" s="48">
        <f>37733.2*3</f>
        <v>113199.59999999999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>IF(X3007="", "", X3007-N3007)</f>
        <v>3</v>
      </c>
      <c r="Z3007" s="21" t="str">
        <f>IF(N3007="", "", TEXT(N3007, "dddd"))</f>
        <v>Saturday</v>
      </c>
      <c r="AA3007" s="21" t="str">
        <f>IF(X3007="", "", TEXT(X3007, "dddd"))</f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3004</v>
      </c>
      <c r="B3008" s="21" t="s">
        <v>3721</v>
      </c>
      <c r="C3008" s="30">
        <v>45919</v>
      </c>
      <c r="D3008" s="30">
        <v>45926</v>
      </c>
      <c r="E3008" s="47">
        <v>64.400000000000006</v>
      </c>
      <c r="F3008" s="47">
        <f>IF(AB3008="DOLLAR",E3008*88,E3008)</f>
        <v>5667.2000000000007</v>
      </c>
      <c r="G3008" s="48">
        <f>F3008*J3008</f>
        <v>11334.400000000001</v>
      </c>
      <c r="H3008" s="21">
        <v>400212</v>
      </c>
      <c r="I3008" s="21" t="s">
        <v>4305</v>
      </c>
      <c r="J3008" s="21">
        <v>2</v>
      </c>
      <c r="K3008" s="21">
        <v>2</v>
      </c>
      <c r="L3008" s="21">
        <f>J3008-K3008</f>
        <v>0</v>
      </c>
      <c r="M3008" s="21" t="s">
        <v>4880</v>
      </c>
      <c r="N3008" s="30">
        <v>45927</v>
      </c>
      <c r="O3008" s="48">
        <v>19393.599999999999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>IF(X3008="", "", X3008-N3008)</f>
        <v>3</v>
      </c>
      <c r="Z3008" s="21" t="str">
        <f>IF(N3008="", "", TEXT(N3008, "dddd"))</f>
        <v>Saturday</v>
      </c>
      <c r="AA3008" s="21" t="str">
        <f>IF(X3008="", "", TEXT(X3008, "dddd"))</f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3005</v>
      </c>
      <c r="B3009" s="21" t="s">
        <v>3721</v>
      </c>
      <c r="C3009" s="30">
        <v>45919</v>
      </c>
      <c r="D3009" s="30">
        <v>45926</v>
      </c>
      <c r="E3009" s="47">
        <v>81.900000000000006</v>
      </c>
      <c r="F3009" s="47">
        <f>IF(AB3009="DOLLAR",E3009*88,E3009)</f>
        <v>7207.2000000000007</v>
      </c>
      <c r="G3009" s="48">
        <f>F3009*J3009</f>
        <v>7207.2000000000007</v>
      </c>
      <c r="H3009" s="21">
        <v>401319</v>
      </c>
      <c r="I3009" s="21" t="s">
        <v>4306</v>
      </c>
      <c r="J3009" s="21">
        <v>1</v>
      </c>
      <c r="K3009" s="21">
        <v>1</v>
      </c>
      <c r="L3009" s="21">
        <f>J3009-K3009</f>
        <v>0</v>
      </c>
      <c r="M3009" s="21" t="s">
        <v>4936</v>
      </c>
      <c r="N3009" s="30">
        <v>45927</v>
      </c>
      <c r="O3009" s="48">
        <v>11787.75</v>
      </c>
      <c r="P3009" s="21" t="s">
        <v>165</v>
      </c>
      <c r="Q3009" s="21">
        <v>58156229353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Lucknow</v>
      </c>
      <c r="W3009" s="38"/>
      <c r="X3009" s="30">
        <v>45929</v>
      </c>
      <c r="Y3009" s="21">
        <f>IF(X3009="", "", X3009-N3009)</f>
        <v>2</v>
      </c>
      <c r="Z3009" s="21" t="str">
        <f>IF(N3009="", "", TEXT(N3009, "dddd"))</f>
        <v>Saturday</v>
      </c>
      <c r="AA3009" s="21" t="str">
        <f>IF(X3009="", "", TEXT(X3009, "dddd"))</f>
        <v>Monday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3006</v>
      </c>
      <c r="B3010" s="21" t="s">
        <v>3721</v>
      </c>
      <c r="C3010" s="30">
        <v>45919</v>
      </c>
      <c r="D3010" s="30">
        <v>45926</v>
      </c>
      <c r="E3010" s="47">
        <v>144.19999999999999</v>
      </c>
      <c r="F3010" s="47">
        <f>IF(AB3010="DOLLAR",E3010*88,E3010)</f>
        <v>12689.599999999999</v>
      </c>
      <c r="G3010" s="48">
        <f>F3010*J3010</f>
        <v>12689.599999999999</v>
      </c>
      <c r="H3010" s="21">
        <v>405206</v>
      </c>
      <c r="I3010" s="21" t="s">
        <v>4307</v>
      </c>
      <c r="J3010" s="21">
        <v>1</v>
      </c>
      <c r="K3010" s="21">
        <v>1</v>
      </c>
      <c r="L3010" s="21">
        <f>J3010-K3010</f>
        <v>0</v>
      </c>
      <c r="M3010" s="21" t="s">
        <v>3724</v>
      </c>
      <c r="N3010" s="30">
        <v>45929</v>
      </c>
      <c r="O3010" s="48">
        <v>19281.599999999999</v>
      </c>
      <c r="P3010" s="21" t="s">
        <v>625</v>
      </c>
      <c r="Q3010" s="21" t="s">
        <v>2071</v>
      </c>
      <c r="R3010" s="21" t="s">
        <v>637</v>
      </c>
      <c r="S3010" s="3">
        <v>4</v>
      </c>
      <c r="T3010" s="37"/>
      <c r="U3010" s="21" t="s">
        <v>18</v>
      </c>
      <c r="V3010" s="21" t="str">
        <f>VLOOKUP(P3010,'Customer List'!B:C,2,)</f>
        <v>Delhi</v>
      </c>
      <c r="W3010" s="38"/>
      <c r="X3010" s="30">
        <f>IF(OR(R3010 = "PRIYANKA MADAM", R3010 = "DEEPAK", R3010 = "PORTER"),N3010,"")</f>
        <v>45929</v>
      </c>
      <c r="Y3010" s="21">
        <f>IF(X3010="", "", X3010-N3010)</f>
        <v>0</v>
      </c>
      <c r="Z3010" s="21" t="str">
        <f>IF(N3010="", "", TEXT(N3010, "dddd"))</f>
        <v>Monday</v>
      </c>
      <c r="AA3010" s="21" t="str">
        <f>IF(X3010="", "", TEXT(X3010, "dddd"))</f>
        <v>Monday</v>
      </c>
      <c r="AB3010" s="21" t="str">
        <f>VLOOKUP(U3010,'Currency Sheet'!A:C,3,)</f>
        <v>DOLLAR</v>
      </c>
      <c r="AC3010" s="42" t="str">
        <f>VLOOKUP(P3010,'Customer List'!B:D,3,)</f>
        <v>Local</v>
      </c>
    </row>
    <row r="3011" spans="1:29" x14ac:dyDescent="0.25">
      <c r="A3011" s="21">
        <v>3007</v>
      </c>
      <c r="B3011" s="21" t="s">
        <v>3721</v>
      </c>
      <c r="C3011" s="30">
        <v>45919</v>
      </c>
      <c r="D3011" s="30">
        <v>45926</v>
      </c>
      <c r="E3011" s="47">
        <v>78.400000000000006</v>
      </c>
      <c r="F3011" s="47">
        <f>IF(AB3011="DOLLAR",E3011*88,E3011)</f>
        <v>6899.2000000000007</v>
      </c>
      <c r="G3011" s="48">
        <f>F3011*J3011</f>
        <v>6899.2000000000007</v>
      </c>
      <c r="H3011" s="21">
        <v>405326</v>
      </c>
      <c r="I3011" s="21" t="s">
        <v>4308</v>
      </c>
      <c r="J3011" s="21">
        <v>1</v>
      </c>
      <c r="K3011" s="21">
        <v>1</v>
      </c>
      <c r="L3011" s="21">
        <f>J3011-K3011</f>
        <v>0</v>
      </c>
      <c r="M3011" s="21" t="s">
        <v>4936</v>
      </c>
      <c r="N3011" s="30">
        <v>45927</v>
      </c>
      <c r="O3011" s="48">
        <v>11284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>IF(X3011="", "", X3011-N3011)</f>
        <v>2</v>
      </c>
      <c r="Z3011" s="21" t="str">
        <f>IF(N3011="", "", TEXT(N3011, "dddd"))</f>
        <v>Saturday</v>
      </c>
      <c r="AA3011" s="21" t="str">
        <f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3008</v>
      </c>
      <c r="B3012" s="21" t="s">
        <v>3721</v>
      </c>
      <c r="C3012" s="30">
        <v>45919</v>
      </c>
      <c r="D3012" s="30">
        <v>45926</v>
      </c>
      <c r="E3012" s="47">
        <v>58.1</v>
      </c>
      <c r="F3012" s="47">
        <f>IF(AB3012="DOLLAR",E3012*88,E3012)</f>
        <v>5112.8</v>
      </c>
      <c r="G3012" s="48">
        <f>F3012*J3012</f>
        <v>5112.8</v>
      </c>
      <c r="H3012" s="21">
        <v>406605</v>
      </c>
      <c r="I3012" s="21" t="s">
        <v>4309</v>
      </c>
      <c r="J3012" s="21">
        <v>1</v>
      </c>
      <c r="K3012" s="21">
        <v>1</v>
      </c>
      <c r="L3012" s="21">
        <f>J3012-K3012</f>
        <v>0</v>
      </c>
      <c r="M3012" s="21" t="s">
        <v>4936</v>
      </c>
      <c r="N3012" s="30">
        <v>45927</v>
      </c>
      <c r="O3012" s="48">
        <v>8362.25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>IF(X3012="", "", X3012-N3012)</f>
        <v>2</v>
      </c>
      <c r="Z3012" s="21" t="str">
        <f>IF(N3012="", "", TEXT(N3012, "dddd"))</f>
        <v>Saturday</v>
      </c>
      <c r="AA3012" s="21" t="str">
        <f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3009</v>
      </c>
      <c r="B3013" s="21" t="s">
        <v>3721</v>
      </c>
      <c r="C3013" s="30">
        <v>45919</v>
      </c>
      <c r="D3013" s="30">
        <v>45926</v>
      </c>
      <c r="E3013" s="47">
        <v>79.099999999999994</v>
      </c>
      <c r="F3013" s="47">
        <f>IF(AB3013="DOLLAR",E3013*88,E3013)</f>
        <v>6960.7999999999993</v>
      </c>
      <c r="G3013" s="48">
        <f>F3013*J3013</f>
        <v>6960.7999999999993</v>
      </c>
      <c r="H3013" s="21">
        <v>406609</v>
      </c>
      <c r="I3013" s="21" t="s">
        <v>4310</v>
      </c>
      <c r="J3013" s="21">
        <v>1</v>
      </c>
      <c r="K3013" s="21">
        <v>1</v>
      </c>
      <c r="L3013" s="21">
        <f>J3013-K3013</f>
        <v>0</v>
      </c>
      <c r="M3013" s="21" t="s">
        <v>4863</v>
      </c>
      <c r="N3013" s="30">
        <v>45927</v>
      </c>
      <c r="O3013" s="48">
        <v>12250</v>
      </c>
      <c r="P3013" s="21" t="s">
        <v>2046</v>
      </c>
      <c r="Q3013" s="21">
        <v>58156226041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>IF(X3013="", "", X3013-N3013)</f>
        <v>2</v>
      </c>
      <c r="Z3013" s="21" t="str">
        <f>IF(N3013="", "", TEXT(N3013, "dddd"))</f>
        <v>Saturday</v>
      </c>
      <c r="AA3013" s="21" t="str">
        <f>IF(X3013="", "", TEXT(X3013, "dddd"))</f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3010</v>
      </c>
      <c r="B3014" s="21" t="s">
        <v>3721</v>
      </c>
      <c r="C3014" s="30">
        <v>45919</v>
      </c>
      <c r="D3014" s="30">
        <v>45926</v>
      </c>
      <c r="E3014" s="47">
        <v>41.3</v>
      </c>
      <c r="F3014" s="47">
        <f>IF(AB3014="DOLLAR",E3014*88,E3014)</f>
        <v>3634.3999999999996</v>
      </c>
      <c r="G3014" s="48">
        <f>F3014*J3014</f>
        <v>7268.7999999999993</v>
      </c>
      <c r="H3014" s="21">
        <v>420404</v>
      </c>
      <c r="I3014" s="21" t="s">
        <v>3748</v>
      </c>
      <c r="J3014" s="21">
        <v>2</v>
      </c>
      <c r="K3014" s="21">
        <v>2</v>
      </c>
      <c r="L3014" s="21">
        <f>J3014-K3014</f>
        <v>0</v>
      </c>
      <c r="M3014" s="21" t="s">
        <v>4903</v>
      </c>
      <c r="N3014" s="30">
        <v>45927</v>
      </c>
      <c r="O3014" s="48">
        <v>12803</v>
      </c>
      <c r="P3014" s="21" t="s">
        <v>891</v>
      </c>
      <c r="Q3014" s="21">
        <v>58156226575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>IF(X3014="", "", X3014-N3014)</f>
        <v>2</v>
      </c>
      <c r="Z3014" s="21" t="str">
        <f>IF(N3014="", "", TEXT(N3014, "dddd"))</f>
        <v>Saturday</v>
      </c>
      <c r="AA3014" s="21" t="str">
        <f>IF(X3014="", "", TEXT(X3014, "dddd"))</f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3011</v>
      </c>
      <c r="B3015" s="21" t="s">
        <v>3721</v>
      </c>
      <c r="C3015" s="30">
        <v>45919</v>
      </c>
      <c r="D3015" s="30">
        <v>45926</v>
      </c>
      <c r="E3015" s="47">
        <v>160.30000000000001</v>
      </c>
      <c r="F3015" s="47">
        <f>IF(AB3015="DOLLAR",E3015*88,E3015)</f>
        <v>14106.400000000001</v>
      </c>
      <c r="G3015" s="48">
        <f>F3015*J3015</f>
        <v>28212.800000000003</v>
      </c>
      <c r="H3015" s="21">
        <v>422302</v>
      </c>
      <c r="I3015" s="21" t="s">
        <v>3812</v>
      </c>
      <c r="J3015" s="21">
        <v>2</v>
      </c>
      <c r="K3015" s="21">
        <v>2</v>
      </c>
      <c r="L3015" s="21">
        <f>J3015-K3015</f>
        <v>0</v>
      </c>
      <c r="M3015" s="21" t="s">
        <v>4864</v>
      </c>
      <c r="N3015" s="30">
        <v>45927</v>
      </c>
      <c r="O3015" s="48">
        <v>49693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>IF(X3015="", "", X3015-N3015)</f>
        <v>2</v>
      </c>
      <c r="Z3015" s="21" t="str">
        <f>IF(N3015="", "", TEXT(N3015, "dddd"))</f>
        <v>Saturday</v>
      </c>
      <c r="AA3015" s="21" t="str">
        <f>IF(X3015="", "", TEXT(X3015, "dddd"))</f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3012</v>
      </c>
      <c r="B3016" s="21" t="s">
        <v>3721</v>
      </c>
      <c r="C3016" s="30">
        <v>45919</v>
      </c>
      <c r="D3016" s="30">
        <v>45926</v>
      </c>
      <c r="E3016" s="47">
        <v>62.3</v>
      </c>
      <c r="F3016" s="47">
        <f>IF(AB3016="DOLLAR",E3016*88,E3016)</f>
        <v>5482.4</v>
      </c>
      <c r="G3016" s="48">
        <f>F3016*J3016</f>
        <v>5482.4</v>
      </c>
      <c r="H3016" s="21">
        <v>423115</v>
      </c>
      <c r="I3016" s="21" t="s">
        <v>4311</v>
      </c>
      <c r="J3016" s="21">
        <v>1</v>
      </c>
      <c r="K3016" s="21">
        <v>1</v>
      </c>
      <c r="L3016" s="21">
        <f>J3016-K3016</f>
        <v>0</v>
      </c>
      <c r="M3016" s="21" t="s">
        <v>4872</v>
      </c>
      <c r="N3016" s="30">
        <v>45927</v>
      </c>
      <c r="O3016" s="48">
        <v>9345</v>
      </c>
      <c r="P3016" s="21" t="s">
        <v>621</v>
      </c>
      <c r="Q3016" s="21">
        <v>58156227076</v>
      </c>
      <c r="R3016" s="21" t="s">
        <v>40</v>
      </c>
      <c r="S3016" s="3">
        <v>-20</v>
      </c>
      <c r="T3016" s="37"/>
      <c r="U3016" s="21" t="s">
        <v>18</v>
      </c>
      <c r="V3016" s="21" t="str">
        <f>VLOOKUP(P3016,'Customer List'!B:C,2,)</f>
        <v>Hyderabad</v>
      </c>
      <c r="W3016" s="38"/>
      <c r="X3016" s="30">
        <v>45929</v>
      </c>
      <c r="Y3016" s="21">
        <f>IF(X3016="", "", X3016-N3016)</f>
        <v>2</v>
      </c>
      <c r="Z3016" s="21" t="str">
        <f>IF(N3016="", "", TEXT(N3016, "dddd"))</f>
        <v>Saturday</v>
      </c>
      <c r="AA3016" s="21" t="str">
        <f>IF(X3016="", "", TEXT(X3016, "dddd"))</f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3013</v>
      </c>
      <c r="B3017" s="21" t="s">
        <v>3721</v>
      </c>
      <c r="C3017" s="30">
        <v>45919</v>
      </c>
      <c r="D3017" s="30">
        <v>45926</v>
      </c>
      <c r="E3017" s="47">
        <v>29.4</v>
      </c>
      <c r="F3017" s="47">
        <f>IF(AB3017="DOLLAR",E3017*88,E3017)</f>
        <v>2587.1999999999998</v>
      </c>
      <c r="G3017" s="48">
        <f>F3017*J3017</f>
        <v>2587.1999999999998</v>
      </c>
      <c r="H3017" s="21">
        <v>423501</v>
      </c>
      <c r="I3017" s="21" t="s">
        <v>4312</v>
      </c>
      <c r="J3017" s="21">
        <v>1</v>
      </c>
      <c r="K3017" s="21">
        <v>1</v>
      </c>
      <c r="L3017" s="21">
        <f>J3017-K3017</f>
        <v>0</v>
      </c>
      <c r="M3017" s="21" t="s">
        <v>4896</v>
      </c>
      <c r="N3017" s="30">
        <v>45936</v>
      </c>
      <c r="O3017" s="48">
        <v>4557</v>
      </c>
      <c r="P3017" s="21" t="s">
        <v>2513</v>
      </c>
      <c r="Q3017" s="1" t="s">
        <v>4748</v>
      </c>
      <c r="R3017" s="21" t="s">
        <v>40</v>
      </c>
      <c r="S3017" s="3" t="s">
        <v>299</v>
      </c>
      <c r="T3017" s="37"/>
      <c r="U3017" s="21" t="s">
        <v>18</v>
      </c>
      <c r="V3017" s="21" t="str">
        <f>VLOOKUP(P3017,'Customer List'!B:C,2,)</f>
        <v>MOHALI (PUNJAB)</v>
      </c>
      <c r="W3017" s="38"/>
      <c r="X3017" s="30">
        <v>45943</v>
      </c>
      <c r="Y3017" s="21">
        <f>IF(X3017="", "", X3017-N3017)</f>
        <v>7</v>
      </c>
      <c r="Z3017" s="21" t="str">
        <f>IF(N3017="", "", TEXT(N3017, "dddd"))</f>
        <v>Monday</v>
      </c>
      <c r="AA3017" s="21" t="str">
        <f>IF(X3017="", "", TEXT(X3017, "dddd"))</f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3014</v>
      </c>
      <c r="B3018" s="21" t="s">
        <v>3721</v>
      </c>
      <c r="C3018" s="30">
        <v>45919</v>
      </c>
      <c r="D3018" s="30">
        <v>45926</v>
      </c>
      <c r="E3018" s="47">
        <v>147.69999999999999</v>
      </c>
      <c r="F3018" s="47">
        <f>IF(AB3018="DOLLAR",E3018*88,E3018)</f>
        <v>12997.599999999999</v>
      </c>
      <c r="G3018" s="48">
        <f>F3018*J3018</f>
        <v>12997.599999999999</v>
      </c>
      <c r="H3018" s="21">
        <v>425305</v>
      </c>
      <c r="I3018" s="21" t="s">
        <v>4313</v>
      </c>
      <c r="J3018" s="21">
        <v>1</v>
      </c>
      <c r="K3018" s="21">
        <v>1</v>
      </c>
      <c r="L3018" s="21">
        <f>J3018-K3018</f>
        <v>0</v>
      </c>
      <c r="M3018" s="21" t="s">
        <v>4880</v>
      </c>
      <c r="N3018" s="30">
        <v>45927</v>
      </c>
      <c r="O3018" s="48">
        <v>22239.4</v>
      </c>
      <c r="P3018" s="21" t="s">
        <v>886</v>
      </c>
      <c r="Q3018" s="21">
        <v>58156225400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Karnataka</v>
      </c>
      <c r="W3018" s="38"/>
      <c r="X3018" s="30">
        <v>45930</v>
      </c>
      <c r="Y3018" s="21">
        <f>IF(X3018="", "", X3018-N3018)</f>
        <v>3</v>
      </c>
      <c r="Z3018" s="21" t="str">
        <f>IF(N3018="", "", TEXT(N3018, "dddd"))</f>
        <v>Saturday</v>
      </c>
      <c r="AA3018" s="21" t="str">
        <f>IF(X3018="", "", TEXT(X3018, "dddd"))</f>
        <v>Tuesday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3015</v>
      </c>
      <c r="B3019" s="21" t="s">
        <v>3721</v>
      </c>
      <c r="C3019" s="30">
        <v>45919</v>
      </c>
      <c r="D3019" s="30">
        <v>45926</v>
      </c>
      <c r="E3019" s="47">
        <v>164.5</v>
      </c>
      <c r="F3019" s="47">
        <f>IF(AB3019="DOLLAR",E3019*88,E3019)</f>
        <v>14476</v>
      </c>
      <c r="G3019" s="48">
        <f>F3019*J3019</f>
        <v>14476</v>
      </c>
      <c r="H3019" s="21">
        <v>500304</v>
      </c>
      <c r="I3019" s="21" t="s">
        <v>4314</v>
      </c>
      <c r="J3019" s="21">
        <v>1</v>
      </c>
      <c r="K3019" s="21">
        <v>1</v>
      </c>
      <c r="L3019" s="21">
        <f>J3019-K3019</f>
        <v>0</v>
      </c>
      <c r="M3019" s="21" t="s">
        <v>4858</v>
      </c>
      <c r="N3019" s="30">
        <v>45927</v>
      </c>
      <c r="O3019" s="48">
        <v>24544.58</v>
      </c>
      <c r="P3019" s="21" t="s">
        <v>242</v>
      </c>
      <c r="Q3019" s="21">
        <v>58156233800</v>
      </c>
      <c r="R3019" s="21" t="s">
        <v>40</v>
      </c>
      <c r="S3019" s="3">
        <v>4</v>
      </c>
      <c r="T3019" s="37"/>
      <c r="U3019" s="21" t="s">
        <v>18</v>
      </c>
      <c r="V3019" s="21" t="str">
        <f>VLOOKUP(P3019,'Customer List'!B:C,2,)</f>
        <v>Mumbai</v>
      </c>
      <c r="W3019" s="38"/>
      <c r="X3019" s="30">
        <v>45929</v>
      </c>
      <c r="Y3019" s="21">
        <f>IF(X3019="", "", X3019-N3019)</f>
        <v>2</v>
      </c>
      <c r="Z3019" s="21" t="str">
        <f>IF(N3019="", "", TEXT(N3019, "dddd"))</f>
        <v>Saturday</v>
      </c>
      <c r="AA3019" s="21" t="str">
        <f>IF(X3019="", "", TEXT(X3019, "dddd"))</f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3016</v>
      </c>
      <c r="B3020" s="21" t="s">
        <v>3721</v>
      </c>
      <c r="C3020" s="30">
        <v>45919</v>
      </c>
      <c r="D3020" s="30">
        <v>45926</v>
      </c>
      <c r="E3020" s="47">
        <v>58.1</v>
      </c>
      <c r="F3020" s="47">
        <f>IF(AB3020="DOLLAR",E3020*88,E3020)</f>
        <v>5112.8</v>
      </c>
      <c r="G3020" s="48">
        <f>F3020*J3020</f>
        <v>5112.8</v>
      </c>
      <c r="H3020" s="21">
        <v>500701</v>
      </c>
      <c r="I3020" s="21" t="s">
        <v>4315</v>
      </c>
      <c r="J3020" s="21">
        <v>1</v>
      </c>
      <c r="K3020" s="21">
        <v>1</v>
      </c>
      <c r="L3020" s="21">
        <f>J3020-K3020</f>
        <v>0</v>
      </c>
      <c r="M3020" s="21" t="s">
        <v>4913</v>
      </c>
      <c r="N3020" s="30">
        <v>45929</v>
      </c>
      <c r="O3020" s="48">
        <v>7885</v>
      </c>
      <c r="P3020" s="21" t="s">
        <v>213</v>
      </c>
      <c r="Q3020" s="21" t="s">
        <v>1996</v>
      </c>
      <c r="R3020" s="21" t="s">
        <v>1996</v>
      </c>
      <c r="S3020" s="3">
        <v>4</v>
      </c>
      <c r="T3020" s="37"/>
      <c r="U3020" s="21" t="s">
        <v>18</v>
      </c>
      <c r="V3020" s="21" t="str">
        <f>VLOOKUP(P3020,'Customer List'!B:C,2,)</f>
        <v>Delhi</v>
      </c>
      <c r="W3020" s="38"/>
      <c r="X3020" s="30">
        <f>IF(OR(R3020 = "PRIYANKA MADAM", R3020 = "DEEPAK", R3020 = "PORTER"),N3020,"")</f>
        <v>45929</v>
      </c>
      <c r="Y3020" s="21">
        <f>IF(X3020="", "", X3020-N3020)</f>
        <v>0</v>
      </c>
      <c r="Z3020" s="21" t="str">
        <f>IF(N3020="", "", TEXT(N3020, "dddd"))</f>
        <v>Monday</v>
      </c>
      <c r="AA3020" s="21" t="str">
        <f>IF(X3020="", "", TEXT(X3020, "dddd"))</f>
        <v>Monday</v>
      </c>
      <c r="AB3020" s="21" t="str">
        <f>VLOOKUP(U3020,'Currency Sheet'!A:C,3,)</f>
        <v>DOLLAR</v>
      </c>
      <c r="AC3020" s="42" t="str">
        <f>VLOOKUP(P3020,'Customer List'!B:D,3,)</f>
        <v>Local</v>
      </c>
    </row>
    <row r="3021" spans="1:29" x14ac:dyDescent="0.25">
      <c r="A3021" s="21">
        <v>3017</v>
      </c>
      <c r="B3021" s="21" t="s">
        <v>3721</v>
      </c>
      <c r="C3021" s="30">
        <v>45919</v>
      </c>
      <c r="D3021" s="30">
        <v>45926</v>
      </c>
      <c r="E3021" s="47">
        <v>164.5</v>
      </c>
      <c r="F3021" s="47">
        <f>IF(AB3021="DOLLAR",E3021*88,E3021)</f>
        <v>14476</v>
      </c>
      <c r="G3021" s="48">
        <f>F3021*J3021</f>
        <v>14476</v>
      </c>
      <c r="H3021" s="21">
        <v>500806</v>
      </c>
      <c r="I3021" s="21" t="s">
        <v>4316</v>
      </c>
      <c r="J3021" s="21">
        <v>1</v>
      </c>
      <c r="K3021" s="21">
        <v>1</v>
      </c>
      <c r="L3021" s="21">
        <f>J3021-K3021</f>
        <v>0</v>
      </c>
      <c r="M3021" s="21" t="s">
        <v>4858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>IF(X3021="", "", X3021-N3021)</f>
        <v>2</v>
      </c>
      <c r="Z3021" s="21" t="str">
        <f>IF(N3021="", "", TEXT(N3021, "dddd"))</f>
        <v>Saturday</v>
      </c>
      <c r="AA3021" s="21" t="str">
        <f>IF(X3021="", "", TEXT(X3021, "dddd"))</f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3018</v>
      </c>
      <c r="B3022" s="21" t="s">
        <v>3721</v>
      </c>
      <c r="C3022" s="30">
        <v>45919</v>
      </c>
      <c r="D3022" s="30">
        <v>45926</v>
      </c>
      <c r="E3022" s="47">
        <v>241.5</v>
      </c>
      <c r="F3022" s="47">
        <f>IF(AB3022="DOLLAR",E3022*88,E3022)</f>
        <v>21252</v>
      </c>
      <c r="G3022" s="48">
        <f>F3022*J3022</f>
        <v>21252</v>
      </c>
      <c r="H3022" s="21">
        <v>500832</v>
      </c>
      <c r="I3022" s="21" t="s">
        <v>4317</v>
      </c>
      <c r="J3022" s="21">
        <v>1</v>
      </c>
      <c r="K3022" s="21">
        <v>1</v>
      </c>
      <c r="L3022" s="21">
        <f>J3022-K3022</f>
        <v>0</v>
      </c>
      <c r="M3022" s="21" t="s">
        <v>4934</v>
      </c>
      <c r="N3022" s="30">
        <v>45938</v>
      </c>
      <c r="O3022" s="48">
        <v>33212</v>
      </c>
      <c r="P3022" s="21" t="s">
        <v>254</v>
      </c>
      <c r="Q3022" s="21" t="s">
        <v>636</v>
      </c>
      <c r="R3022" s="21" t="s">
        <v>847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45938</v>
      </c>
      <c r="Y3022" s="21">
        <f>IF(X3022="", "", X3022-N3022)</f>
        <v>0</v>
      </c>
      <c r="Z3022" s="21" t="str">
        <f>IF(N3022="", "", TEXT(N3022, "dddd"))</f>
        <v>Wednesday</v>
      </c>
      <c r="AA3022" s="21" t="str">
        <f>IF(X3022="", "", TEXT(X3022, "dddd"))</f>
        <v>Wednesday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x14ac:dyDescent="0.25">
      <c r="A3023" s="21">
        <v>3019</v>
      </c>
      <c r="B3023" s="21" t="s">
        <v>3721</v>
      </c>
      <c r="C3023" s="30">
        <v>45919</v>
      </c>
      <c r="D3023" s="30">
        <v>45926</v>
      </c>
      <c r="E3023" s="47">
        <v>86.8</v>
      </c>
      <c r="F3023" s="47">
        <f>IF(AB3023="DOLLAR",E3023*88,E3023)</f>
        <v>7638.4</v>
      </c>
      <c r="G3023" s="48">
        <f>F3023*J3023</f>
        <v>7638.4</v>
      </c>
      <c r="H3023" s="21">
        <v>502521</v>
      </c>
      <c r="I3023" s="21" t="s">
        <v>4318</v>
      </c>
      <c r="J3023" s="21">
        <v>1</v>
      </c>
      <c r="K3023" s="21">
        <v>1</v>
      </c>
      <c r="L3023" s="21">
        <f>J3023-K3023</f>
        <v>0</v>
      </c>
      <c r="M3023" s="21" t="s">
        <v>4857</v>
      </c>
      <c r="N3023" s="30">
        <v>45936</v>
      </c>
      <c r="O3023" s="48">
        <v>12480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>IF(X3023="", "", X3023-N3023)</f>
        <v>1</v>
      </c>
      <c r="Z3023" s="21" t="str">
        <f>IF(N3023="", "", TEXT(N3023, "dddd"))</f>
        <v>Monday</v>
      </c>
      <c r="AA3023" s="21" t="str">
        <f>IF(X3023="", "", TEXT(X3023, "dddd"))</f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3020</v>
      </c>
      <c r="B3024" s="21" t="s">
        <v>3721</v>
      </c>
      <c r="C3024" s="30">
        <v>45919</v>
      </c>
      <c r="D3024" s="30">
        <v>45926</v>
      </c>
      <c r="E3024" s="47">
        <v>90.3</v>
      </c>
      <c r="F3024" s="47">
        <f>IF(AB3024="DOLLAR",E3024*88,E3024)</f>
        <v>7946.4</v>
      </c>
      <c r="G3024" s="48">
        <f>F3024*J3024</f>
        <v>7946.4</v>
      </c>
      <c r="H3024" s="21">
        <v>502929</v>
      </c>
      <c r="I3024" s="21" t="s">
        <v>4319</v>
      </c>
      <c r="J3024" s="21">
        <v>1</v>
      </c>
      <c r="K3024" s="21">
        <v>1</v>
      </c>
      <c r="L3024" s="21">
        <f>J3024-K3024</f>
        <v>0</v>
      </c>
      <c r="M3024" s="21" t="s">
        <v>4857</v>
      </c>
      <c r="N3024" s="30">
        <v>45936</v>
      </c>
      <c r="O3024" s="48">
        <v>12996.75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>IF(X3024="", "", X3024-N3024)</f>
        <v>1</v>
      </c>
      <c r="Z3024" s="21" t="str">
        <f>IF(N3024="", "", TEXT(N3024, "dddd"))</f>
        <v>Monday</v>
      </c>
      <c r="AA3024" s="21" t="str">
        <f>IF(X3024="", "", TEXT(X3024, "dddd"))</f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3021</v>
      </c>
      <c r="B3025" s="21" t="s">
        <v>3721</v>
      </c>
      <c r="C3025" s="30">
        <v>45919</v>
      </c>
      <c r="D3025" s="30">
        <v>45926</v>
      </c>
      <c r="E3025" s="47">
        <v>321.75</v>
      </c>
      <c r="F3025" s="47">
        <f>IF(AB3025="DOLLAR",E3025*88,E3025)</f>
        <v>28314</v>
      </c>
      <c r="G3025" s="48">
        <f>F3025*J3025</f>
        <v>28314</v>
      </c>
      <c r="H3025" s="21">
        <v>502948</v>
      </c>
      <c r="I3025" s="21" t="s">
        <v>4320</v>
      </c>
      <c r="J3025" s="21">
        <v>1</v>
      </c>
      <c r="K3025" s="21">
        <v>1</v>
      </c>
      <c r="L3025" s="21">
        <f>J3025-K3025</f>
        <v>0</v>
      </c>
      <c r="M3025" s="21" t="s">
        <v>4900</v>
      </c>
      <c r="N3025" s="30">
        <v>45936</v>
      </c>
      <c r="O3025" s="48">
        <v>40755</v>
      </c>
      <c r="P3025" s="21" t="s">
        <v>617</v>
      </c>
      <c r="Q3025" s="21">
        <v>58156534575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Bhuvneshwar</v>
      </c>
      <c r="W3025" s="38"/>
      <c r="X3025" s="30">
        <v>45938</v>
      </c>
      <c r="Y3025" s="21">
        <f>IF(X3025="", "", X3025-N3025)</f>
        <v>2</v>
      </c>
      <c r="Z3025" s="21" t="str">
        <f>IF(N3025="", "", TEXT(N3025, "dddd"))</f>
        <v>Monday</v>
      </c>
      <c r="AA3025" s="21" t="str">
        <f>IF(X3025="", "", TEXT(X3025, "dddd"))</f>
        <v>Wednesday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3022</v>
      </c>
      <c r="B3026" s="21" t="s">
        <v>3721</v>
      </c>
      <c r="C3026" s="30">
        <v>45919</v>
      </c>
      <c r="D3026" s="30">
        <v>45926</v>
      </c>
      <c r="E3026" s="47">
        <v>65.8</v>
      </c>
      <c r="F3026" s="47">
        <f>IF(AB3026="DOLLAR",E3026*88,E3026)</f>
        <v>5790.4</v>
      </c>
      <c r="G3026" s="48">
        <f>F3026*J3026</f>
        <v>5790.4</v>
      </c>
      <c r="H3026" s="21">
        <v>506501</v>
      </c>
      <c r="I3026" s="21" t="s">
        <v>4321</v>
      </c>
      <c r="J3026" s="21">
        <v>1</v>
      </c>
      <c r="K3026" s="21">
        <v>1</v>
      </c>
      <c r="L3026" s="21">
        <f>J3026-K3026</f>
        <v>0</v>
      </c>
      <c r="M3026" s="21" t="s">
        <v>4913</v>
      </c>
      <c r="N3026" s="30">
        <v>45929</v>
      </c>
      <c r="O3026" s="48">
        <v>8930</v>
      </c>
      <c r="P3026" s="21" t="s">
        <v>213</v>
      </c>
      <c r="Q3026" s="21" t="s">
        <v>1996</v>
      </c>
      <c r="R3026" s="21" t="s">
        <v>1996</v>
      </c>
      <c r="S3026" s="3">
        <v>4</v>
      </c>
      <c r="T3026" s="37"/>
      <c r="U3026" s="21" t="s">
        <v>18</v>
      </c>
      <c r="V3026" s="21" t="str">
        <f>VLOOKUP(P3026,'Customer List'!B:C,2,)</f>
        <v>Delhi</v>
      </c>
      <c r="W3026" s="38"/>
      <c r="X3026" s="30">
        <f>IF(OR(R3026 = "PRIYANKA MADAM", R3026 = "DEEPAK", R3026 = "PORTER"),N3026,"")</f>
        <v>45929</v>
      </c>
      <c r="Y3026" s="21">
        <f>IF(X3026="", "", X3026-N3026)</f>
        <v>0</v>
      </c>
      <c r="Z3026" s="21" t="str">
        <f>IF(N3026="", "", TEXT(N3026, "dddd"))</f>
        <v>Monday</v>
      </c>
      <c r="AA3026" s="21" t="str">
        <f>IF(X3026="", "", TEXT(X3026, "dddd"))</f>
        <v>Monday</v>
      </c>
      <c r="AB3026" s="21" t="str">
        <f>VLOOKUP(U3026,'Currency Sheet'!A:C,3,)</f>
        <v>DOLLAR</v>
      </c>
      <c r="AC3026" s="42" t="str">
        <f>VLOOKUP(P3026,'Customer List'!B:D,3,)</f>
        <v>Local</v>
      </c>
    </row>
    <row r="3027" spans="1:29" x14ac:dyDescent="0.25">
      <c r="A3027" s="21">
        <v>3023</v>
      </c>
      <c r="B3027" s="21" t="s">
        <v>3721</v>
      </c>
      <c r="C3027" s="30">
        <v>45919</v>
      </c>
      <c r="D3027" s="30">
        <v>45926</v>
      </c>
      <c r="E3027" s="47">
        <v>212.8</v>
      </c>
      <c r="F3027" s="47">
        <f>IF(AB3027="DOLLAR",E3027*88,E3027)</f>
        <v>18726.400000000001</v>
      </c>
      <c r="G3027" s="48">
        <f>F3027*J3027</f>
        <v>18726.400000000001</v>
      </c>
      <c r="H3027" s="21">
        <v>507605</v>
      </c>
      <c r="I3027" s="21" t="s">
        <v>4322</v>
      </c>
      <c r="J3027" s="21">
        <v>1</v>
      </c>
      <c r="K3027" s="21">
        <v>1</v>
      </c>
      <c r="L3027" s="21">
        <f>J3027-K3027</f>
        <v>0</v>
      </c>
      <c r="M3027" s="21" t="s">
        <v>4858</v>
      </c>
      <c r="N3027" s="30">
        <v>45927</v>
      </c>
      <c r="O3027" s="48">
        <v>31751.279999999999</v>
      </c>
      <c r="P3027" s="21" t="s">
        <v>242</v>
      </c>
      <c r="Q3027" s="21">
        <v>58156233800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Mumbai</v>
      </c>
      <c r="W3027" s="38"/>
      <c r="X3027" s="30">
        <v>45929</v>
      </c>
      <c r="Y3027" s="21">
        <f>IF(X3027="", "", X3027-N3027)</f>
        <v>2</v>
      </c>
      <c r="Z3027" s="21" t="str">
        <f>IF(N3027="", "", TEXT(N3027, "dddd"))</f>
        <v>Saturday</v>
      </c>
      <c r="AA3027" s="21" t="str">
        <f>IF(X3027="", "", TEXT(X3027, "dddd"))</f>
        <v>Monday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3024</v>
      </c>
      <c r="B3028" s="21" t="s">
        <v>3721</v>
      </c>
      <c r="C3028" s="30">
        <v>45919</v>
      </c>
      <c r="D3028" s="30">
        <v>45926</v>
      </c>
      <c r="E3028" s="47">
        <v>102.2</v>
      </c>
      <c r="F3028" s="47">
        <f>IF(AB3028="DOLLAR",E3028*88,E3028)</f>
        <v>8993.6</v>
      </c>
      <c r="G3028" s="48">
        <f>F3028*J3028</f>
        <v>8993.6</v>
      </c>
      <c r="H3028" s="21">
        <v>512305</v>
      </c>
      <c r="I3028" s="21" t="s">
        <v>4323</v>
      </c>
      <c r="J3028" s="21">
        <v>1</v>
      </c>
      <c r="K3028" s="21">
        <v>1</v>
      </c>
      <c r="L3028" s="21">
        <f>J3028-K3028</f>
        <v>0</v>
      </c>
      <c r="M3028" s="21" t="s">
        <v>4874</v>
      </c>
      <c r="N3028" s="30">
        <v>45929</v>
      </c>
      <c r="O3028" s="48">
        <v>14016</v>
      </c>
      <c r="P3028" s="21" t="s">
        <v>208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>IF(X3028="", "", X3028-N3028)</f>
        <v>0</v>
      </c>
      <c r="Z3028" s="21" t="str">
        <f>IF(N3028="", "", TEXT(N3028, "dddd"))</f>
        <v>Monday</v>
      </c>
      <c r="AA3028" s="21" t="str">
        <f>IF(X3028="", "", TEXT(X3028, "dddd"))</f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x14ac:dyDescent="0.25">
      <c r="A3029" s="21">
        <v>3025</v>
      </c>
      <c r="B3029" s="21" t="s">
        <v>3721</v>
      </c>
      <c r="C3029" s="30">
        <v>45919</v>
      </c>
      <c r="D3029" s="30">
        <v>45926</v>
      </c>
      <c r="E3029" s="47">
        <v>177.1</v>
      </c>
      <c r="F3029" s="47">
        <f>IF(AB3029="DOLLAR",E3029*88,E3029)</f>
        <v>15584.8</v>
      </c>
      <c r="G3029" s="48">
        <f>F3029*J3029</f>
        <v>15584.8</v>
      </c>
      <c r="H3029" s="21">
        <v>570804</v>
      </c>
      <c r="I3029" s="21" t="s">
        <v>3903</v>
      </c>
      <c r="J3029" s="21">
        <v>1</v>
      </c>
      <c r="K3029" s="21">
        <v>1</v>
      </c>
      <c r="L3029" s="21">
        <f>J3029-K3029</f>
        <v>0</v>
      </c>
      <c r="M3029" s="21" t="s">
        <v>4939</v>
      </c>
      <c r="N3029" s="30">
        <v>45927</v>
      </c>
      <c r="O3029" s="48">
        <v>23529</v>
      </c>
      <c r="P3029" s="21" t="s">
        <v>2045</v>
      </c>
      <c r="Q3029" s="21">
        <v>58156227345</v>
      </c>
      <c r="R3029" s="21" t="s">
        <v>40</v>
      </c>
      <c r="S3029" s="3">
        <v>-20</v>
      </c>
      <c r="T3029" s="37"/>
      <c r="U3029" s="21" t="s">
        <v>18</v>
      </c>
      <c r="V3029" s="21" t="str">
        <f>VLOOKUP(P3029,'Customer List'!B:C,2,)</f>
        <v>Hyderabad</v>
      </c>
      <c r="W3029" s="38"/>
      <c r="X3029" s="30">
        <v>45929</v>
      </c>
      <c r="Y3029" s="21">
        <f>IF(X3029="", "", X3029-N3029)</f>
        <v>2</v>
      </c>
      <c r="Z3029" s="21" t="str">
        <f>IF(N3029="", "", TEXT(N3029, "dddd"))</f>
        <v>Saturday</v>
      </c>
      <c r="AA3029" s="21" t="str">
        <f>IF(X3029="", "", TEXT(X3029, "dddd"))</f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3026</v>
      </c>
      <c r="B3030" s="21" t="s">
        <v>3721</v>
      </c>
      <c r="C3030" s="30">
        <v>45919</v>
      </c>
      <c r="D3030" s="30">
        <v>45926</v>
      </c>
      <c r="E3030" s="47">
        <v>259</v>
      </c>
      <c r="F3030" s="47">
        <f>IF(AB3030="DOLLAR",E3030*88,E3030)</f>
        <v>22792</v>
      </c>
      <c r="G3030" s="48">
        <f>F3030*J3030</f>
        <v>22792</v>
      </c>
      <c r="H3030" s="21">
        <v>621616</v>
      </c>
      <c r="I3030" s="21" t="s">
        <v>3959</v>
      </c>
      <c r="J3030" s="21">
        <v>1</v>
      </c>
      <c r="K3030" s="21">
        <v>1</v>
      </c>
      <c r="L3030" s="21">
        <f>J3030-K3030</f>
        <v>0</v>
      </c>
      <c r="M3030" s="21" t="s">
        <v>4864</v>
      </c>
      <c r="N3030" s="30">
        <v>45927</v>
      </c>
      <c r="O3030" s="48">
        <v>40145</v>
      </c>
      <c r="P3030" s="21" t="s">
        <v>2046</v>
      </c>
      <c r="Q3030" s="21">
        <v>58156226041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Banglore</v>
      </c>
      <c r="W3030" s="38"/>
      <c r="X3030" s="30">
        <v>45929</v>
      </c>
      <c r="Y3030" s="21">
        <f>IF(X3030="", "", X3030-N3030)</f>
        <v>2</v>
      </c>
      <c r="Z3030" s="21" t="str">
        <f>IF(N3030="", "", TEXT(N3030, "dddd"))</f>
        <v>Saturday</v>
      </c>
      <c r="AA3030" s="21" t="str">
        <f>IF(X3030="", "", TEXT(X3030, "dddd"))</f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3027</v>
      </c>
      <c r="B3031" s="21" t="s">
        <v>3721</v>
      </c>
      <c r="C3031" s="30">
        <v>45919</v>
      </c>
      <c r="D3031" s="30">
        <v>45926</v>
      </c>
      <c r="E3031" s="47">
        <v>70.7</v>
      </c>
      <c r="F3031" s="47">
        <f>IF(AB3031="DOLLAR",E3031*88,E3031)</f>
        <v>6221.6</v>
      </c>
      <c r="G3031" s="48">
        <f>F3031*J3031</f>
        <v>6221.6</v>
      </c>
      <c r="H3031" s="21">
        <v>626801</v>
      </c>
      <c r="I3031" s="21" t="s">
        <v>4324</v>
      </c>
      <c r="J3031" s="21">
        <v>1</v>
      </c>
      <c r="K3031" s="21">
        <v>1</v>
      </c>
      <c r="L3031" s="21">
        <f>J3031-K3031</f>
        <v>0</v>
      </c>
      <c r="M3031" s="21" t="s">
        <v>4957</v>
      </c>
      <c r="N3031" s="30">
        <v>45926</v>
      </c>
      <c r="O3031" s="48">
        <v>0</v>
      </c>
      <c r="P3031" s="21" t="s">
        <v>625</v>
      </c>
      <c r="Q3031" s="21" t="s">
        <v>1996</v>
      </c>
      <c r="R3031" s="21" t="s">
        <v>1996</v>
      </c>
      <c r="S3031" s="3">
        <v>4</v>
      </c>
      <c r="T3031" s="37" t="s">
        <v>3725</v>
      </c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45926</v>
      </c>
      <c r="Y3031" s="21">
        <f>IF(X3031="", "", X3031-N3031)</f>
        <v>0</v>
      </c>
      <c r="Z3031" s="21" t="str">
        <f>IF(N3031="", "", TEXT(N3031, "dddd"))</f>
        <v>Friday</v>
      </c>
      <c r="AA3031" s="21" t="str">
        <f>IF(X3031="", "", TEXT(X3031, "dddd"))</f>
        <v>Friday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x14ac:dyDescent="0.25">
      <c r="A3032" s="21">
        <v>3028</v>
      </c>
      <c r="B3032" s="21" t="s">
        <v>3721</v>
      </c>
      <c r="C3032" s="30">
        <v>45919</v>
      </c>
      <c r="D3032" s="30">
        <v>45926</v>
      </c>
      <c r="E3032" s="47">
        <v>267.39999999999998</v>
      </c>
      <c r="F3032" s="47">
        <f>IF(AB3032="DOLLAR",E3032*88,E3032)</f>
        <v>23531.199999999997</v>
      </c>
      <c r="G3032" s="48">
        <f>F3032*J3032</f>
        <v>47062.399999999994</v>
      </c>
      <c r="H3032" s="21">
        <v>626810</v>
      </c>
      <c r="I3032" s="21" t="s">
        <v>4103</v>
      </c>
      <c r="J3032" s="21">
        <v>2</v>
      </c>
      <c r="K3032" s="21">
        <v>2</v>
      </c>
      <c r="L3032" s="21">
        <f>J3032-K3032</f>
        <v>0</v>
      </c>
      <c r="M3032" s="21" t="s">
        <v>4864</v>
      </c>
      <c r="N3032" s="30">
        <v>45927</v>
      </c>
      <c r="O3032" s="48">
        <v>82894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>IF(X3032="", "", X3032-N3032)</f>
        <v>2</v>
      </c>
      <c r="Z3032" s="21" t="str">
        <f>IF(N3032="", "", TEXT(N3032, "dddd"))</f>
        <v>Saturday</v>
      </c>
      <c r="AA3032" s="21" t="str">
        <f>IF(X3032="", "", TEXT(X3032, "dddd"))</f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3029</v>
      </c>
      <c r="B3033" s="21" t="s">
        <v>3721</v>
      </c>
      <c r="C3033" s="30">
        <v>45919</v>
      </c>
      <c r="D3033" s="30">
        <v>45926</v>
      </c>
      <c r="E3033" s="47">
        <v>234.5</v>
      </c>
      <c r="F3033" s="47">
        <f>IF(AB3033="DOLLAR",E3033*88,E3033)</f>
        <v>20636</v>
      </c>
      <c r="G3033" s="48">
        <f>F3033*J3033</f>
        <v>20636</v>
      </c>
      <c r="H3033" s="21">
        <v>651020</v>
      </c>
      <c r="I3033" s="21" t="s">
        <v>4325</v>
      </c>
      <c r="J3033" s="21">
        <v>1</v>
      </c>
      <c r="K3033" s="21">
        <v>1</v>
      </c>
      <c r="L3033" s="21">
        <f>J3033-K3033</f>
        <v>0</v>
      </c>
      <c r="M3033" s="21" t="s">
        <v>4947</v>
      </c>
      <c r="N3033" s="30">
        <v>45927</v>
      </c>
      <c r="O3033" s="48">
        <v>34170</v>
      </c>
      <c r="P3033" s="21" t="s">
        <v>629</v>
      </c>
      <c r="Q3033" s="21">
        <v>58156228314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Gujrat</v>
      </c>
      <c r="W3033" s="38"/>
      <c r="X3033" s="30">
        <v>45929</v>
      </c>
      <c r="Y3033" s="21">
        <f>IF(X3033="", "", X3033-N3033)</f>
        <v>2</v>
      </c>
      <c r="Z3033" s="21" t="str">
        <f>IF(N3033="", "", TEXT(N3033, "dddd"))</f>
        <v>Saturday</v>
      </c>
      <c r="AA3033" s="21" t="str">
        <f>IF(X3033="", "", TEXT(X3033, "dddd"))</f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3030</v>
      </c>
      <c r="B3034" s="21" t="s">
        <v>3721</v>
      </c>
      <c r="C3034" s="30">
        <v>45919</v>
      </c>
      <c r="D3034" s="30">
        <v>45926</v>
      </c>
      <c r="E3034" s="47">
        <v>252</v>
      </c>
      <c r="F3034" s="47">
        <f>IF(AB3034="DOLLAR",E3034*88,E3034)</f>
        <v>22176</v>
      </c>
      <c r="G3034" s="48">
        <f>F3034*J3034</f>
        <v>22176</v>
      </c>
      <c r="H3034" s="21">
        <v>655208</v>
      </c>
      <c r="I3034" s="21" t="s">
        <v>4326</v>
      </c>
      <c r="J3034" s="21">
        <v>1</v>
      </c>
      <c r="K3034" s="21">
        <v>1</v>
      </c>
      <c r="L3034" s="21">
        <f>J3034-K3034</f>
        <v>0</v>
      </c>
      <c r="M3034" s="21" t="s">
        <v>4857</v>
      </c>
      <c r="N3034" s="30">
        <v>45936</v>
      </c>
      <c r="O3034" s="48">
        <v>36270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Kolkata</v>
      </c>
      <c r="W3034" s="38"/>
      <c r="X3034" s="30">
        <v>45937</v>
      </c>
      <c r="Y3034" s="21">
        <f>IF(X3034="", "", X3034-N3034)</f>
        <v>1</v>
      </c>
      <c r="Z3034" s="21" t="str">
        <f>IF(N3034="", "", TEXT(N3034, "dddd"))</f>
        <v>Monday</v>
      </c>
      <c r="AA3034" s="21" t="str">
        <f>IF(X3034="", "", TEXT(X3034, "dddd"))</f>
        <v>Tuesday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3031</v>
      </c>
      <c r="B3035" s="21" t="s">
        <v>3721</v>
      </c>
      <c r="C3035" s="30">
        <v>45919</v>
      </c>
      <c r="D3035" s="30">
        <v>45926</v>
      </c>
      <c r="E3035" s="47">
        <v>90.3</v>
      </c>
      <c r="F3035" s="47">
        <f>IF(AB3035="DOLLAR",E3035*88,E3035)</f>
        <v>7946.4</v>
      </c>
      <c r="G3035" s="48">
        <f>F3035*J3035</f>
        <v>7946.4</v>
      </c>
      <c r="H3035" s="21">
        <v>795604</v>
      </c>
      <c r="I3035" s="21" t="s">
        <v>4327</v>
      </c>
      <c r="J3035" s="21">
        <v>1</v>
      </c>
      <c r="K3035" s="21">
        <v>1</v>
      </c>
      <c r="L3035" s="21">
        <f>J3035-K3035</f>
        <v>0</v>
      </c>
      <c r="M3035" s="21" t="s">
        <v>4936</v>
      </c>
      <c r="N3035" s="30">
        <v>45927</v>
      </c>
      <c r="O3035" s="48">
        <v>12996.75</v>
      </c>
      <c r="P3035" s="21" t="s">
        <v>165</v>
      </c>
      <c r="Q3035" s="21">
        <v>58156229353</v>
      </c>
      <c r="R3035" s="21" t="s">
        <v>40</v>
      </c>
      <c r="S3035" s="3">
        <v>-20</v>
      </c>
      <c r="T3035" s="37"/>
      <c r="U3035" s="21" t="s">
        <v>18</v>
      </c>
      <c r="V3035" s="21" t="str">
        <f>VLOOKUP(P3035,'Customer List'!B:C,2,)</f>
        <v>Lucknow</v>
      </c>
      <c r="W3035" s="38"/>
      <c r="X3035" s="30">
        <v>45929</v>
      </c>
      <c r="Y3035" s="21">
        <f>IF(X3035="", "", X3035-N3035)</f>
        <v>2</v>
      </c>
      <c r="Z3035" s="21" t="str">
        <f>IF(N3035="", "", TEXT(N3035, "dddd"))</f>
        <v>Saturday</v>
      </c>
      <c r="AA3035" s="21" t="str">
        <f>IF(X3035="", "", TEXT(X3035, "dddd"))</f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3032</v>
      </c>
      <c r="B3036" s="21" t="s">
        <v>3721</v>
      </c>
      <c r="C3036" s="30">
        <v>45919</v>
      </c>
      <c r="D3036" s="30">
        <v>45926</v>
      </c>
      <c r="E3036" s="47">
        <v>1320</v>
      </c>
      <c r="F3036" s="47">
        <f>IF(AB3036="DOLLAR",E3036*88,E3036)</f>
        <v>116160</v>
      </c>
      <c r="G3036" s="48">
        <f>F3036*J3036</f>
        <v>232320</v>
      </c>
      <c r="H3036" s="21">
        <v>900000034</v>
      </c>
      <c r="I3036" s="21" t="s">
        <v>4328</v>
      </c>
      <c r="J3036" s="21">
        <v>2</v>
      </c>
      <c r="K3036" s="21">
        <v>2</v>
      </c>
      <c r="L3036" s="21">
        <f>J3036-K3036</f>
        <v>0</v>
      </c>
      <c r="M3036" s="21" t="s">
        <v>4929</v>
      </c>
      <c r="N3036" s="30">
        <v>45927</v>
      </c>
      <c r="O3036" s="48">
        <v>363660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>IF(X3036="", "", X3036-N3036)</f>
        <v>2</v>
      </c>
      <c r="Z3036" s="21" t="str">
        <f>IF(N3036="", "", TEXT(N3036, "dddd"))</f>
        <v>Saturday</v>
      </c>
      <c r="AA3036" s="21" t="str">
        <f>IF(X3036="", "", TEXT(X3036, "dddd"))</f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3033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>IF(AB3037="DOLLAR",E3037*88,E3037)</f>
        <v>106480</v>
      </c>
      <c r="G3037" s="48">
        <f>F3037*J3037</f>
        <v>212960</v>
      </c>
      <c r="H3037" s="21">
        <v>900000035</v>
      </c>
      <c r="I3037" s="21" t="s">
        <v>4329</v>
      </c>
      <c r="J3037" s="21">
        <v>2</v>
      </c>
      <c r="K3037" s="21">
        <v>2</v>
      </c>
      <c r="L3037" s="21">
        <f>J3037-K3037</f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>IF(X3037="", "", X3037-N3037)</f>
        <v>2</v>
      </c>
      <c r="Z3037" s="21" t="str">
        <f>IF(N3037="", "", TEXT(N3037, "dddd"))</f>
        <v>Saturday</v>
      </c>
      <c r="AA3037" s="21" t="str">
        <f>IF(X3037="", "", TEXT(X3037, "dddd"))</f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3034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>IF(AB3038="DOLLAR",E3038*88,E3038)</f>
        <v>106480</v>
      </c>
      <c r="G3038" s="48">
        <f>F3038*J3038</f>
        <v>212960</v>
      </c>
      <c r="H3038" s="21">
        <v>900000036</v>
      </c>
      <c r="I3038" s="21" t="s">
        <v>4330</v>
      </c>
      <c r="J3038" s="21">
        <v>2</v>
      </c>
      <c r="K3038" s="21">
        <v>2</v>
      </c>
      <c r="L3038" s="21">
        <f>J3038-K3038</f>
        <v>0</v>
      </c>
      <c r="M3038" s="21" t="s">
        <v>4929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>IF(X3038="", "", X3038-N3038)</f>
        <v>2</v>
      </c>
      <c r="Z3038" s="21" t="str">
        <f>IF(N3038="", "", TEXT(N3038, "dddd"))</f>
        <v>Saturday</v>
      </c>
      <c r="AA3038" s="21" t="str">
        <f>IF(X3038="", "", TEXT(X3038, "dddd"))</f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3035</v>
      </c>
      <c r="B3039" s="21" t="s">
        <v>3721</v>
      </c>
      <c r="C3039" s="30">
        <v>45919</v>
      </c>
      <c r="D3039" s="30">
        <v>45926</v>
      </c>
      <c r="E3039" s="47">
        <v>1760</v>
      </c>
      <c r="F3039" s="47">
        <f>IF(AB3039="DOLLAR",E3039*88,E3039)</f>
        <v>154880</v>
      </c>
      <c r="G3039" s="48">
        <f>F3039*J3039</f>
        <v>309760</v>
      </c>
      <c r="H3039" s="21">
        <v>900000866</v>
      </c>
      <c r="I3039" s="21" t="s">
        <v>4331</v>
      </c>
      <c r="J3039" s="21">
        <v>2</v>
      </c>
      <c r="K3039" s="21">
        <v>2</v>
      </c>
      <c r="L3039" s="21">
        <f>J3039-K3039</f>
        <v>0</v>
      </c>
      <c r="M3039" s="21" t="s">
        <v>4929</v>
      </c>
      <c r="N3039" s="30">
        <v>45927</v>
      </c>
      <c r="O3039" s="48">
        <v>484880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>IF(X3039="", "", X3039-N3039)</f>
        <v>2</v>
      </c>
      <c r="Z3039" s="21" t="str">
        <f>IF(N3039="", "", TEXT(N3039, "dddd"))</f>
        <v>Saturday</v>
      </c>
      <c r="AA3039" s="21" t="str">
        <f>IF(X3039="", "", TEXT(X3039, "dddd"))</f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3036</v>
      </c>
      <c r="B3040" s="21" t="s">
        <v>3721</v>
      </c>
      <c r="C3040" s="30">
        <v>45919</v>
      </c>
      <c r="D3040" s="30">
        <v>45926</v>
      </c>
      <c r="E3040" s="47">
        <v>135.80000000000001</v>
      </c>
      <c r="F3040" s="47">
        <f>IF(AB3040="DOLLAR",E3040*88,E3040)</f>
        <v>11950.400000000001</v>
      </c>
      <c r="G3040" s="48">
        <f>F3040*J3040</f>
        <v>11950.400000000001</v>
      </c>
      <c r="H3040" s="21">
        <v>947203</v>
      </c>
      <c r="I3040" s="21" t="s">
        <v>4332</v>
      </c>
      <c r="J3040" s="21">
        <v>1</v>
      </c>
      <c r="K3040" s="21">
        <v>1</v>
      </c>
      <c r="L3040" s="21">
        <f>J3040-K3040</f>
        <v>0</v>
      </c>
      <c r="M3040" s="21" t="s">
        <v>4949</v>
      </c>
      <c r="N3040" s="30">
        <v>45938</v>
      </c>
      <c r="O3040" s="48">
        <v>16587</v>
      </c>
      <c r="P3040" s="21" t="s">
        <v>42</v>
      </c>
      <c r="Q3040" s="21" t="s">
        <v>636</v>
      </c>
      <c r="R3040" s="21" t="s">
        <v>847</v>
      </c>
      <c r="S3040" s="3">
        <v>4</v>
      </c>
      <c r="T3040" s="37"/>
      <c r="U3040" s="21" t="s">
        <v>18</v>
      </c>
      <c r="V3040" s="21" t="str">
        <f>VLOOKUP(P3040,'Customer List'!B:C,2,)</f>
        <v>Faridabad</v>
      </c>
      <c r="W3040" s="38"/>
      <c r="X3040" s="30">
        <f>IF(OR(R3040 = "PRIYANKA MADAM", R3040 = "DEEPAK", R3040 = "PORTER"),N3040,"")</f>
        <v>45938</v>
      </c>
      <c r="Y3040" s="21">
        <f>IF(X3040="", "", X3040-N3040)</f>
        <v>0</v>
      </c>
      <c r="Z3040" s="21" t="str">
        <f>IF(N3040="", "", TEXT(N3040, "dddd"))</f>
        <v>Wednesday</v>
      </c>
      <c r="AA3040" s="21" t="str">
        <f>IF(X3040="", "", TEXT(X3040, "dddd"))</f>
        <v>Wednesday</v>
      </c>
      <c r="AB3040" s="21" t="str">
        <f>VLOOKUP(U3040,'Currency Sheet'!A:C,3,)</f>
        <v>DOLLAR</v>
      </c>
      <c r="AC3040" s="42" t="str">
        <f>VLOOKUP(P3040,'Customer List'!B:D,3,)</f>
        <v>Local</v>
      </c>
    </row>
    <row r="3041" spans="1:29" x14ac:dyDescent="0.25">
      <c r="A3041" s="21">
        <v>3037</v>
      </c>
      <c r="B3041" s="21" t="s">
        <v>3712</v>
      </c>
      <c r="C3041" s="30">
        <v>45923</v>
      </c>
      <c r="D3041" s="30">
        <v>45926</v>
      </c>
      <c r="E3041" s="47">
        <v>294.60000000000002</v>
      </c>
      <c r="F3041" s="47">
        <f>IF(AB3041="DOLLAR",E3041*88,E3041)</f>
        <v>25924.800000000003</v>
      </c>
      <c r="G3041" s="48">
        <f>F3041*J3041</f>
        <v>25924.800000000003</v>
      </c>
      <c r="H3041" s="21" t="s">
        <v>3713</v>
      </c>
      <c r="I3041" s="21"/>
      <c r="J3041" s="21">
        <v>1</v>
      </c>
      <c r="K3041" s="21">
        <v>1</v>
      </c>
      <c r="L3041" s="21">
        <f>J3041-K3041</f>
        <v>0</v>
      </c>
      <c r="M3041" s="21" t="s">
        <v>4866</v>
      </c>
      <c r="N3041" s="30">
        <v>45927</v>
      </c>
      <c r="O3041" s="48">
        <v>49836.5</v>
      </c>
      <c r="P3041" s="21" t="s">
        <v>2048</v>
      </c>
      <c r="Q3041" s="21">
        <v>58156225665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Hyderabad</v>
      </c>
      <c r="W3041" s="38"/>
      <c r="X3041" s="30">
        <v>45929</v>
      </c>
      <c r="Y3041" s="21">
        <f>IF(X3041="", "", X3041-N3041)</f>
        <v>2</v>
      </c>
      <c r="Z3041" s="21" t="str">
        <f>IF(N3041="", "", TEXT(N3041, "dddd"))</f>
        <v>Saturday</v>
      </c>
      <c r="AA3041" s="21" t="str">
        <f>IF(X3041="", "", TEXT(X3041, "dddd"))</f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3038</v>
      </c>
      <c r="B3042" s="21" t="s">
        <v>3715</v>
      </c>
      <c r="C3042" s="30">
        <v>45923</v>
      </c>
      <c r="D3042" s="30">
        <v>45926</v>
      </c>
      <c r="E3042" s="47">
        <v>106.8</v>
      </c>
      <c r="F3042" s="47">
        <f>IF(AB3042="DOLLAR",E3042*88,E3042)</f>
        <v>9398.4</v>
      </c>
      <c r="G3042" s="48">
        <f>F3042*J3042</f>
        <v>18796.8</v>
      </c>
      <c r="H3042" s="21" t="s">
        <v>2386</v>
      </c>
      <c r="I3042" s="21" t="s">
        <v>4133</v>
      </c>
      <c r="J3042" s="21">
        <v>2</v>
      </c>
      <c r="K3042" s="21">
        <v>2</v>
      </c>
      <c r="L3042" s="21">
        <f>J3042-K3042</f>
        <v>0</v>
      </c>
      <c r="M3042" s="21" t="s">
        <v>4923</v>
      </c>
      <c r="N3042" s="30">
        <v>45934</v>
      </c>
      <c r="O3042" s="48">
        <v>16776</v>
      </c>
      <c r="P3042" s="21" t="s">
        <v>3714</v>
      </c>
      <c r="Q3042" s="21">
        <v>58156475322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JAIPUR</v>
      </c>
      <c r="W3042" s="38"/>
      <c r="X3042" s="30">
        <v>45937</v>
      </c>
      <c r="Y3042" s="21">
        <f>IF(X3042="", "", X3042-N3042)</f>
        <v>3</v>
      </c>
      <c r="Z3042" s="21" t="str">
        <f>IF(N3042="", "", TEXT(N3042, "dddd"))</f>
        <v>Saturday</v>
      </c>
      <c r="AA3042" s="21" t="str">
        <f>IF(X3042="", "", TEXT(X3042, "dddd"))</f>
        <v>Tuesday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3039</v>
      </c>
      <c r="B3043" s="21" t="s">
        <v>4335</v>
      </c>
      <c r="C3043" s="30">
        <v>45922</v>
      </c>
      <c r="D3043" s="30">
        <v>45929</v>
      </c>
      <c r="E3043" s="47">
        <v>104.8</v>
      </c>
      <c r="F3043" s="47">
        <f>IF(AB3043="DOLLAR",E3043*88,E3043)</f>
        <v>9222.4</v>
      </c>
      <c r="G3043" s="48">
        <f>F3043*J3043</f>
        <v>9222.4</v>
      </c>
      <c r="H3043" s="21" t="s">
        <v>665</v>
      </c>
      <c r="I3043" s="21" t="s">
        <v>5245</v>
      </c>
      <c r="J3043" s="21">
        <v>1</v>
      </c>
      <c r="K3043" s="21">
        <v>1</v>
      </c>
      <c r="L3043" s="21">
        <f>J3043-K3043</f>
        <v>0</v>
      </c>
      <c r="M3043" s="21" t="s">
        <v>4931</v>
      </c>
      <c r="N3043" s="30">
        <v>45930</v>
      </c>
      <c r="O3043" s="48">
        <v>15228.75</v>
      </c>
      <c r="P3043" s="21" t="s">
        <v>668</v>
      </c>
      <c r="Q3043" s="21" t="s">
        <v>2071</v>
      </c>
      <c r="R3043" s="21" t="s">
        <v>847</v>
      </c>
      <c r="S3043" s="3">
        <v>4</v>
      </c>
      <c r="T3043" s="37"/>
      <c r="U3043" s="21" t="s">
        <v>507</v>
      </c>
      <c r="V3043" s="21" t="str">
        <f>VLOOKUP(P3043,'Customer List'!B:C,2,)</f>
        <v>Manesar</v>
      </c>
      <c r="W3043" s="38"/>
      <c r="X3043" s="30">
        <f>IF(OR(R3043 = "PRIYANKA MADAM", R3043 = "DEEPAK", R3043 = "PORTER"),N3043,"")</f>
        <v>45930</v>
      </c>
      <c r="Y3043" s="21">
        <f>IF(X3043="", "", X3043-N3043)</f>
        <v>0</v>
      </c>
      <c r="Z3043" s="21" t="str">
        <f>IF(N3043="", "", TEXT(N3043, "dddd"))</f>
        <v>Tuesday</v>
      </c>
      <c r="AA3043" s="21" t="str">
        <f>IF(X3043="", "", TEXT(X3043, "dddd"))</f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3040</v>
      </c>
      <c r="B3044" s="21" t="s">
        <v>4335</v>
      </c>
      <c r="C3044" s="30">
        <v>45922</v>
      </c>
      <c r="D3044" s="30">
        <v>45929</v>
      </c>
      <c r="E3044" s="47">
        <v>246.4</v>
      </c>
      <c r="F3044" s="47">
        <f>IF(AB3044="DOLLAR",E3044*88,E3044)</f>
        <v>21683.200000000001</v>
      </c>
      <c r="G3044" s="48">
        <f>F3044*J3044</f>
        <v>21683.200000000001</v>
      </c>
      <c r="H3044" s="21">
        <v>30002</v>
      </c>
      <c r="I3044" s="21" t="s">
        <v>5246</v>
      </c>
      <c r="J3044" s="21">
        <v>1</v>
      </c>
      <c r="K3044" s="21">
        <v>1</v>
      </c>
      <c r="L3044" s="21">
        <f>J3044-K3044</f>
        <v>0</v>
      </c>
      <c r="M3044" s="21" t="s">
        <v>3724</v>
      </c>
      <c r="N3044" s="30">
        <v>45930</v>
      </c>
      <c r="O3044" s="48">
        <v>29203.200000000001</v>
      </c>
      <c r="P3044" s="21" t="s">
        <v>625</v>
      </c>
      <c r="Q3044" s="21" t="s">
        <v>2071</v>
      </c>
      <c r="R3044" s="21" t="s">
        <v>637</v>
      </c>
      <c r="S3044" s="3">
        <v>-20</v>
      </c>
      <c r="T3044" s="37" t="s">
        <v>4429</v>
      </c>
      <c r="U3044" s="21" t="s">
        <v>507</v>
      </c>
      <c r="V3044" s="21" t="str">
        <f>VLOOKUP(P3044,'Customer List'!B:C,2,)</f>
        <v>Delhi</v>
      </c>
      <c r="W3044" s="38"/>
      <c r="X3044" s="30">
        <f>IF(OR(R3044 = "PRIYANKA MADAM", R3044 = "DEEPAK", R3044 = "PORTER"),N3044,"")</f>
        <v>45930</v>
      </c>
      <c r="Y3044" s="21">
        <f>IF(X3044="", "", X3044-N3044)</f>
        <v>0</v>
      </c>
      <c r="Z3044" s="21" t="str">
        <f>IF(N3044="", "", TEXT(N3044, "dddd"))</f>
        <v>Tuesday</v>
      </c>
      <c r="AA3044" s="21" t="str">
        <f>IF(X3044="", "", TEXT(X3044, "dddd"))</f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x14ac:dyDescent="0.25">
      <c r="A3045" s="21">
        <v>3041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>IF(AB3045="DOLLAR",E3045*88,E3045)</f>
        <v>33264</v>
      </c>
      <c r="G3045" s="48">
        <f>F3045*J3045</f>
        <v>33264</v>
      </c>
      <c r="H3045" s="21" t="s">
        <v>441</v>
      </c>
      <c r="I3045" s="21" t="s">
        <v>4333</v>
      </c>
      <c r="J3045" s="21">
        <v>1</v>
      </c>
      <c r="K3045" s="21">
        <v>1</v>
      </c>
      <c r="L3045" s="21">
        <f>J3045-K3045</f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>IF(X3045="", "", X3045-N3045)</f>
        <v>2</v>
      </c>
      <c r="Z3045" s="21" t="str">
        <f>IF(N3045="", "", TEXT(N3045, "dddd"))</f>
        <v>Saturday</v>
      </c>
      <c r="AA3045" s="21" t="str">
        <f>IF(X3045="", "", TEXT(X3045, "dddd"))</f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3042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>IF(AB3046="DOLLAR",E3046*88,E3046)</f>
        <v>33264</v>
      </c>
      <c r="G3046" s="48">
        <f>F3046*J3046</f>
        <v>33264</v>
      </c>
      <c r="H3046" s="21" t="s">
        <v>934</v>
      </c>
      <c r="I3046" s="21" t="s">
        <v>4122</v>
      </c>
      <c r="J3046" s="21">
        <v>1</v>
      </c>
      <c r="K3046" s="21">
        <v>1</v>
      </c>
      <c r="L3046" s="21">
        <f>J3046-K3046</f>
        <v>0</v>
      </c>
      <c r="M3046" s="21" t="s">
        <v>4723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>IF(X3046="", "", X3046-N3046)</f>
        <v>2</v>
      </c>
      <c r="Z3046" s="21" t="str">
        <f>IF(N3046="", "", TEXT(N3046, "dddd"))</f>
        <v>Saturday</v>
      </c>
      <c r="AA3046" s="21" t="str">
        <f>IF(X3046="", "", TEXT(X3046, "dddd"))</f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3043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>IF(AB3047="DOLLAR",E3047*88,E3047)</f>
        <v>33264</v>
      </c>
      <c r="G3047" s="48">
        <f>F3047*J3047</f>
        <v>33264</v>
      </c>
      <c r="H3047" s="21" t="s">
        <v>3720</v>
      </c>
      <c r="I3047" s="21" t="s">
        <v>4334</v>
      </c>
      <c r="J3047" s="21">
        <v>1</v>
      </c>
      <c r="K3047" s="21">
        <v>1</v>
      </c>
      <c r="L3047" s="21">
        <f>J3047-K3047</f>
        <v>0</v>
      </c>
      <c r="M3047" s="21" t="s">
        <v>4917</v>
      </c>
      <c r="N3047" s="30">
        <v>45937</v>
      </c>
      <c r="O3047" s="48">
        <v>46305</v>
      </c>
      <c r="P3047" s="21" t="s">
        <v>172</v>
      </c>
      <c r="Q3047" s="21">
        <v>58156571163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Kolkata</v>
      </c>
      <c r="W3047" s="38"/>
      <c r="X3047" s="30">
        <v>45939</v>
      </c>
      <c r="Y3047" s="21">
        <f>IF(X3047="", "", X3047-N3047)</f>
        <v>2</v>
      </c>
      <c r="Z3047" s="21" t="str">
        <f>IF(N3047="", "", TEXT(N3047, "dddd"))</f>
        <v>Tuesday</v>
      </c>
      <c r="AA3047" s="21" t="str">
        <f>IF(X3047="", "", TEXT(X3047, "dddd"))</f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3044</v>
      </c>
      <c r="B3048" s="21">
        <v>66452</v>
      </c>
      <c r="C3048" s="30">
        <v>45922</v>
      </c>
      <c r="D3048" s="30">
        <v>45929</v>
      </c>
      <c r="E3048" s="47">
        <v>579</v>
      </c>
      <c r="F3048" s="47">
        <f>IF(AB3048="DOLLAR",E3048*88,E3048)</f>
        <v>50952</v>
      </c>
      <c r="G3048" s="48">
        <f>F3048*J3048</f>
        <v>50952</v>
      </c>
      <c r="H3048" s="21" t="s">
        <v>4338</v>
      </c>
      <c r="I3048" s="21" t="s">
        <v>4722</v>
      </c>
      <c r="J3048" s="21">
        <v>1</v>
      </c>
      <c r="K3048" s="21">
        <v>1</v>
      </c>
      <c r="L3048" s="21">
        <f>J3048-K3048</f>
        <v>0</v>
      </c>
      <c r="M3048" s="21" t="s">
        <v>4908</v>
      </c>
      <c r="N3048" s="30">
        <v>45938</v>
      </c>
      <c r="O3048" s="48">
        <v>70927.5</v>
      </c>
      <c r="P3048" s="21" t="s">
        <v>4339</v>
      </c>
      <c r="Q3048" s="21">
        <v>58156648572</v>
      </c>
      <c r="R3048" s="21" t="s">
        <v>40</v>
      </c>
      <c r="S3048" s="3">
        <v>-20</v>
      </c>
      <c r="T3048" s="37"/>
      <c r="U3048" s="21" t="s">
        <v>2374</v>
      </c>
      <c r="V3048" s="21" t="str">
        <f>VLOOKUP(P3048,'Customer List'!B:C,2,)</f>
        <v xml:space="preserve"> BANGLORE</v>
      </c>
      <c r="W3048" s="38"/>
      <c r="X3048" s="30">
        <v>45939</v>
      </c>
      <c r="Y3048" s="21">
        <f>IF(X3048="", "", X3048-N3048)</f>
        <v>1</v>
      </c>
      <c r="Z3048" s="21" t="str">
        <f>IF(N3048="", "", TEXT(N3048, "dddd"))</f>
        <v>Wednesday</v>
      </c>
      <c r="AA3048" s="21" t="str">
        <f>IF(X3048="", "", TEXT(X3048, "dddd"))</f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3045</v>
      </c>
      <c r="B3049" s="21" t="s">
        <v>4341</v>
      </c>
      <c r="C3049" s="30">
        <v>45924</v>
      </c>
      <c r="D3049" s="30">
        <v>45929</v>
      </c>
      <c r="E3049" s="47">
        <v>13000</v>
      </c>
      <c r="F3049" s="47">
        <f>IF(AB3049="DOLLAR",E3049*88,E3049)</f>
        <v>13000</v>
      </c>
      <c r="G3049" s="48">
        <f>F3049*J3049</f>
        <v>26000</v>
      </c>
      <c r="H3049" s="21" t="s">
        <v>4342</v>
      </c>
      <c r="I3049" s="21" t="s">
        <v>4344</v>
      </c>
      <c r="J3049" s="21">
        <v>2</v>
      </c>
      <c r="K3049" s="21">
        <v>2</v>
      </c>
      <c r="L3049" s="21">
        <f>J3049-K3049</f>
        <v>0</v>
      </c>
      <c r="M3049" s="21" t="s">
        <v>4967</v>
      </c>
      <c r="N3049" s="30">
        <v>45930</v>
      </c>
      <c r="O3049" s="48">
        <v>40204</v>
      </c>
      <c r="P3049" s="21" t="s">
        <v>30</v>
      </c>
      <c r="Q3049" s="21" t="s">
        <v>2071</v>
      </c>
      <c r="R3049" s="21" t="s">
        <v>637</v>
      </c>
      <c r="S3049" s="3" t="s">
        <v>299</v>
      </c>
      <c r="T3049" s="37"/>
      <c r="U3049" s="21" t="s">
        <v>4343</v>
      </c>
      <c r="V3049" s="21" t="str">
        <f>VLOOKUP(P3049,'Customer List'!B:C,2,)</f>
        <v>Delhi</v>
      </c>
      <c r="W3049" s="38"/>
      <c r="X3049" s="30">
        <f>IF(OR(R3049 = "PRIYANKA MADAM", R3049 = "DEEPAK", R3049 = "PORTER"),N3049,"")</f>
        <v>45930</v>
      </c>
      <c r="Y3049" s="21">
        <f>IF(X3049="", "", X3049-N3049)</f>
        <v>0</v>
      </c>
      <c r="Z3049" s="21" t="str">
        <f>IF(N3049="", "", TEXT(N3049, "dddd"))</f>
        <v>Tuesday</v>
      </c>
      <c r="AA3049" s="21" t="str">
        <f>IF(X3049="", "", TEXT(X3049, "dddd"))</f>
        <v>Tuesday</v>
      </c>
      <c r="AB3049" s="21" t="str">
        <f>VLOOKUP(U3049,'Currency Sheet'!A:C,3,)</f>
        <v>INR</v>
      </c>
      <c r="AC3049" s="42" t="str">
        <f>VLOOKUP(P3049,'Customer List'!B:D,3,)</f>
        <v>Local</v>
      </c>
    </row>
    <row r="3050" spans="1:29" x14ac:dyDescent="0.25">
      <c r="A3050" s="21">
        <v>3046</v>
      </c>
      <c r="B3050" s="21">
        <v>339467</v>
      </c>
      <c r="C3050" s="30">
        <v>45924</v>
      </c>
      <c r="D3050" s="30">
        <v>45929</v>
      </c>
      <c r="E3050" s="47">
        <v>83.25</v>
      </c>
      <c r="F3050" s="47">
        <f>IF(AB3050="DOLLAR",E3050*88,E3050)</f>
        <v>7326</v>
      </c>
      <c r="G3050" s="48">
        <f>F3050*J3050</f>
        <v>7326</v>
      </c>
      <c r="H3050" s="21" t="s">
        <v>4336</v>
      </c>
      <c r="I3050" s="21" t="s">
        <v>4721</v>
      </c>
      <c r="J3050" s="21">
        <v>1</v>
      </c>
      <c r="K3050" s="21">
        <v>1</v>
      </c>
      <c r="L3050" s="21">
        <f>J3050-K3050</f>
        <v>0</v>
      </c>
      <c r="M3050" s="21" t="s">
        <v>4948</v>
      </c>
      <c r="N3050" s="30">
        <v>45938</v>
      </c>
      <c r="O3050" s="48">
        <v>12904</v>
      </c>
      <c r="P3050" s="21" t="s">
        <v>42</v>
      </c>
      <c r="Q3050" s="21" t="s">
        <v>636</v>
      </c>
      <c r="R3050" s="21" t="s">
        <v>847</v>
      </c>
      <c r="S3050" s="3">
        <v>4</v>
      </c>
      <c r="T3050" s="37"/>
      <c r="U3050" s="21" t="s">
        <v>4337</v>
      </c>
      <c r="V3050" s="21" t="str">
        <f>VLOOKUP(P3050,'Customer List'!B:C,2,)</f>
        <v>Faridabad</v>
      </c>
      <c r="W3050" s="38"/>
      <c r="X3050" s="30">
        <f>IF(OR(R3050 = "PRIYANKA MADAM", R3050 = "DEEPAK", R3050 = "PORTER"),N3050,"")</f>
        <v>45938</v>
      </c>
      <c r="Y3050" s="21">
        <f>IF(X3050="", "", X3050-N3050)</f>
        <v>0</v>
      </c>
      <c r="Z3050" s="21" t="str">
        <f>IF(N3050="", "", TEXT(N3050, "dddd"))</f>
        <v>Wednesday</v>
      </c>
      <c r="AA3050" s="21" t="str">
        <f>IF(X3050="", "", TEXT(X3050, "dddd"))</f>
        <v>Wednesday</v>
      </c>
      <c r="AB3050" s="21" t="str">
        <f>VLOOKUP(U3050,'Currency Sheet'!A:C,3,)</f>
        <v>DOLLAR</v>
      </c>
      <c r="AC3050" s="42" t="str">
        <f>VLOOKUP(P3050,'Customer List'!B:D,3,)</f>
        <v>Local</v>
      </c>
    </row>
    <row r="3051" spans="1:29" x14ac:dyDescent="0.25">
      <c r="A3051" s="21">
        <v>3047</v>
      </c>
      <c r="B3051" s="21" t="s">
        <v>4422</v>
      </c>
      <c r="C3051" s="30">
        <v>45924</v>
      </c>
      <c r="D3051" s="30">
        <v>45930</v>
      </c>
      <c r="E3051" s="47">
        <v>954</v>
      </c>
      <c r="F3051" s="47">
        <f>IF(AB3051="DOLLAR",E3051*88,E3051)</f>
        <v>83952</v>
      </c>
      <c r="G3051" s="48">
        <f>F3051*J3051</f>
        <v>83952</v>
      </c>
      <c r="H3051" s="21" t="s">
        <v>4424</v>
      </c>
      <c r="I3051" s="21" t="s">
        <v>4425</v>
      </c>
      <c r="J3051" s="21">
        <v>1</v>
      </c>
      <c r="K3051" s="21">
        <v>1</v>
      </c>
      <c r="L3051" s="21">
        <f>J3051-K3051</f>
        <v>0</v>
      </c>
      <c r="M3051" s="21" t="s">
        <v>4937</v>
      </c>
      <c r="N3051" s="30">
        <v>45934</v>
      </c>
      <c r="O3051" s="48">
        <v>175297.5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>IF(X3051="", "", X3051-N3051)</f>
        <v>2</v>
      </c>
      <c r="Z3051" s="21" t="str">
        <f>IF(N3051="", "", TEXT(N3051, "dddd"))</f>
        <v>Saturday</v>
      </c>
      <c r="AA3051" s="21" t="str">
        <f>IF(X3051="", "", TEXT(X3051, "dddd"))</f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3048</v>
      </c>
      <c r="B3052" s="21" t="s">
        <v>4422</v>
      </c>
      <c r="C3052" s="30">
        <v>45924</v>
      </c>
      <c r="D3052" s="30">
        <v>45930</v>
      </c>
      <c r="E3052" s="47">
        <v>411</v>
      </c>
      <c r="F3052" s="47">
        <f>IF(AB3052="DOLLAR",E3052*88,E3052)</f>
        <v>36168</v>
      </c>
      <c r="G3052" s="48">
        <f>F3052*J3052</f>
        <v>36168</v>
      </c>
      <c r="H3052" s="21">
        <v>80580</v>
      </c>
      <c r="I3052" s="21" t="s">
        <v>4426</v>
      </c>
      <c r="J3052" s="21">
        <v>1</v>
      </c>
      <c r="K3052" s="21">
        <v>1</v>
      </c>
      <c r="L3052" s="21">
        <f>J3052-K3052</f>
        <v>0</v>
      </c>
      <c r="M3052" s="21" t="s">
        <v>4937</v>
      </c>
      <c r="N3052" s="30">
        <v>45934</v>
      </c>
      <c r="O3052" s="48">
        <v>75521.25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>IF(X3052="", "", X3052-N3052)</f>
        <v>2</v>
      </c>
      <c r="Z3052" s="21" t="str">
        <f>IF(N3052="", "", TEXT(N3052, "dddd"))</f>
        <v>Saturday</v>
      </c>
      <c r="AA3052" s="21" t="str">
        <f>IF(X3052="", "", TEXT(X3052, "dddd"))</f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x14ac:dyDescent="0.25">
      <c r="A3053" s="21">
        <v>3049</v>
      </c>
      <c r="B3053" s="21" t="s">
        <v>4422</v>
      </c>
      <c r="C3053" s="30">
        <v>45924</v>
      </c>
      <c r="D3053" s="30">
        <v>45930</v>
      </c>
      <c r="E3053" s="47">
        <v>99</v>
      </c>
      <c r="F3053" s="47">
        <f>IF(AB3053="DOLLAR",E3053*88,E3053)</f>
        <v>8712</v>
      </c>
      <c r="G3053" s="48">
        <f>F3053*J3053</f>
        <v>8712</v>
      </c>
      <c r="H3053" s="21">
        <v>82511</v>
      </c>
      <c r="I3053" s="21" t="s">
        <v>4427</v>
      </c>
      <c r="J3053" s="21">
        <v>1</v>
      </c>
      <c r="K3053" s="21">
        <v>1</v>
      </c>
      <c r="L3053" s="21">
        <f>J3053-K3053</f>
        <v>0</v>
      </c>
      <c r="M3053" s="21" t="s">
        <v>4878</v>
      </c>
      <c r="N3053" s="30">
        <v>45939</v>
      </c>
      <c r="O3053" s="48">
        <v>20212.5</v>
      </c>
      <c r="P3053" s="21" t="s">
        <v>4423</v>
      </c>
      <c r="Q3053" s="21" t="s">
        <v>636</v>
      </c>
      <c r="R3053" s="21" t="s">
        <v>723</v>
      </c>
      <c r="S3053" s="3">
        <v>-80</v>
      </c>
      <c r="T3053" s="37"/>
      <c r="U3053" s="21" t="s">
        <v>492</v>
      </c>
      <c r="V3053" s="21" t="str">
        <f>VLOOKUP(P3053,'Customer List'!B:C,2,)</f>
        <v>Noida</v>
      </c>
      <c r="W3053" s="38"/>
      <c r="X3053" s="30">
        <f>IF(OR(R3053 = "PRIYANKA MADAM", R3053 = "DEEPAK", R3053 = "PORTER"),N3053,"")</f>
        <v>45939</v>
      </c>
      <c r="Y3053" s="21">
        <f>IF(X3053="", "", X3053-N3053)</f>
        <v>0</v>
      </c>
      <c r="Z3053" s="21" t="str">
        <f>IF(N3053="", "", TEXT(N3053, "dddd"))</f>
        <v>Thursday</v>
      </c>
      <c r="AA3053" s="21" t="str">
        <f>IF(X3053="", "", TEXT(X3053, "dddd"))</f>
        <v>Thursday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x14ac:dyDescent="0.25">
      <c r="A3054" s="21">
        <v>3050</v>
      </c>
      <c r="B3054" s="21" t="s">
        <v>4687</v>
      </c>
      <c r="C3054" s="30">
        <v>45927</v>
      </c>
      <c r="D3054" s="30">
        <v>45933</v>
      </c>
      <c r="E3054" s="47">
        <v>75.599999999999994</v>
      </c>
      <c r="F3054" s="47">
        <f>IF(AB3054="DOLLAR",E3054*88,E3054)</f>
        <v>6652.7999999999993</v>
      </c>
      <c r="G3054" s="48">
        <f>F3054*J3054</f>
        <v>6652.7999999999993</v>
      </c>
      <c r="H3054" s="21" t="s">
        <v>4678</v>
      </c>
      <c r="I3054" s="21" t="s">
        <v>4691</v>
      </c>
      <c r="J3054" s="21">
        <v>1</v>
      </c>
      <c r="K3054" s="21">
        <v>1</v>
      </c>
      <c r="L3054" s="21">
        <f>J3054-K3054</f>
        <v>0</v>
      </c>
      <c r="M3054" s="21" t="s">
        <v>4923</v>
      </c>
      <c r="N3054" s="30">
        <v>45934</v>
      </c>
      <c r="O3054" s="48">
        <v>11875.5</v>
      </c>
      <c r="P3054" s="21" t="s">
        <v>3714</v>
      </c>
      <c r="Q3054" s="21">
        <v>58156475322</v>
      </c>
      <c r="R3054" s="21" t="s">
        <v>40</v>
      </c>
      <c r="S3054" s="3">
        <v>-20</v>
      </c>
      <c r="T3054" s="37"/>
      <c r="U3054" s="21" t="s">
        <v>4690</v>
      </c>
      <c r="V3054" s="21" t="str">
        <f>VLOOKUP(P3054,'Customer List'!B:C,2,)</f>
        <v>JAIPUR</v>
      </c>
      <c r="W3054" s="38"/>
      <c r="X3054" s="30">
        <v>45937</v>
      </c>
      <c r="Y3054" s="21">
        <f>IF(X3054="", "", X3054-N3054)</f>
        <v>3</v>
      </c>
      <c r="Z3054" s="21" t="str">
        <f>IF(N3054="", "", TEXT(N3054, "dddd"))</f>
        <v>Saturday</v>
      </c>
      <c r="AA3054" s="21" t="str">
        <f>IF(X3054="", "", TEXT(X3054, "dddd"))</f>
        <v>Tuesday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3051</v>
      </c>
      <c r="B3055" s="21" t="s">
        <v>4687</v>
      </c>
      <c r="C3055" s="30">
        <v>45927</v>
      </c>
      <c r="D3055" s="30">
        <v>45933</v>
      </c>
      <c r="E3055" s="47">
        <v>0</v>
      </c>
      <c r="F3055" s="47">
        <f>IF(AB3055="DOLLAR",E3055*88,E3055)</f>
        <v>0</v>
      </c>
      <c r="G3055" s="48">
        <f>F3055*J3055</f>
        <v>0</v>
      </c>
      <c r="H3055" s="21" t="s">
        <v>4679</v>
      </c>
      <c r="I3055" s="21" t="s">
        <v>4692</v>
      </c>
      <c r="J3055" s="21">
        <v>1</v>
      </c>
      <c r="K3055" s="21">
        <v>1</v>
      </c>
      <c r="L3055" s="21">
        <f>J3055-K3055</f>
        <v>0</v>
      </c>
      <c r="M3055" s="21" t="s">
        <v>5929</v>
      </c>
      <c r="N3055" s="30">
        <v>45979</v>
      </c>
      <c r="O3055" s="48">
        <v>45979</v>
      </c>
      <c r="P3055" s="21" t="s">
        <v>945</v>
      </c>
      <c r="Q3055" s="21">
        <v>58158291461</v>
      </c>
      <c r="R3055" s="21" t="s">
        <v>5920</v>
      </c>
      <c r="S3055" s="3">
        <v>-20</v>
      </c>
      <c r="T3055" s="37"/>
      <c r="U3055" s="21" t="s">
        <v>4690</v>
      </c>
      <c r="V3055" s="21" t="str">
        <f>VLOOKUP(P3055,'Customer List'!B:C,2,)</f>
        <v>Banglore</v>
      </c>
      <c r="W3055" s="38" t="s">
        <v>5523</v>
      </c>
      <c r="X3055" s="30">
        <v>45980</v>
      </c>
      <c r="Y3055" s="21">
        <f>IF(X3055="", "", X3055-N3055)</f>
        <v>1</v>
      </c>
      <c r="Z3055" s="21" t="str">
        <f>IF(N3055="", "", TEXT(N3055, "dddd"))</f>
        <v>Tuesday</v>
      </c>
      <c r="AA3055" s="21" t="str">
        <f>IF(X3055="", "", TEXT(X3055, "dddd"))</f>
        <v>Wednesday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3052</v>
      </c>
      <c r="B3056" s="21" t="s">
        <v>4687</v>
      </c>
      <c r="C3056" s="30">
        <v>45927</v>
      </c>
      <c r="D3056" s="30">
        <v>45933</v>
      </c>
      <c r="E3056" s="47">
        <v>30</v>
      </c>
      <c r="F3056" s="47">
        <f>IF(AB3056="DOLLAR",E3056*88,E3056)</f>
        <v>2640</v>
      </c>
      <c r="G3056" s="48">
        <f>F3056*J3056</f>
        <v>2640</v>
      </c>
      <c r="H3056" s="21" t="s">
        <v>4680</v>
      </c>
      <c r="I3056" s="21" t="s">
        <v>4693</v>
      </c>
      <c r="J3056" s="21">
        <v>1</v>
      </c>
      <c r="K3056" s="21">
        <v>1</v>
      </c>
      <c r="L3056" s="21">
        <f>J3056-K3056</f>
        <v>0</v>
      </c>
      <c r="M3056" s="21" t="s">
        <v>4923</v>
      </c>
      <c r="N3056" s="30">
        <v>45934</v>
      </c>
      <c r="O3056" s="48">
        <v>4712.5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>IF(X3056="", "", X3056-N3056)</f>
        <v>3</v>
      </c>
      <c r="Z3056" s="21" t="str">
        <f>IF(N3056="", "", TEXT(N3056, "dddd"))</f>
        <v>Saturday</v>
      </c>
      <c r="AA3056" s="21" t="str">
        <f>IF(X3056="", "", TEXT(X3056, "dddd"))</f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3053</v>
      </c>
      <c r="B3057" s="21" t="s">
        <v>4687</v>
      </c>
      <c r="C3057" s="30">
        <v>45927</v>
      </c>
      <c r="D3057" s="30">
        <v>45933</v>
      </c>
      <c r="E3057" s="47">
        <v>58.8</v>
      </c>
      <c r="F3057" s="47">
        <f>IF(AB3057="DOLLAR",E3057*88,E3057)</f>
        <v>5174.3999999999996</v>
      </c>
      <c r="G3057" s="48">
        <f>F3057*J3057</f>
        <v>5174.3999999999996</v>
      </c>
      <c r="H3057" s="21" t="s">
        <v>4681</v>
      </c>
      <c r="I3057" s="21" t="s">
        <v>4694</v>
      </c>
      <c r="J3057" s="21">
        <v>1</v>
      </c>
      <c r="K3057" s="21">
        <v>1</v>
      </c>
      <c r="L3057" s="21">
        <f>J3057-K3057</f>
        <v>0</v>
      </c>
      <c r="M3057" s="21" t="s">
        <v>4923</v>
      </c>
      <c r="N3057" s="30">
        <v>45934</v>
      </c>
      <c r="O3057" s="48">
        <v>9236.5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>IF(X3057="", "", X3057-N3057)</f>
        <v>3</v>
      </c>
      <c r="Z3057" s="21" t="str">
        <f>IF(N3057="", "", TEXT(N3057, "dddd"))</f>
        <v>Saturday</v>
      </c>
      <c r="AA3057" s="21" t="str">
        <f>IF(X3057="", "", TEXT(X3057, "dddd"))</f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3054</v>
      </c>
      <c r="B3058" s="21" t="s">
        <v>4687</v>
      </c>
      <c r="C3058" s="30">
        <v>45927</v>
      </c>
      <c r="D3058" s="30">
        <v>45933</v>
      </c>
      <c r="E3058" s="47">
        <v>93.6</v>
      </c>
      <c r="F3058" s="47">
        <f>IF(AB3058="DOLLAR",E3058*88,E3058)</f>
        <v>8236.7999999999993</v>
      </c>
      <c r="G3058" s="48">
        <f>F3058*J3058</f>
        <v>8236.7999999999993</v>
      </c>
      <c r="H3058" s="21" t="s">
        <v>4682</v>
      </c>
      <c r="I3058" s="21" t="s">
        <v>4695</v>
      </c>
      <c r="J3058" s="21">
        <v>1</v>
      </c>
      <c r="K3058" s="21">
        <v>1</v>
      </c>
      <c r="L3058" s="21">
        <f>J3058-K3058</f>
        <v>0</v>
      </c>
      <c r="M3058" s="21" t="s">
        <v>4923</v>
      </c>
      <c r="N3058" s="30">
        <v>45934</v>
      </c>
      <c r="O3058" s="48">
        <v>14703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>IF(X3058="", "", X3058-N3058)</f>
        <v>3</v>
      </c>
      <c r="Z3058" s="21" t="str">
        <f>IF(N3058="", "", TEXT(N3058, "dddd"))</f>
        <v>Saturday</v>
      </c>
      <c r="AA3058" s="21" t="str">
        <f>IF(X3058="", "", TEXT(X3058, "dddd"))</f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3055</v>
      </c>
      <c r="B3059" s="21" t="s">
        <v>4687</v>
      </c>
      <c r="C3059" s="30">
        <v>45927</v>
      </c>
      <c r="D3059" s="30">
        <v>45933</v>
      </c>
      <c r="E3059" s="47">
        <v>30</v>
      </c>
      <c r="F3059" s="47">
        <f>IF(AB3059="DOLLAR",E3059*88,E3059)</f>
        <v>2640</v>
      </c>
      <c r="G3059" s="48">
        <f>F3059*J3059</f>
        <v>2640</v>
      </c>
      <c r="H3059" s="21" t="s">
        <v>4683</v>
      </c>
      <c r="I3059" s="21" t="s">
        <v>4696</v>
      </c>
      <c r="J3059" s="21">
        <v>1</v>
      </c>
      <c r="K3059" s="21">
        <v>1</v>
      </c>
      <c r="L3059" s="21">
        <f>J3059-K3059</f>
        <v>0</v>
      </c>
      <c r="M3059" s="21" t="s">
        <v>4923</v>
      </c>
      <c r="N3059" s="30">
        <v>45934</v>
      </c>
      <c r="O3059" s="48">
        <v>4712.5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JAIPUR</v>
      </c>
      <c r="W3059" s="38"/>
      <c r="X3059" s="30">
        <v>45937</v>
      </c>
      <c r="Y3059" s="21">
        <f>IF(X3059="", "", X3059-N3059)</f>
        <v>3</v>
      </c>
      <c r="Z3059" s="21" t="str">
        <f>IF(N3059="", "", TEXT(N3059, "dddd"))</f>
        <v>Saturday</v>
      </c>
      <c r="AA3059" s="21" t="str">
        <f>IF(X3059="", "", TEXT(X3059, "dddd"))</f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3056</v>
      </c>
      <c r="B3060" s="21" t="s">
        <v>4687</v>
      </c>
      <c r="C3060" s="30">
        <v>45927</v>
      </c>
      <c r="D3060" s="30">
        <v>45933</v>
      </c>
      <c r="E3060" s="47">
        <v>358.8</v>
      </c>
      <c r="F3060" s="47">
        <f>IF(AB3060="DOLLAR",E3060*88,E3060)</f>
        <v>31574.400000000001</v>
      </c>
      <c r="G3060" s="48">
        <f>F3060*J3060</f>
        <v>31574.400000000001</v>
      </c>
      <c r="H3060" s="21" t="s">
        <v>4684</v>
      </c>
      <c r="I3060" s="21" t="s">
        <v>4697</v>
      </c>
      <c r="J3060" s="21">
        <v>1</v>
      </c>
      <c r="K3060" s="21">
        <v>1</v>
      </c>
      <c r="L3060" s="21">
        <f>J3060-K3060</f>
        <v>0</v>
      </c>
      <c r="M3060" s="21" t="s">
        <v>4952</v>
      </c>
      <c r="N3060" s="30">
        <v>45936</v>
      </c>
      <c r="O3060" s="48">
        <v>60119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>IF(X3060="", "", X3060-N3060)</f>
        <v>1</v>
      </c>
      <c r="Z3060" s="21" t="str">
        <f>IF(N3060="", "", TEXT(N3060, "dddd"))</f>
        <v>Monday</v>
      </c>
      <c r="AA3060" s="21" t="str">
        <f>IF(X3060="", "", TEXT(X3060, "dddd"))</f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3057</v>
      </c>
      <c r="B3061" s="21" t="s">
        <v>4687</v>
      </c>
      <c r="C3061" s="30">
        <v>45927</v>
      </c>
      <c r="D3061" s="30">
        <v>45933</v>
      </c>
      <c r="E3061" s="47">
        <v>18</v>
      </c>
      <c r="F3061" s="47">
        <f>IF(AB3061="DOLLAR",E3061*88,E3061)</f>
        <v>1584</v>
      </c>
      <c r="G3061" s="48">
        <f>F3061*J3061</f>
        <v>1584</v>
      </c>
      <c r="H3061" s="21" t="s">
        <v>4685</v>
      </c>
      <c r="I3061" s="21" t="s">
        <v>4698</v>
      </c>
      <c r="J3061" s="21">
        <v>1</v>
      </c>
      <c r="K3061" s="21">
        <v>1</v>
      </c>
      <c r="L3061" s="21">
        <f>J3061-K3061</f>
        <v>0</v>
      </c>
      <c r="M3061" s="21" t="s">
        <v>4952</v>
      </c>
      <c r="N3061" s="30">
        <v>45936</v>
      </c>
      <c r="O3061" s="48">
        <v>3016</v>
      </c>
      <c r="P3061" s="21" t="s">
        <v>4688</v>
      </c>
      <c r="Q3061" s="21">
        <v>58156535312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8"/>
      <c r="X3061" s="30">
        <v>45937</v>
      </c>
      <c r="Y3061" s="21">
        <f>IF(X3061="", "", X3061-N3061)</f>
        <v>1</v>
      </c>
      <c r="Z3061" s="21" t="str">
        <f>IF(N3061="", "", TEXT(N3061, "dddd"))</f>
        <v>Monday</v>
      </c>
      <c r="AA3061" s="21" t="str">
        <f>IF(X3061="", "", TEXT(X3061, "dddd"))</f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3058</v>
      </c>
      <c r="B3062" s="21" t="s">
        <v>4687</v>
      </c>
      <c r="C3062" s="30">
        <v>45927</v>
      </c>
      <c r="D3062" s="30">
        <v>45933</v>
      </c>
      <c r="E3062" s="47">
        <v>40.799999999999997</v>
      </c>
      <c r="F3062" s="47">
        <f>IF(AB3062="DOLLAR",E3062*88,E3062)</f>
        <v>3590.3999999999996</v>
      </c>
      <c r="G3062" s="48">
        <f>F3062*J3062</f>
        <v>7180.7999999999993</v>
      </c>
      <c r="H3062" s="21" t="s">
        <v>4686</v>
      </c>
      <c r="I3062" s="21" t="s">
        <v>4699</v>
      </c>
      <c r="J3062" s="21">
        <v>2</v>
      </c>
      <c r="K3062" s="21">
        <v>2</v>
      </c>
      <c r="L3062" s="21">
        <f>J3062-K3062</f>
        <v>0</v>
      </c>
      <c r="M3062" s="21" t="s">
        <v>4886</v>
      </c>
      <c r="N3062" s="30">
        <v>45934</v>
      </c>
      <c r="O3062" s="48">
        <v>6902</v>
      </c>
      <c r="P3062" s="21" t="s">
        <v>4689</v>
      </c>
      <c r="Q3062" s="21">
        <v>58156477724</v>
      </c>
      <c r="R3062" s="21" t="s">
        <v>40</v>
      </c>
      <c r="S3062" s="3">
        <v>-20</v>
      </c>
      <c r="T3062" s="37"/>
      <c r="U3062" s="21" t="s">
        <v>4690</v>
      </c>
      <c r="V3062" s="21" t="str">
        <f>VLOOKUP(P3062,'Customer List'!B:C,2,)</f>
        <v>Mumbai</v>
      </c>
      <c r="W3062" s="39"/>
      <c r="X3062" s="30">
        <v>45936</v>
      </c>
      <c r="Y3062" s="21">
        <f>IF(X3062="", "", X3062-N3062)</f>
        <v>2</v>
      </c>
      <c r="Z3062" s="21" t="str">
        <f>IF(N3062="", "", TEXT(N3062, "dddd"))</f>
        <v>Saturday</v>
      </c>
      <c r="AA3062" s="21" t="str">
        <f>IF(X3062="", "", TEXT(X3062, "dddd"))</f>
        <v>Monday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3059</v>
      </c>
      <c r="B3063" s="49" t="s">
        <v>4706</v>
      </c>
      <c r="C3063" s="30">
        <v>45929</v>
      </c>
      <c r="D3063" s="30">
        <v>45934</v>
      </c>
      <c r="E3063" s="47">
        <v>6500</v>
      </c>
      <c r="F3063" s="47">
        <f>IF(AB3063="DOLLAR",E3063*88,E3063)</f>
        <v>6500</v>
      </c>
      <c r="G3063" s="48">
        <f>F3063*J3063</f>
        <v>6500</v>
      </c>
      <c r="H3063" s="21" t="s">
        <v>4701</v>
      </c>
      <c r="I3063" s="21" t="s">
        <v>4702</v>
      </c>
      <c r="J3063" s="21">
        <v>1</v>
      </c>
      <c r="K3063" s="21">
        <v>1</v>
      </c>
      <c r="L3063" s="21">
        <f>J3063-K3063</f>
        <v>0</v>
      </c>
      <c r="M3063" s="21" t="s">
        <v>5680</v>
      </c>
      <c r="N3063" s="30">
        <v>45965</v>
      </c>
      <c r="O3063" s="48">
        <v>12492</v>
      </c>
      <c r="P3063" s="21" t="s">
        <v>49</v>
      </c>
      <c r="Q3063" s="21" t="s">
        <v>636</v>
      </c>
      <c r="R3063" s="21" t="s">
        <v>637</v>
      </c>
      <c r="S3063" s="3" t="s">
        <v>299</v>
      </c>
      <c r="T3063" s="37"/>
      <c r="U3063" s="21" t="s">
        <v>2085</v>
      </c>
      <c r="V3063" s="21" t="str">
        <f>VLOOKUP(P3063,'Customer List'!B:C,2,)</f>
        <v>Delhi</v>
      </c>
      <c r="W3063" s="39"/>
      <c r="X3063" s="30">
        <f>IF(OR(R3063 = "PRIYANKA MADAM", R3063 = "DEEPAK", R3063 = "PORTER"),N3063,"")</f>
        <v>45965</v>
      </c>
      <c r="Y3063" s="21">
        <f>IF(X3063="", "", X3063-N3063)</f>
        <v>0</v>
      </c>
      <c r="Z3063" s="21" t="str">
        <f>IF(N3063="", "", TEXT(N3063, "dddd"))</f>
        <v>Tuesday</v>
      </c>
      <c r="AA3063" s="21" t="str">
        <f>IF(X3063="", "", TEXT(X3063, "dddd"))</f>
        <v>Tuesday</v>
      </c>
      <c r="AB3063" s="21" t="str">
        <f>VLOOKUP(U3063,'Currency Sheet'!A:C,3,)</f>
        <v>INR</v>
      </c>
      <c r="AC3063" s="42" t="str">
        <f>VLOOKUP(P3063,'Customer List'!B:D,3,)</f>
        <v>Local</v>
      </c>
    </row>
    <row r="3064" spans="1:29" x14ac:dyDescent="0.25">
      <c r="A3064" s="21">
        <v>3060</v>
      </c>
      <c r="B3064" s="49" t="s">
        <v>4706</v>
      </c>
      <c r="C3064" s="30">
        <v>45929</v>
      </c>
      <c r="D3064" s="30">
        <v>45934</v>
      </c>
      <c r="E3064" s="47">
        <v>16000</v>
      </c>
      <c r="F3064" s="47">
        <f>IF(AB3064="DOLLAR",E3064*88,E3064)</f>
        <v>16000</v>
      </c>
      <c r="G3064" s="48">
        <f>F3064*J3064</f>
        <v>16000</v>
      </c>
      <c r="H3064" s="21" t="s">
        <v>2633</v>
      </c>
      <c r="I3064" s="21" t="s">
        <v>4703</v>
      </c>
      <c r="J3064" s="21">
        <v>1</v>
      </c>
      <c r="K3064" s="21">
        <v>1</v>
      </c>
      <c r="L3064" s="21">
        <f>J3064-K3064</f>
        <v>0</v>
      </c>
      <c r="M3064" s="21" t="s">
        <v>4968</v>
      </c>
      <c r="N3064" s="30">
        <v>45939</v>
      </c>
      <c r="O3064" s="48">
        <v>18200</v>
      </c>
      <c r="P3064" s="21" t="s">
        <v>2636</v>
      </c>
      <c r="Q3064" s="21" t="s">
        <v>2071</v>
      </c>
      <c r="R3064" s="21" t="s">
        <v>637</v>
      </c>
      <c r="S3064" s="3" t="s">
        <v>299</v>
      </c>
      <c r="T3064" s="37"/>
      <c r="U3064" s="21" t="s">
        <v>4343</v>
      </c>
      <c r="V3064" s="21" t="e">
        <f>VLOOKUP(P3064,'Customer List'!B:C,2,)</f>
        <v>#N/A</v>
      </c>
      <c r="W3064" s="39"/>
      <c r="X3064" s="30">
        <f>IF(OR(R3064 = "PRIYANKA MADAM", R3064 = "DEEPAK", R3064 = "PORTER"),N3064,"")</f>
        <v>45939</v>
      </c>
      <c r="Y3064" s="21">
        <f>IF(X3064="", "", X3064-N3064)</f>
        <v>0</v>
      </c>
      <c r="Z3064" s="21" t="str">
        <f>IF(N3064="", "", TEXT(N3064, "dddd"))</f>
        <v>Thursday</v>
      </c>
      <c r="AA3064" s="21" t="str">
        <f>IF(X3064="", "", TEXT(X3064, "dddd"))</f>
        <v>Thursday</v>
      </c>
      <c r="AB3064" s="21" t="str">
        <f>VLOOKUP(U3064,'Currency Sheet'!A:C,3,)</f>
        <v>INR</v>
      </c>
      <c r="AC3064" s="42" t="e">
        <f>VLOOKUP(P3064,'Customer List'!B:D,3,)</f>
        <v>#N/A</v>
      </c>
    </row>
    <row r="3065" spans="1:29" x14ac:dyDescent="0.25">
      <c r="A3065" s="21">
        <v>3061</v>
      </c>
      <c r="B3065" s="49" t="s">
        <v>4706</v>
      </c>
      <c r="C3065" s="30">
        <v>45929</v>
      </c>
      <c r="D3065" s="30">
        <v>45934</v>
      </c>
      <c r="E3065" s="47">
        <v>6500</v>
      </c>
      <c r="F3065" s="47">
        <f>IF(AB3065="DOLLAR",E3065*88,E3065)</f>
        <v>6500</v>
      </c>
      <c r="G3065" s="48">
        <f>F3065*J3065</f>
        <v>6500</v>
      </c>
      <c r="H3065" s="21" t="s">
        <v>4704</v>
      </c>
      <c r="I3065" s="21" t="s">
        <v>4705</v>
      </c>
      <c r="J3065" s="21">
        <v>1</v>
      </c>
      <c r="K3065" s="21">
        <v>1</v>
      </c>
      <c r="L3065" s="21">
        <f>J3065-K3065</f>
        <v>0</v>
      </c>
      <c r="M3065" s="21" t="s">
        <v>5680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2085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>IF(X3065="", "", X3065-N3065)</f>
        <v>0</v>
      </c>
      <c r="Z3065" s="21" t="str">
        <f>IF(N3065="", "", TEXT(N3065, "dddd"))</f>
        <v>Tuesday</v>
      </c>
      <c r="AA3065" s="21" t="str">
        <f>IF(X3065="", "", TEXT(X3065, "dddd"))</f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x14ac:dyDescent="0.25">
      <c r="A3066" s="21">
        <v>3062</v>
      </c>
      <c r="B3066" s="21" t="s">
        <v>4725</v>
      </c>
      <c r="C3066" s="30">
        <v>45926</v>
      </c>
      <c r="D3066" s="30">
        <v>45936</v>
      </c>
      <c r="E3066" s="47">
        <v>321.75</v>
      </c>
      <c r="F3066" s="47">
        <f>IF(AB3066="DOLLAR",E3066*88,E3066)</f>
        <v>28314</v>
      </c>
      <c r="G3066" s="48">
        <f>F3066*J3066</f>
        <v>56628</v>
      </c>
      <c r="H3066" s="21">
        <v>301344</v>
      </c>
      <c r="I3066" s="21" t="s">
        <v>4560</v>
      </c>
      <c r="J3066" s="21">
        <v>2</v>
      </c>
      <c r="K3066" s="21">
        <v>2</v>
      </c>
      <c r="L3066" s="21">
        <f>J3066-K3066</f>
        <v>0</v>
      </c>
      <c r="M3066" s="21" t="s">
        <v>4927</v>
      </c>
      <c r="N3066" s="30">
        <v>45937</v>
      </c>
      <c r="O3066" s="48">
        <v>86444</v>
      </c>
      <c r="P3066" s="21" t="s">
        <v>183</v>
      </c>
      <c r="Q3066" s="21">
        <v>58156566646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Mumbai</v>
      </c>
      <c r="W3066" s="38"/>
      <c r="X3066" s="30">
        <v>45938</v>
      </c>
      <c r="Y3066" s="21">
        <f>IF(X3066="", "", X3066-N3066)</f>
        <v>1</v>
      </c>
      <c r="Z3066" s="21" t="str">
        <f>IF(N3066="", "", TEXT(N3066, "dddd"))</f>
        <v>Tuesday</v>
      </c>
      <c r="AA3066" s="21" t="str">
        <f>IF(X3066="", "", TEXT(X3066, "dddd"))</f>
        <v>Wednesday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3063</v>
      </c>
      <c r="B3067" s="21" t="s">
        <v>4725</v>
      </c>
      <c r="C3067" s="30">
        <v>45926</v>
      </c>
      <c r="D3067" s="30">
        <v>45936</v>
      </c>
      <c r="E3067" s="47">
        <v>154.69999999999999</v>
      </c>
      <c r="F3067" s="47">
        <f>IF(AB3067="DOLLAR",E3067*88,E3067)</f>
        <v>13613.599999999999</v>
      </c>
      <c r="G3067" s="48">
        <f>F3067*J3067</f>
        <v>13613.599999999999</v>
      </c>
      <c r="H3067" s="21">
        <v>100209</v>
      </c>
      <c r="I3067" s="21" t="s">
        <v>4520</v>
      </c>
      <c r="J3067" s="21">
        <v>1</v>
      </c>
      <c r="K3067" s="21">
        <v>1</v>
      </c>
      <c r="L3067" s="21">
        <f>J3067-K3067</f>
        <v>0</v>
      </c>
      <c r="M3067" s="21" t="s">
        <v>5027</v>
      </c>
      <c r="N3067" s="30">
        <v>45937</v>
      </c>
      <c r="O3067" s="48">
        <v>18895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>IF(X3067="", "", X3067-N3067)</f>
        <v>4</v>
      </c>
      <c r="Z3067" s="21" t="str">
        <f>IF(N3067="", "", TEXT(N3067, "dddd"))</f>
        <v>Tuesday</v>
      </c>
      <c r="AA3067" s="21" t="str">
        <f>IF(X3067="", "", TEXT(X3067, "dddd"))</f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3064</v>
      </c>
      <c r="B3068" s="21" t="s">
        <v>4725</v>
      </c>
      <c r="C3068" s="30">
        <v>45926</v>
      </c>
      <c r="D3068" s="30">
        <v>45936</v>
      </c>
      <c r="E3068" s="47">
        <v>73.5</v>
      </c>
      <c r="F3068" s="47">
        <f>IF(AB3068="DOLLAR",E3068*88,E3068)</f>
        <v>6468</v>
      </c>
      <c r="G3068" s="48">
        <f>F3068*J3068</f>
        <v>6468</v>
      </c>
      <c r="H3068" s="21">
        <v>100219</v>
      </c>
      <c r="I3068" s="21" t="s">
        <v>4231</v>
      </c>
      <c r="J3068" s="21">
        <v>1</v>
      </c>
      <c r="K3068" s="21">
        <v>1</v>
      </c>
      <c r="L3068" s="21">
        <f>J3068-K3068</f>
        <v>0</v>
      </c>
      <c r="M3068" s="21" t="s">
        <v>5027</v>
      </c>
      <c r="N3068" s="30">
        <v>45937</v>
      </c>
      <c r="O3068" s="48">
        <v>8977.5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>IF(X3068="", "", X3068-N3068)</f>
        <v>4</v>
      </c>
      <c r="Z3068" s="21" t="str">
        <f>IF(N3068="", "", TEXT(N3068, "dddd"))</f>
        <v>Tuesday</v>
      </c>
      <c r="AA3068" s="21" t="str">
        <f>IF(X3068="", "", TEXT(X3068, "dddd"))</f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3065</v>
      </c>
      <c r="B3069" s="21" t="s">
        <v>4725</v>
      </c>
      <c r="C3069" s="30">
        <v>45926</v>
      </c>
      <c r="D3069" s="30">
        <v>45936</v>
      </c>
      <c r="E3069" s="47">
        <v>57.4</v>
      </c>
      <c r="F3069" s="47">
        <f>IF(AB3069="DOLLAR",E3069*88,E3069)</f>
        <v>5051.2</v>
      </c>
      <c r="G3069" s="48">
        <f>F3069*J3069</f>
        <v>5051.2</v>
      </c>
      <c r="H3069" s="21">
        <v>100327</v>
      </c>
      <c r="I3069" s="21" t="s">
        <v>4521</v>
      </c>
      <c r="J3069" s="21">
        <v>1</v>
      </c>
      <c r="K3069" s="21">
        <v>1</v>
      </c>
      <c r="L3069" s="21">
        <f>J3069-K3069</f>
        <v>0</v>
      </c>
      <c r="M3069" s="21" t="s">
        <v>4868</v>
      </c>
      <c r="N3069" s="30">
        <v>45937</v>
      </c>
      <c r="O3069" s="48">
        <v>9532</v>
      </c>
      <c r="P3069" s="21" t="s">
        <v>4658</v>
      </c>
      <c r="Q3069" s="57">
        <v>58156568330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Hyderabad</v>
      </c>
      <c r="W3069" s="38"/>
      <c r="X3069" s="30">
        <v>45939</v>
      </c>
      <c r="Y3069" s="21">
        <f>IF(X3069="", "", X3069-N3069)</f>
        <v>2</v>
      </c>
      <c r="Z3069" s="21" t="str">
        <f>IF(N3069="", "", TEXT(N3069, "dddd"))</f>
        <v>Tuesday</v>
      </c>
      <c r="AA3069" s="21" t="str">
        <f>IF(X3069="", "", TEXT(X3069, "dddd"))</f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3066</v>
      </c>
      <c r="B3070" s="21" t="s">
        <v>4725</v>
      </c>
      <c r="C3070" s="30">
        <v>45926</v>
      </c>
      <c r="D3070" s="30">
        <v>45936</v>
      </c>
      <c r="E3070" s="47">
        <v>224</v>
      </c>
      <c r="F3070" s="47">
        <f>IF(AB3070="DOLLAR",E3070*88,E3070)</f>
        <v>19712</v>
      </c>
      <c r="G3070" s="48">
        <f>F3070*J3070</f>
        <v>19712</v>
      </c>
      <c r="H3070" s="21">
        <v>100496</v>
      </c>
      <c r="I3070" s="21" t="s">
        <v>4522</v>
      </c>
      <c r="J3070" s="21">
        <v>1</v>
      </c>
      <c r="K3070" s="21">
        <v>1</v>
      </c>
      <c r="L3070" s="21">
        <f>J3070-K3070</f>
        <v>0</v>
      </c>
      <c r="M3070" s="21" t="s">
        <v>4916</v>
      </c>
      <c r="N3070" s="30">
        <v>45937</v>
      </c>
      <c r="O3070" s="48">
        <v>29760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>IF(X3070="", "", X3070-N3070)</f>
        <v>2</v>
      </c>
      <c r="Z3070" s="21" t="str">
        <f>IF(N3070="", "", TEXT(N3070, "dddd"))</f>
        <v>Tuesday</v>
      </c>
      <c r="AA3070" s="21" t="str">
        <f>IF(X3070="", "", TEXT(X3070, "dddd"))</f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3067</v>
      </c>
      <c r="B3071" s="21" t="s">
        <v>4725</v>
      </c>
      <c r="C3071" s="30">
        <v>45926</v>
      </c>
      <c r="D3071" s="30">
        <v>45936</v>
      </c>
      <c r="E3071" s="47">
        <v>138.6</v>
      </c>
      <c r="F3071" s="47">
        <f>IF(AB3071="DOLLAR",E3071*88,E3071)</f>
        <v>12196.8</v>
      </c>
      <c r="G3071" s="48">
        <f>F3071*J3071</f>
        <v>12196.8</v>
      </c>
      <c r="H3071" s="21">
        <v>100526</v>
      </c>
      <c r="I3071" s="21" t="s">
        <v>4523</v>
      </c>
      <c r="J3071" s="21">
        <v>1</v>
      </c>
      <c r="K3071" s="21">
        <v>1</v>
      </c>
      <c r="L3071" s="21">
        <f>J3071-K3071</f>
        <v>0</v>
      </c>
      <c r="M3071" s="21" t="s">
        <v>4916</v>
      </c>
      <c r="N3071" s="30">
        <v>45937</v>
      </c>
      <c r="O3071" s="48">
        <v>18414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>IF(X3071="", "", X3071-N3071)</f>
        <v>2</v>
      </c>
      <c r="Z3071" s="21" t="str">
        <f>IF(N3071="", "", TEXT(N3071, "dddd"))</f>
        <v>Tuesday</v>
      </c>
      <c r="AA3071" s="21" t="str">
        <f>IF(X3071="", "", TEXT(X3071, "dddd"))</f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3068</v>
      </c>
      <c r="B3072" s="21" t="s">
        <v>4725</v>
      </c>
      <c r="C3072" s="30">
        <v>45926</v>
      </c>
      <c r="D3072" s="30">
        <v>45936</v>
      </c>
      <c r="E3072" s="47">
        <v>73.5</v>
      </c>
      <c r="F3072" s="47">
        <f>IF(AB3072="DOLLAR",E3072*88,E3072)</f>
        <v>6468</v>
      </c>
      <c r="G3072" s="48">
        <f>F3072*J3072</f>
        <v>6468</v>
      </c>
      <c r="H3072" s="21">
        <v>101212</v>
      </c>
      <c r="I3072" s="21" t="s">
        <v>3912</v>
      </c>
      <c r="J3072" s="21">
        <v>1</v>
      </c>
      <c r="K3072" s="21">
        <v>1</v>
      </c>
      <c r="L3072" s="21">
        <f>J3072-K3072</f>
        <v>0</v>
      </c>
      <c r="M3072" s="21" t="s">
        <v>4916</v>
      </c>
      <c r="N3072" s="30">
        <v>45937</v>
      </c>
      <c r="O3072" s="48">
        <v>9765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>IF(X3072="", "", X3072-N3072)</f>
        <v>2</v>
      </c>
      <c r="Z3072" s="21" t="str">
        <f>IF(N3072="", "", TEXT(N3072, "dddd"))</f>
        <v>Tuesday</v>
      </c>
      <c r="AA3072" s="21" t="str">
        <f>IF(X3072="", "", TEXT(X3072, "dddd"))</f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3069</v>
      </c>
      <c r="B3073" s="21" t="s">
        <v>4725</v>
      </c>
      <c r="C3073" s="30">
        <v>45926</v>
      </c>
      <c r="D3073" s="30">
        <v>45936</v>
      </c>
      <c r="E3073" s="47">
        <v>201.6</v>
      </c>
      <c r="F3073" s="47">
        <f>IF(AB3073="DOLLAR",E3073*88,E3073)</f>
        <v>17740.8</v>
      </c>
      <c r="G3073" s="48">
        <f>F3073*J3073</f>
        <v>17740.8</v>
      </c>
      <c r="H3073" s="21">
        <v>101230</v>
      </c>
      <c r="I3073" s="21" t="s">
        <v>4524</v>
      </c>
      <c r="J3073" s="21">
        <v>1</v>
      </c>
      <c r="K3073" s="21">
        <v>1</v>
      </c>
      <c r="L3073" s="21">
        <f>J3073-K3073</f>
        <v>0</v>
      </c>
      <c r="M3073" s="21" t="s">
        <v>4859</v>
      </c>
      <c r="N3073" s="30">
        <v>45937</v>
      </c>
      <c r="O3073" s="48">
        <v>24611.040000000001</v>
      </c>
      <c r="P3073" s="21" t="s">
        <v>242</v>
      </c>
      <c r="Q3073" s="21">
        <v>58156569435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Mumbai</v>
      </c>
      <c r="W3073" s="38"/>
      <c r="X3073" s="30">
        <v>45938</v>
      </c>
      <c r="Y3073" s="21">
        <f>IF(X3073="", "", X3073-N3073)</f>
        <v>1</v>
      </c>
      <c r="Z3073" s="21" t="str">
        <f>IF(N3073="", "", TEXT(N3073, "dddd"))</f>
        <v>Tuesday</v>
      </c>
      <c r="AA3073" s="21" t="str">
        <f>IF(X3073="", "", TEXT(X3073, "dddd"))</f>
        <v>Wednesday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3070</v>
      </c>
      <c r="B3074" s="21" t="s">
        <v>4725</v>
      </c>
      <c r="C3074" s="30">
        <v>45926</v>
      </c>
      <c r="D3074" s="30">
        <v>45936</v>
      </c>
      <c r="E3074" s="47">
        <v>181.5</v>
      </c>
      <c r="F3074" s="47">
        <f>IF(AB3074="DOLLAR",E3074*88,E3074)</f>
        <v>15972</v>
      </c>
      <c r="G3074" s="48">
        <f>F3074*J3074</f>
        <v>15972</v>
      </c>
      <c r="H3074" s="21">
        <v>101251</v>
      </c>
      <c r="I3074" s="21" t="s">
        <v>4525</v>
      </c>
      <c r="J3074" s="21">
        <v>1</v>
      </c>
      <c r="K3074" s="21">
        <v>1</v>
      </c>
      <c r="L3074" s="21">
        <f>J3074-K3074</f>
        <v>0</v>
      </c>
      <c r="M3074" s="21" t="s">
        <v>5308</v>
      </c>
      <c r="N3074" s="30">
        <v>45955</v>
      </c>
      <c r="O3074" s="48">
        <v>21598.5</v>
      </c>
      <c r="P3074" s="21" t="s">
        <v>1133</v>
      </c>
      <c r="Q3074" s="56">
        <v>58157407534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Kerala</v>
      </c>
      <c r="W3074" s="38"/>
      <c r="X3074" s="30">
        <v>45957</v>
      </c>
      <c r="Y3074" s="21">
        <f>IF(X3074="", "", X3074-N3074)</f>
        <v>2</v>
      </c>
      <c r="Z3074" s="21" t="str">
        <f>IF(N3074="", "", TEXT(N3074, "dddd"))</f>
        <v>Saturday</v>
      </c>
      <c r="AA3074" s="21" t="str">
        <f>IF(X3074="", "", TEXT(X3074, "dddd"))</f>
        <v>Monday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3071</v>
      </c>
      <c r="B3075" s="21" t="s">
        <v>4725</v>
      </c>
      <c r="C3075" s="30">
        <v>45926</v>
      </c>
      <c r="D3075" s="30">
        <v>45936</v>
      </c>
      <c r="E3075" s="47">
        <v>214.5</v>
      </c>
      <c r="F3075" s="47">
        <f>IF(AB3075="DOLLAR",E3075*88,E3075)</f>
        <v>18876</v>
      </c>
      <c r="G3075" s="48">
        <f>F3075*J3075</f>
        <v>18876</v>
      </c>
      <c r="H3075" s="21">
        <v>101337</v>
      </c>
      <c r="I3075" s="21" t="s">
        <v>4526</v>
      </c>
      <c r="J3075" s="21">
        <v>1</v>
      </c>
      <c r="K3075" s="21">
        <v>1</v>
      </c>
      <c r="L3075" s="21">
        <f>J3075-K3075</f>
        <v>0</v>
      </c>
      <c r="M3075" s="21" t="s">
        <v>4916</v>
      </c>
      <c r="N3075" s="30">
        <v>45937</v>
      </c>
      <c r="O3075" s="48">
        <v>26598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>IF(X3075="", "", X3075-N3075)</f>
        <v>2</v>
      </c>
      <c r="Z3075" s="21" t="str">
        <f>IF(N3075="", "", TEXT(N3075, "dddd"))</f>
        <v>Tuesday</v>
      </c>
      <c r="AA3075" s="21" t="str">
        <f>IF(X3075="", "", TEXT(X3075, "dddd"))</f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3072</v>
      </c>
      <c r="B3076" s="21" t="s">
        <v>4725</v>
      </c>
      <c r="C3076" s="30">
        <v>45926</v>
      </c>
      <c r="D3076" s="30">
        <v>45936</v>
      </c>
      <c r="E3076" s="47">
        <v>107.1</v>
      </c>
      <c r="F3076" s="47">
        <f>IF(AB3076="DOLLAR",E3076*88,E3076)</f>
        <v>9424.7999999999993</v>
      </c>
      <c r="G3076" s="48">
        <f>F3076*J3076</f>
        <v>9424.7999999999993</v>
      </c>
      <c r="H3076" s="21">
        <v>102615</v>
      </c>
      <c r="I3076" s="21" t="s">
        <v>4527</v>
      </c>
      <c r="J3076" s="21">
        <v>1</v>
      </c>
      <c r="K3076" s="21">
        <v>1</v>
      </c>
      <c r="L3076" s="21">
        <f>J3076-K3076</f>
        <v>0</v>
      </c>
      <c r="M3076" s="21" t="s">
        <v>4916</v>
      </c>
      <c r="N3076" s="30">
        <v>45937</v>
      </c>
      <c r="O3076" s="48">
        <v>14229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>IF(X3076="", "", X3076-N3076)</f>
        <v>2</v>
      </c>
      <c r="Z3076" s="21" t="str">
        <f>IF(N3076="", "", TEXT(N3076, "dddd"))</f>
        <v>Tuesday</v>
      </c>
      <c r="AA3076" s="21" t="str">
        <f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3073</v>
      </c>
      <c r="B3077" s="21" t="s">
        <v>4725</v>
      </c>
      <c r="C3077" s="30">
        <v>45926</v>
      </c>
      <c r="D3077" s="30">
        <v>45936</v>
      </c>
      <c r="E3077" s="47">
        <v>65.8</v>
      </c>
      <c r="F3077" s="47">
        <f>IF(AB3077="DOLLAR",E3077*88,E3077)</f>
        <v>5790.4</v>
      </c>
      <c r="G3077" s="48">
        <f>F3077*J3077</f>
        <v>5790.4</v>
      </c>
      <c r="H3077" s="21">
        <v>103025</v>
      </c>
      <c r="I3077" s="21" t="s">
        <v>4528</v>
      </c>
      <c r="J3077" s="21">
        <v>1</v>
      </c>
      <c r="K3077" s="21">
        <v>1</v>
      </c>
      <c r="L3077" s="21">
        <f>J3077-K3077</f>
        <v>0</v>
      </c>
      <c r="M3077" s="21" t="s">
        <v>4868</v>
      </c>
      <c r="N3077" s="30">
        <v>45937</v>
      </c>
      <c r="O3077" s="48">
        <v>10927</v>
      </c>
      <c r="P3077" s="21" t="s">
        <v>4658</v>
      </c>
      <c r="Q3077" s="21">
        <v>58156568330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Hyderabad</v>
      </c>
      <c r="W3077" s="38"/>
      <c r="X3077" s="30">
        <v>45939</v>
      </c>
      <c r="Y3077" s="21">
        <f>IF(X3077="", "", X3077-N3077)</f>
        <v>2</v>
      </c>
      <c r="Z3077" s="21" t="str">
        <f>IF(N3077="", "", TEXT(N3077, "dddd"))</f>
        <v>Tuesday</v>
      </c>
      <c r="AA3077" s="21" t="str">
        <f>IF(X3077="", "", TEXT(X3077, "dddd"))</f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3074</v>
      </c>
      <c r="B3078" s="21" t="s">
        <v>4725</v>
      </c>
      <c r="C3078" s="30">
        <v>45926</v>
      </c>
      <c r="D3078" s="30">
        <v>45936</v>
      </c>
      <c r="E3078" s="47">
        <v>154.69999999999999</v>
      </c>
      <c r="F3078" s="47">
        <f>IF(AB3078="DOLLAR",E3078*88,E3078)</f>
        <v>13613.599999999999</v>
      </c>
      <c r="G3078" s="48">
        <f>F3078*J3078</f>
        <v>13613.599999999999</v>
      </c>
      <c r="H3078" s="21">
        <v>103132</v>
      </c>
      <c r="I3078" s="21" t="s">
        <v>4529</v>
      </c>
      <c r="J3078" s="21">
        <v>1</v>
      </c>
      <c r="K3078" s="21">
        <v>1</v>
      </c>
      <c r="L3078" s="21">
        <f>J3078-K3078</f>
        <v>0</v>
      </c>
      <c r="M3078" s="21" t="s">
        <v>4916</v>
      </c>
      <c r="N3078" s="30">
        <v>45937</v>
      </c>
      <c r="O3078" s="48">
        <v>20553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>IF(X3078="", "", X3078-N3078)</f>
        <v>2</v>
      </c>
      <c r="Z3078" s="21" t="str">
        <f>IF(N3078="", "", TEXT(N3078, "dddd"))</f>
        <v>Tuesday</v>
      </c>
      <c r="AA3078" s="21" t="str">
        <f>IF(X3078="", "", TEXT(X3078, "dddd"))</f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3075</v>
      </c>
      <c r="B3079" s="21" t="s">
        <v>4725</v>
      </c>
      <c r="C3079" s="30">
        <v>45926</v>
      </c>
      <c r="D3079" s="30">
        <v>45936</v>
      </c>
      <c r="E3079" s="47">
        <v>326.25</v>
      </c>
      <c r="F3079" s="47">
        <f>IF(AB3079="DOLLAR",E3079*88,E3079)</f>
        <v>28710</v>
      </c>
      <c r="G3079" s="48">
        <f>F3079*J3079</f>
        <v>28710</v>
      </c>
      <c r="H3079" s="21">
        <v>103140</v>
      </c>
      <c r="I3079" s="21" t="s">
        <v>4530</v>
      </c>
      <c r="J3079" s="21">
        <v>1</v>
      </c>
      <c r="K3079" s="21">
        <v>1</v>
      </c>
      <c r="L3079" s="21">
        <f>J3079-K3079</f>
        <v>0</v>
      </c>
      <c r="M3079" s="21" t="s">
        <v>4916</v>
      </c>
      <c r="N3079" s="30">
        <v>45937</v>
      </c>
      <c r="O3079" s="48">
        <v>40455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>IF(X3079="", "", X3079-N3079)</f>
        <v>2</v>
      </c>
      <c r="Z3079" s="21" t="str">
        <f>IF(N3079="", "", TEXT(N3079, "dddd"))</f>
        <v>Tuesday</v>
      </c>
      <c r="AA3079" s="21" t="str">
        <f>IF(X3079="", "", TEXT(X3079, "dddd"))</f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3076</v>
      </c>
      <c r="B3080" s="21" t="s">
        <v>4725</v>
      </c>
      <c r="C3080" s="30">
        <v>45926</v>
      </c>
      <c r="D3080" s="30">
        <v>45936</v>
      </c>
      <c r="E3080" s="47">
        <v>231.75</v>
      </c>
      <c r="F3080" s="47">
        <f>IF(AB3080="DOLLAR",E3080*88,E3080)</f>
        <v>20394</v>
      </c>
      <c r="G3080" s="48">
        <f>F3080*J3080</f>
        <v>40788</v>
      </c>
      <c r="H3080" s="21">
        <v>103157</v>
      </c>
      <c r="I3080" s="21" t="s">
        <v>4531</v>
      </c>
      <c r="J3080" s="21">
        <v>2</v>
      </c>
      <c r="K3080" s="21">
        <v>2</v>
      </c>
      <c r="L3080" s="21">
        <f>J3080-K3080</f>
        <v>0</v>
      </c>
      <c r="M3080" s="21" t="s">
        <v>5027</v>
      </c>
      <c r="N3080" s="30">
        <v>45937</v>
      </c>
      <c r="O3080" s="48">
        <v>52839</v>
      </c>
      <c r="P3080" s="21" t="s">
        <v>617</v>
      </c>
      <c r="Q3080" s="21">
        <v>58156578664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Bhuvneshwar</v>
      </c>
      <c r="W3080" s="38"/>
      <c r="X3080" s="30">
        <v>45941</v>
      </c>
      <c r="Y3080" s="21">
        <f>IF(X3080="", "", X3080-N3080)</f>
        <v>4</v>
      </c>
      <c r="Z3080" s="21" t="str">
        <f>IF(N3080="", "", TEXT(N3080, "dddd"))</f>
        <v>Tuesday</v>
      </c>
      <c r="AA3080" s="21" t="str">
        <f>IF(X3080="", "", TEXT(X3080, "dddd"))</f>
        <v>Saturday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3077</v>
      </c>
      <c r="B3081" s="21" t="s">
        <v>4725</v>
      </c>
      <c r="C3081" s="30">
        <v>45926</v>
      </c>
      <c r="D3081" s="30">
        <v>45936</v>
      </c>
      <c r="E3081" s="47">
        <v>45.5</v>
      </c>
      <c r="F3081" s="47">
        <f>IF(AB3081="DOLLAR",E3081*88,E3081)</f>
        <v>4004</v>
      </c>
      <c r="G3081" s="48">
        <f>F3081*J3081</f>
        <v>4004</v>
      </c>
      <c r="H3081" s="21">
        <v>104103</v>
      </c>
      <c r="I3081" s="21" t="s">
        <v>4532</v>
      </c>
      <c r="J3081" s="21">
        <v>1</v>
      </c>
      <c r="K3081" s="21">
        <v>1</v>
      </c>
      <c r="L3081" s="21">
        <f>J3081-K3081</f>
        <v>0</v>
      </c>
      <c r="M3081" s="21" t="s">
        <v>4924</v>
      </c>
      <c r="N3081" s="30">
        <v>45937</v>
      </c>
      <c r="O3081" s="48">
        <v>4937.3999999999996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>IF(X3081="", "", X3081-N3081)</f>
        <v>1</v>
      </c>
      <c r="Z3081" s="21" t="str">
        <f>IF(N3081="", "", TEXT(N3081, "dddd"))</f>
        <v>Tuesday</v>
      </c>
      <c r="AA3081" s="21" t="str">
        <f>IF(X3081="", "", TEXT(X3081, "dddd"))</f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3078</v>
      </c>
      <c r="B3082" s="21" t="s">
        <v>4725</v>
      </c>
      <c r="C3082" s="30">
        <v>45926</v>
      </c>
      <c r="D3082" s="30">
        <v>45936</v>
      </c>
      <c r="E3082" s="47">
        <v>212.8</v>
      </c>
      <c r="F3082" s="47">
        <f>IF(AB3082="DOLLAR",E3082*88,E3082)</f>
        <v>18726.400000000001</v>
      </c>
      <c r="G3082" s="48">
        <f>F3082*J3082</f>
        <v>18726.400000000001</v>
      </c>
      <c r="H3082" s="21">
        <v>104106</v>
      </c>
      <c r="I3082" s="21" t="s">
        <v>4533</v>
      </c>
      <c r="J3082" s="21">
        <v>1</v>
      </c>
      <c r="K3082" s="21">
        <v>1</v>
      </c>
      <c r="L3082" s="21">
        <f>J3082-K3082</f>
        <v>0</v>
      </c>
      <c r="M3082" s="21" t="s">
        <v>4924</v>
      </c>
      <c r="N3082" s="30">
        <v>45937</v>
      </c>
      <c r="O3082" s="48">
        <v>23091.84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>IF(X3082="", "", X3082-N3082)</f>
        <v>1</v>
      </c>
      <c r="Z3082" s="21" t="str">
        <f>IF(N3082="", "", TEXT(N3082, "dddd"))</f>
        <v>Tuesday</v>
      </c>
      <c r="AA3082" s="21" t="str">
        <f>IF(X3082="", "", TEXT(X3082, "dddd"))</f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3079</v>
      </c>
      <c r="B3083" s="21" t="s">
        <v>4725</v>
      </c>
      <c r="C3083" s="30">
        <v>45926</v>
      </c>
      <c r="D3083" s="30">
        <v>45936</v>
      </c>
      <c r="E3083" s="47">
        <v>201.6</v>
      </c>
      <c r="F3083" s="47">
        <f>IF(AB3083="DOLLAR",E3083*88,E3083)</f>
        <v>17740.8</v>
      </c>
      <c r="G3083" s="48">
        <f>F3083*J3083</f>
        <v>17740.8</v>
      </c>
      <c r="H3083" s="21">
        <v>105322</v>
      </c>
      <c r="I3083" s="21" t="s">
        <v>4534</v>
      </c>
      <c r="J3083" s="21">
        <v>1</v>
      </c>
      <c r="K3083" s="21">
        <v>1</v>
      </c>
      <c r="L3083" s="21">
        <f>J3083-K3083</f>
        <v>0</v>
      </c>
      <c r="M3083" s="21" t="s">
        <v>4916</v>
      </c>
      <c r="N3083" s="30">
        <v>45937</v>
      </c>
      <c r="O3083" s="48">
        <v>26784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Kolkata</v>
      </c>
      <c r="W3083" s="38"/>
      <c r="X3083" s="30">
        <v>45939</v>
      </c>
      <c r="Y3083" s="21">
        <f>IF(X3083="", "", X3083-N3083)</f>
        <v>2</v>
      </c>
      <c r="Z3083" s="21" t="str">
        <f>IF(N3083="", "", TEXT(N3083, "dddd"))</f>
        <v>Tuesday</v>
      </c>
      <c r="AA3083" s="21" t="str">
        <f>IF(X3083="", "", TEXT(X3083, "dddd"))</f>
        <v>Thursday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3080</v>
      </c>
      <c r="B3084" s="21" t="s">
        <v>4725</v>
      </c>
      <c r="C3084" s="30">
        <v>45926</v>
      </c>
      <c r="D3084" s="30">
        <v>45936</v>
      </c>
      <c r="E3084" s="47">
        <v>186.9</v>
      </c>
      <c r="F3084" s="47">
        <f>IF(AB3084="DOLLAR",E3084*88,E3084)</f>
        <v>16447.2</v>
      </c>
      <c r="G3084" s="48">
        <f>F3084*J3084</f>
        <v>16447.2</v>
      </c>
      <c r="H3084" s="21">
        <v>106610</v>
      </c>
      <c r="I3084" s="21" t="s">
        <v>4535</v>
      </c>
      <c r="J3084" s="21">
        <v>1</v>
      </c>
      <c r="K3084" s="21">
        <v>1</v>
      </c>
      <c r="L3084" s="21">
        <f>J3084-K3084</f>
        <v>0</v>
      </c>
      <c r="M3084" s="21" t="s">
        <v>4955</v>
      </c>
      <c r="N3084" s="30">
        <v>45938</v>
      </c>
      <c r="O3084" s="48">
        <v>28969.5</v>
      </c>
      <c r="P3084" s="21" t="s">
        <v>1136</v>
      </c>
      <c r="Q3084" s="21" t="s">
        <v>636</v>
      </c>
      <c r="R3084" s="21" t="s">
        <v>723</v>
      </c>
      <c r="S3084" s="3">
        <v>4</v>
      </c>
      <c r="T3084" s="37"/>
      <c r="U3084" s="21" t="s">
        <v>18</v>
      </c>
      <c r="V3084" s="21" t="str">
        <f>VLOOKUP(P3084,'Customer List'!B:C,2,)</f>
        <v>Delhi</v>
      </c>
      <c r="W3084" s="38"/>
      <c r="X3084" s="30">
        <f>IF(OR(R3084 = "PRIYANKA MADAM", R3084 = "DEEPAK", R3084 = "PORTER"),N3084,"")</f>
        <v>45938</v>
      </c>
      <c r="Y3084" s="21">
        <f>IF(X3084="", "", X3084-N3084)</f>
        <v>0</v>
      </c>
      <c r="Z3084" s="21" t="str">
        <f>IF(N3084="", "", TEXT(N3084, "dddd"))</f>
        <v>Wednesday</v>
      </c>
      <c r="AA3084" s="21" t="str">
        <f>IF(X3084="", "", TEXT(X3084, "dddd"))</f>
        <v>Wednesday</v>
      </c>
      <c r="AB3084" s="21" t="str">
        <f>VLOOKUP(U3084,'Currency Sheet'!A:C,3,)</f>
        <v>DOLLAR</v>
      </c>
      <c r="AC3084" s="42" t="str">
        <f>VLOOKUP(P3084,'Customer List'!B:D,3,)</f>
        <v>Local</v>
      </c>
    </row>
    <row r="3085" spans="1:29" x14ac:dyDescent="0.25">
      <c r="A3085" s="21">
        <v>3081</v>
      </c>
      <c r="B3085" s="21" t="s">
        <v>4725</v>
      </c>
      <c r="C3085" s="30">
        <v>45926</v>
      </c>
      <c r="D3085" s="30">
        <v>45936</v>
      </c>
      <c r="E3085" s="47">
        <v>85.4</v>
      </c>
      <c r="F3085" s="47">
        <f>IF(AB3085="DOLLAR",E3085*88,E3085)</f>
        <v>7515.2000000000007</v>
      </c>
      <c r="G3085" s="48">
        <f>F3085*J3085</f>
        <v>7515.2000000000007</v>
      </c>
      <c r="H3085" s="21">
        <v>108907</v>
      </c>
      <c r="I3085" s="21" t="s">
        <v>4536</v>
      </c>
      <c r="J3085" s="21">
        <v>1</v>
      </c>
      <c r="K3085" s="21">
        <v>1</v>
      </c>
      <c r="L3085" s="21">
        <f>J3085-K3085</f>
        <v>0</v>
      </c>
      <c r="M3085" s="21" t="s">
        <v>4918</v>
      </c>
      <c r="N3085" s="30">
        <v>45937</v>
      </c>
      <c r="O3085" s="48">
        <v>12810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>IF(X3085="", "", X3085-N3085)</f>
        <v>2</v>
      </c>
      <c r="Z3085" s="21" t="str">
        <f>IF(N3085="", "", TEXT(N3085, "dddd"))</f>
        <v>Tuesday</v>
      </c>
      <c r="AA3085" s="21" t="str">
        <f>IF(X3085="", "", TEXT(X3085, "dddd"))</f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3082</v>
      </c>
      <c r="B3086" s="21" t="s">
        <v>4725</v>
      </c>
      <c r="C3086" s="30">
        <v>45926</v>
      </c>
      <c r="D3086" s="30">
        <v>45936</v>
      </c>
      <c r="E3086" s="47">
        <v>51.1</v>
      </c>
      <c r="F3086" s="47">
        <f>IF(AB3086="DOLLAR",E3086*88,E3086)</f>
        <v>4496.8</v>
      </c>
      <c r="G3086" s="48">
        <f>F3086*J3086</f>
        <v>4496.8</v>
      </c>
      <c r="H3086" s="21">
        <v>109207</v>
      </c>
      <c r="I3086" s="21" t="s">
        <v>4537</v>
      </c>
      <c r="J3086" s="21">
        <v>1</v>
      </c>
      <c r="K3086" s="21">
        <v>1</v>
      </c>
      <c r="L3086" s="21">
        <f>J3086-K3086</f>
        <v>0</v>
      </c>
      <c r="M3086" s="21" t="s">
        <v>4916</v>
      </c>
      <c r="N3086" s="30">
        <v>45937</v>
      </c>
      <c r="O3086" s="48">
        <v>6789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>IF(X3086="", "", X3086-N3086)</f>
        <v>2</v>
      </c>
      <c r="Z3086" s="21" t="str">
        <f>IF(N3086="", "", TEXT(N3086, "dddd"))</f>
        <v>Tuesday</v>
      </c>
      <c r="AA3086" s="21" t="str">
        <f>IF(X3086="", "", TEXT(X3086, "dddd"))</f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3083</v>
      </c>
      <c r="B3087" s="21" t="s">
        <v>4725</v>
      </c>
      <c r="C3087" s="30">
        <v>45926</v>
      </c>
      <c r="D3087" s="30">
        <v>45936</v>
      </c>
      <c r="E3087" s="47">
        <v>214.5</v>
      </c>
      <c r="F3087" s="47">
        <f>IF(AB3087="DOLLAR",E3087*88,E3087)</f>
        <v>18876</v>
      </c>
      <c r="G3087" s="48">
        <f>F3087*J3087</f>
        <v>18876</v>
      </c>
      <c r="H3087" s="21">
        <v>115555</v>
      </c>
      <c r="I3087" s="21" t="s">
        <v>4538</v>
      </c>
      <c r="J3087" s="21">
        <v>1</v>
      </c>
      <c r="K3087" s="21">
        <v>1</v>
      </c>
      <c r="L3087" s="21">
        <f>J3087-K3087</f>
        <v>0</v>
      </c>
      <c r="M3087" s="21" t="s">
        <v>5027</v>
      </c>
      <c r="N3087" s="30">
        <v>45937</v>
      </c>
      <c r="O3087" s="48">
        <v>24453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>IF(X3087="", "", X3087-N3087)</f>
        <v>4</v>
      </c>
      <c r="Z3087" s="21" t="str">
        <f>IF(N3087="", "", TEXT(N3087, "dddd"))</f>
        <v>Tuesday</v>
      </c>
      <c r="AA3087" s="21" t="str">
        <f>IF(X3087="", "", TEXT(X3087, "dddd"))</f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3084</v>
      </c>
      <c r="B3088" s="21" t="s">
        <v>4725</v>
      </c>
      <c r="C3088" s="30">
        <v>45926</v>
      </c>
      <c r="D3088" s="30">
        <v>45936</v>
      </c>
      <c r="E3088" s="47">
        <v>219</v>
      </c>
      <c r="F3088" s="47">
        <f>IF(AB3088="DOLLAR",E3088*88,E3088)</f>
        <v>19272</v>
      </c>
      <c r="G3088" s="48">
        <f>F3088*J3088</f>
        <v>19272</v>
      </c>
      <c r="H3088" s="21">
        <v>117339</v>
      </c>
      <c r="I3088" s="21" t="s">
        <v>4539</v>
      </c>
      <c r="J3088" s="21">
        <v>1</v>
      </c>
      <c r="K3088" s="21">
        <v>1</v>
      </c>
      <c r="L3088" s="21">
        <f>J3088-K3088</f>
        <v>0</v>
      </c>
      <c r="M3088" s="21" t="s">
        <v>5027</v>
      </c>
      <c r="N3088" s="30">
        <v>45937</v>
      </c>
      <c r="O3088" s="48">
        <v>24966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>IF(X3088="", "", X3088-N3088)</f>
        <v>4</v>
      </c>
      <c r="Z3088" s="21" t="str">
        <f>IF(N3088="", "", TEXT(N3088, "dddd"))</f>
        <v>Tuesday</v>
      </c>
      <c r="AA3088" s="21" t="str">
        <f>IF(X3088="", "", TEXT(X3088, "dddd"))</f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3085</v>
      </c>
      <c r="B3089" s="21" t="s">
        <v>4725</v>
      </c>
      <c r="C3089" s="30">
        <v>45926</v>
      </c>
      <c r="D3089" s="30">
        <v>45936</v>
      </c>
      <c r="E3089" s="47">
        <v>285.60000000000002</v>
      </c>
      <c r="F3089" s="47">
        <f>IF(AB3089="DOLLAR",E3089*88,E3089)</f>
        <v>25132.800000000003</v>
      </c>
      <c r="G3089" s="48">
        <f>F3089*J3089</f>
        <v>25132.800000000003</v>
      </c>
      <c r="H3089" s="21">
        <v>119806</v>
      </c>
      <c r="I3089" s="21" t="s">
        <v>4540</v>
      </c>
      <c r="J3089" s="21">
        <v>1</v>
      </c>
      <c r="K3089" s="21">
        <v>1</v>
      </c>
      <c r="L3089" s="21">
        <f>J3089-K3089</f>
        <v>0</v>
      </c>
      <c r="M3089" s="21" t="s">
        <v>4924</v>
      </c>
      <c r="N3089" s="30">
        <v>45937</v>
      </c>
      <c r="O3089" s="48">
        <v>30991.68</v>
      </c>
      <c r="P3089" s="21" t="s">
        <v>276</v>
      </c>
      <c r="Q3089" s="21">
        <v>58156565795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Pune</v>
      </c>
      <c r="W3089" s="38"/>
      <c r="X3089" s="30">
        <v>45938</v>
      </c>
      <c r="Y3089" s="21">
        <f>IF(X3089="", "", X3089-N3089)</f>
        <v>1</v>
      </c>
      <c r="Z3089" s="21" t="str">
        <f>IF(N3089="", "", TEXT(N3089, "dddd"))</f>
        <v>Tuesday</v>
      </c>
      <c r="AA3089" s="21" t="str">
        <f>IF(X3089="", "", TEXT(X3089, "dddd"))</f>
        <v>Wednesday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3086</v>
      </c>
      <c r="B3090" s="21" t="s">
        <v>4725</v>
      </c>
      <c r="C3090" s="30">
        <v>45926</v>
      </c>
      <c r="D3090" s="30">
        <v>45936</v>
      </c>
      <c r="E3090" s="47">
        <v>98.7</v>
      </c>
      <c r="F3090" s="47">
        <f>IF(AB3090="DOLLAR",E3090*88,E3090)</f>
        <v>8685.6</v>
      </c>
      <c r="G3090" s="48">
        <f>F3090*J3090</f>
        <v>8685.6</v>
      </c>
      <c r="H3090" s="21">
        <v>123110</v>
      </c>
      <c r="I3090" s="21" t="s">
        <v>4541</v>
      </c>
      <c r="J3090" s="21">
        <v>1</v>
      </c>
      <c r="K3090" s="21">
        <v>1</v>
      </c>
      <c r="L3090" s="21">
        <f>J3090-K3090</f>
        <v>0</v>
      </c>
      <c r="M3090" s="21" t="s">
        <v>5027</v>
      </c>
      <c r="N3090" s="30">
        <v>45937</v>
      </c>
      <c r="O3090" s="48">
        <v>12055.5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>IF(X3090="", "", X3090-N3090)</f>
        <v>4</v>
      </c>
      <c r="Z3090" s="21" t="str">
        <f>IF(N3090="", "", TEXT(N3090, "dddd"))</f>
        <v>Tuesday</v>
      </c>
      <c r="AA3090" s="21" t="str">
        <f>IF(X3090="", "", TEXT(X3090, "dddd"))</f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3087</v>
      </c>
      <c r="B3091" s="21" t="s">
        <v>4725</v>
      </c>
      <c r="C3091" s="30">
        <v>45926</v>
      </c>
      <c r="D3091" s="30">
        <v>45936</v>
      </c>
      <c r="E3091" s="47">
        <v>100.1</v>
      </c>
      <c r="F3091" s="47">
        <f>IF(AB3091="DOLLAR",E3091*88,E3091)</f>
        <v>8808.7999999999993</v>
      </c>
      <c r="G3091" s="48">
        <f>F3091*J3091</f>
        <v>8808.7999999999993</v>
      </c>
      <c r="H3091" s="21">
        <v>123116</v>
      </c>
      <c r="I3091" s="21" t="s">
        <v>4542</v>
      </c>
      <c r="J3091" s="21">
        <v>1</v>
      </c>
      <c r="K3091" s="21">
        <v>1</v>
      </c>
      <c r="L3091" s="21">
        <f>J3091-K3091</f>
        <v>0</v>
      </c>
      <c r="M3091" s="21" t="s">
        <v>4870</v>
      </c>
      <c r="N3091" s="30">
        <v>45937</v>
      </c>
      <c r="O3091" s="48">
        <v>15015</v>
      </c>
      <c r="P3091" s="21" t="s">
        <v>621</v>
      </c>
      <c r="Q3091" s="21">
        <v>58156569730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Hyderabad</v>
      </c>
      <c r="W3091" s="38"/>
      <c r="X3091" s="30">
        <v>45938</v>
      </c>
      <c r="Y3091" s="21">
        <f>IF(X3091="", "", X3091-N3091)</f>
        <v>1</v>
      </c>
      <c r="Z3091" s="21" t="str">
        <f>IF(N3091="", "", TEXT(N3091, "dddd"))</f>
        <v>Tuesday</v>
      </c>
      <c r="AA3091" s="21" t="str">
        <f>IF(X3091="", "", TEXT(X3091, "dddd"))</f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3088</v>
      </c>
      <c r="B3092" s="21" t="s">
        <v>4725</v>
      </c>
      <c r="C3092" s="30">
        <v>45926</v>
      </c>
      <c r="D3092" s="30">
        <v>45936</v>
      </c>
      <c r="E3092" s="47">
        <v>250.6</v>
      </c>
      <c r="F3092" s="47">
        <f>IF(AB3092="DOLLAR",E3092*88,E3092)</f>
        <v>22052.799999999999</v>
      </c>
      <c r="G3092" s="48">
        <f>F3092*J3092</f>
        <v>22052.799999999999</v>
      </c>
      <c r="H3092" s="21">
        <v>123128</v>
      </c>
      <c r="I3092" s="21" t="s">
        <v>4543</v>
      </c>
      <c r="J3092" s="21">
        <v>1</v>
      </c>
      <c r="K3092" s="21">
        <v>1</v>
      </c>
      <c r="L3092" s="21">
        <f>J3092-K3092</f>
        <v>0</v>
      </c>
      <c r="M3092" s="21" t="s">
        <v>4916</v>
      </c>
      <c r="N3092" s="30">
        <v>45937</v>
      </c>
      <c r="O3092" s="48">
        <v>33294</v>
      </c>
      <c r="P3092" s="21" t="s">
        <v>172</v>
      </c>
      <c r="Q3092" s="21">
        <v>58156571163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Kolkata</v>
      </c>
      <c r="W3092" s="38"/>
      <c r="X3092" s="30">
        <v>45939</v>
      </c>
      <c r="Y3092" s="21">
        <f>IF(X3092="", "", X3092-N3092)</f>
        <v>2</v>
      </c>
      <c r="Z3092" s="21" t="str">
        <f>IF(N3092="", "", TEXT(N3092, "dddd"))</f>
        <v>Tuesday</v>
      </c>
      <c r="AA3092" s="21" t="str">
        <f>IF(X3092="", "", TEXT(X3092, "dddd"))</f>
        <v>Thursday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3089</v>
      </c>
      <c r="B3093" s="21" t="s">
        <v>4725</v>
      </c>
      <c r="C3093" s="30">
        <v>45926</v>
      </c>
      <c r="D3093" s="30">
        <v>45936</v>
      </c>
      <c r="E3093" s="47">
        <v>185.5</v>
      </c>
      <c r="F3093" s="47">
        <f>IF(AB3093="DOLLAR",E3093*88,E3093)</f>
        <v>16324</v>
      </c>
      <c r="G3093" s="48">
        <f>F3093*J3093</f>
        <v>16324</v>
      </c>
      <c r="H3093" s="21">
        <v>125226</v>
      </c>
      <c r="I3093" s="21" t="s">
        <v>4544</v>
      </c>
      <c r="J3093" s="21">
        <v>1</v>
      </c>
      <c r="K3093" s="21">
        <v>1</v>
      </c>
      <c r="L3093" s="21">
        <f>J3093-K3093</f>
        <v>0</v>
      </c>
      <c r="M3093" s="21" t="s">
        <v>5027</v>
      </c>
      <c r="N3093" s="30">
        <v>45937</v>
      </c>
      <c r="O3093" s="48">
        <v>22657.5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>IF(X3093="", "", X3093-N3093)</f>
        <v>4</v>
      </c>
      <c r="Z3093" s="21" t="str">
        <f>IF(N3093="", "", TEXT(N3093, "dddd"))</f>
        <v>Tuesday</v>
      </c>
      <c r="AA3093" s="21" t="str">
        <f>IF(X3093="", "", TEXT(X3093, "dddd"))</f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3090</v>
      </c>
      <c r="B3094" s="21" t="s">
        <v>4725</v>
      </c>
      <c r="C3094" s="30">
        <v>45926</v>
      </c>
      <c r="D3094" s="30">
        <v>45936</v>
      </c>
      <c r="E3094" s="47">
        <v>217.7</v>
      </c>
      <c r="F3094" s="47">
        <f>IF(AB3094="DOLLAR",E3094*88,E3094)</f>
        <v>19157.599999999999</v>
      </c>
      <c r="G3094" s="48">
        <f>F3094*J3094</f>
        <v>19157.599999999999</v>
      </c>
      <c r="H3094" s="21">
        <v>126622</v>
      </c>
      <c r="I3094" s="21" t="s">
        <v>4545</v>
      </c>
      <c r="J3094" s="21">
        <v>1</v>
      </c>
      <c r="K3094" s="21">
        <v>1</v>
      </c>
      <c r="L3094" s="21">
        <f>J3094-K3094</f>
        <v>0</v>
      </c>
      <c r="M3094" s="21" t="s">
        <v>5027</v>
      </c>
      <c r="N3094" s="30">
        <v>45937</v>
      </c>
      <c r="O3094" s="48">
        <v>26590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>IF(X3094="", "", X3094-N3094)</f>
        <v>4</v>
      </c>
      <c r="Z3094" s="21" t="str">
        <f>IF(N3094="", "", TEXT(N3094, "dddd"))</f>
        <v>Tuesday</v>
      </c>
      <c r="AA3094" s="21" t="str">
        <f>IF(X3094="", "", TEXT(X3094, "dddd"))</f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3091</v>
      </c>
      <c r="B3095" s="21" t="s">
        <v>4725</v>
      </c>
      <c r="C3095" s="30">
        <v>45926</v>
      </c>
      <c r="D3095" s="30">
        <v>45936</v>
      </c>
      <c r="E3095" s="47">
        <v>219</v>
      </c>
      <c r="F3095" s="47">
        <f>IF(AB3095="DOLLAR",E3095*88,E3095)</f>
        <v>19272</v>
      </c>
      <c r="G3095" s="48">
        <f>F3095*J3095</f>
        <v>19272</v>
      </c>
      <c r="H3095" s="21">
        <v>126633</v>
      </c>
      <c r="I3095" s="21" t="s">
        <v>4546</v>
      </c>
      <c r="J3095" s="21">
        <v>1</v>
      </c>
      <c r="K3095" s="21">
        <v>1</v>
      </c>
      <c r="L3095" s="21">
        <f>J3095-K3095</f>
        <v>0</v>
      </c>
      <c r="M3095" s="21" t="s">
        <v>4916</v>
      </c>
      <c r="N3095" s="30">
        <v>45937</v>
      </c>
      <c r="O3095" s="48">
        <v>27156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>IF(X3095="", "", X3095-N3095)</f>
        <v>2</v>
      </c>
      <c r="Z3095" s="21" t="str">
        <f>IF(N3095="", "", TEXT(N3095, "dddd"))</f>
        <v>Tuesday</v>
      </c>
      <c r="AA3095" s="21" t="str">
        <f>IF(X3095="", "", TEXT(X3095, "dddd"))</f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3092</v>
      </c>
      <c r="B3096" s="21" t="s">
        <v>4725</v>
      </c>
      <c r="C3096" s="30">
        <v>45926</v>
      </c>
      <c r="D3096" s="30">
        <v>45936</v>
      </c>
      <c r="E3096" s="47">
        <v>198.1</v>
      </c>
      <c r="F3096" s="47">
        <f>IF(AB3096="DOLLAR",E3096*88,E3096)</f>
        <v>17432.8</v>
      </c>
      <c r="G3096" s="48">
        <f>F3096*J3096</f>
        <v>17432.8</v>
      </c>
      <c r="H3096" s="21">
        <v>127608</v>
      </c>
      <c r="I3096" s="21" t="s">
        <v>4547</v>
      </c>
      <c r="J3096" s="21">
        <v>1</v>
      </c>
      <c r="K3096" s="21">
        <v>1</v>
      </c>
      <c r="L3096" s="21">
        <f>J3096-K3096</f>
        <v>0</v>
      </c>
      <c r="M3096" s="21" t="s">
        <v>4916</v>
      </c>
      <c r="N3096" s="30">
        <v>45937</v>
      </c>
      <c r="O3096" s="48">
        <v>26319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>IF(X3096="", "", X3096-N3096)</f>
        <v>2</v>
      </c>
      <c r="Z3096" s="21" t="str">
        <f>IF(N3096="", "", TEXT(N3096, "dddd"))</f>
        <v>Tuesday</v>
      </c>
      <c r="AA3096" s="21" t="str">
        <f>IF(X3096="", "", TEXT(X3096, "dddd"))</f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3093</v>
      </c>
      <c r="B3097" s="21" t="s">
        <v>4725</v>
      </c>
      <c r="C3097" s="30">
        <v>45926</v>
      </c>
      <c r="D3097" s="30">
        <v>45936</v>
      </c>
      <c r="E3097" s="47">
        <v>212.1</v>
      </c>
      <c r="F3097" s="47">
        <f>IF(AB3097="DOLLAR",E3097*88,E3097)</f>
        <v>18664.8</v>
      </c>
      <c r="G3097" s="48">
        <f>F3097*J3097</f>
        <v>18664.8</v>
      </c>
      <c r="H3097" s="21">
        <v>127618</v>
      </c>
      <c r="I3097" s="21" t="s">
        <v>4548</v>
      </c>
      <c r="J3097" s="21">
        <v>1</v>
      </c>
      <c r="K3097" s="21">
        <v>1</v>
      </c>
      <c r="L3097" s="21">
        <f>J3097-K3097</f>
        <v>0</v>
      </c>
      <c r="M3097" s="21" t="s">
        <v>5027</v>
      </c>
      <c r="N3097" s="30">
        <v>45937</v>
      </c>
      <c r="O3097" s="48">
        <v>25906.5</v>
      </c>
      <c r="P3097" s="21" t="s">
        <v>617</v>
      </c>
      <c r="Q3097" s="57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>IF(X3097="", "", X3097-N3097)</f>
        <v>4</v>
      </c>
      <c r="Z3097" s="21" t="str">
        <f>IF(N3097="", "", TEXT(N3097, "dddd"))</f>
        <v>Tuesday</v>
      </c>
      <c r="AA3097" s="21" t="str">
        <f>IF(X3097="", "", TEXT(X3097, "dddd"))</f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3094</v>
      </c>
      <c r="B3098" s="21" t="s">
        <v>4725</v>
      </c>
      <c r="C3098" s="30">
        <v>45926</v>
      </c>
      <c r="D3098" s="30">
        <v>45936</v>
      </c>
      <c r="E3098" s="47">
        <v>217.7</v>
      </c>
      <c r="F3098" s="47">
        <f>IF(AB3098="DOLLAR",E3098*88,E3098)</f>
        <v>19157.599999999999</v>
      </c>
      <c r="G3098" s="48">
        <f>F3098*J3098</f>
        <v>19157.599999999999</v>
      </c>
      <c r="H3098" s="21">
        <v>128026</v>
      </c>
      <c r="I3098" s="21" t="s">
        <v>4549</v>
      </c>
      <c r="J3098" s="21">
        <v>1</v>
      </c>
      <c r="K3098" s="21">
        <v>1</v>
      </c>
      <c r="L3098" s="21">
        <f>J3098-K3098</f>
        <v>0</v>
      </c>
      <c r="M3098" s="21" t="s">
        <v>5027</v>
      </c>
      <c r="N3098" s="30">
        <v>45937</v>
      </c>
      <c r="O3098" s="48">
        <v>26590.5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>IF(X3098="", "", X3098-N3098)</f>
        <v>4</v>
      </c>
      <c r="Z3098" s="21" t="str">
        <f>IF(N3098="", "", TEXT(N3098, "dddd"))</f>
        <v>Tuesday</v>
      </c>
      <c r="AA3098" s="21" t="str">
        <f>IF(X3098="", "", TEXT(X3098, "dddd"))</f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3095</v>
      </c>
      <c r="B3099" s="21" t="s">
        <v>4725</v>
      </c>
      <c r="C3099" s="30">
        <v>45926</v>
      </c>
      <c r="D3099" s="30">
        <v>45936</v>
      </c>
      <c r="E3099" s="47">
        <v>123.2</v>
      </c>
      <c r="F3099" s="47">
        <f>IF(AB3099="DOLLAR",E3099*88,E3099)</f>
        <v>10841.6</v>
      </c>
      <c r="G3099" s="48">
        <f>F3099*J3099</f>
        <v>10841.6</v>
      </c>
      <c r="H3099" s="21">
        <v>128811</v>
      </c>
      <c r="I3099" s="21" t="s">
        <v>4550</v>
      </c>
      <c r="J3099" s="21">
        <v>1</v>
      </c>
      <c r="K3099" s="21">
        <v>1</v>
      </c>
      <c r="L3099" s="21">
        <f>J3099-K3099</f>
        <v>0</v>
      </c>
      <c r="M3099" s="21" t="s">
        <v>5027</v>
      </c>
      <c r="N3099" s="30">
        <v>45937</v>
      </c>
      <c r="O3099" s="48">
        <v>15048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>IF(X3099="", "", X3099-N3099)</f>
        <v>4</v>
      </c>
      <c r="Z3099" s="21" t="str">
        <f>IF(N3099="", "", TEXT(N3099, "dddd"))</f>
        <v>Tuesday</v>
      </c>
      <c r="AA3099" s="21" t="str">
        <f>IF(X3099="", "", TEXT(X3099, "dddd"))</f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3096</v>
      </c>
      <c r="B3100" s="21" t="s">
        <v>4725</v>
      </c>
      <c r="C3100" s="30">
        <v>45926</v>
      </c>
      <c r="D3100" s="30">
        <v>45936</v>
      </c>
      <c r="E3100" s="47">
        <v>86.8</v>
      </c>
      <c r="F3100" s="47">
        <f>IF(AB3100="DOLLAR",E3100*88,E3100)</f>
        <v>7638.4</v>
      </c>
      <c r="G3100" s="48">
        <f>F3100*J3100</f>
        <v>7638.4</v>
      </c>
      <c r="H3100" s="21">
        <v>130213</v>
      </c>
      <c r="I3100" s="21" t="s">
        <v>4551</v>
      </c>
      <c r="J3100" s="21">
        <v>1</v>
      </c>
      <c r="K3100" s="21">
        <v>1</v>
      </c>
      <c r="L3100" s="21">
        <f>J3100-K3100</f>
        <v>0</v>
      </c>
      <c r="M3100" s="21" t="s">
        <v>5027</v>
      </c>
      <c r="N3100" s="30">
        <v>45937</v>
      </c>
      <c r="O3100" s="48">
        <v>10602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>IF(X3100="", "", X3100-N3100)</f>
        <v>4</v>
      </c>
      <c r="Z3100" s="21" t="str">
        <f>IF(N3100="", "", TEXT(N3100, "dddd"))</f>
        <v>Tuesday</v>
      </c>
      <c r="AA3100" s="21" t="str">
        <f>IF(X3100="", "", TEXT(X3100, "dddd"))</f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3097</v>
      </c>
      <c r="B3101" s="21" t="s">
        <v>4725</v>
      </c>
      <c r="C3101" s="30">
        <v>45926</v>
      </c>
      <c r="D3101" s="30">
        <v>45936</v>
      </c>
      <c r="E3101" s="47">
        <v>145.6</v>
      </c>
      <c r="F3101" s="47">
        <f>IF(AB3101="DOLLAR",E3101*88,E3101)</f>
        <v>12812.8</v>
      </c>
      <c r="G3101" s="48">
        <f>F3101*J3101</f>
        <v>12812.8</v>
      </c>
      <c r="H3101" s="21">
        <v>137221</v>
      </c>
      <c r="I3101" s="21" t="s">
        <v>4552</v>
      </c>
      <c r="J3101" s="21">
        <v>1</v>
      </c>
      <c r="K3101" s="21">
        <v>1</v>
      </c>
      <c r="L3101" s="21">
        <f>J3101-K3101</f>
        <v>0</v>
      </c>
      <c r="M3101" s="21" t="s">
        <v>4916</v>
      </c>
      <c r="N3101" s="30">
        <v>45937</v>
      </c>
      <c r="O3101" s="48">
        <v>19344</v>
      </c>
      <c r="P3101" s="21" t="s">
        <v>172</v>
      </c>
      <c r="Q3101" s="21">
        <v>58156571163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Kolkata</v>
      </c>
      <c r="W3101" s="38"/>
      <c r="X3101" s="30">
        <v>45939</v>
      </c>
      <c r="Y3101" s="21">
        <f>IF(X3101="", "", X3101-N3101)</f>
        <v>2</v>
      </c>
      <c r="Z3101" s="21" t="str">
        <f>IF(N3101="", "", TEXT(N3101, "dddd"))</f>
        <v>Tuesday</v>
      </c>
      <c r="AA3101" s="21" t="str">
        <f>IF(X3101="", "", TEXT(X3101, "dddd"))</f>
        <v>Thursday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3098</v>
      </c>
      <c r="B3102" s="21" t="s">
        <v>4725</v>
      </c>
      <c r="C3102" s="30">
        <v>45926</v>
      </c>
      <c r="D3102" s="30">
        <v>45936</v>
      </c>
      <c r="E3102" s="47">
        <v>185.5</v>
      </c>
      <c r="F3102" s="47">
        <f>IF(AB3102="DOLLAR",E3102*88,E3102)</f>
        <v>16324</v>
      </c>
      <c r="G3102" s="48">
        <f>F3102*J3102</f>
        <v>16324</v>
      </c>
      <c r="H3102" s="21" t="s">
        <v>4553</v>
      </c>
      <c r="I3102" s="21" t="s">
        <v>4667</v>
      </c>
      <c r="J3102" s="21">
        <v>1</v>
      </c>
      <c r="K3102" s="21">
        <v>1</v>
      </c>
      <c r="L3102" s="21">
        <f>J3102-K3102</f>
        <v>0</v>
      </c>
      <c r="M3102" s="21" t="s">
        <v>5308</v>
      </c>
      <c r="N3102" s="30">
        <v>45955</v>
      </c>
      <c r="O3102" s="48">
        <v>23651.25</v>
      </c>
      <c r="P3102" s="21" t="s">
        <v>1133</v>
      </c>
      <c r="Q3102" s="56">
        <v>58157407534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Kerala</v>
      </c>
      <c r="W3102" s="38"/>
      <c r="X3102" s="30">
        <v>45957</v>
      </c>
      <c r="Y3102" s="21">
        <f>IF(X3102="", "", X3102-N3102)</f>
        <v>2</v>
      </c>
      <c r="Z3102" s="21" t="str">
        <f>IF(N3102="", "", TEXT(N3102, "dddd"))</f>
        <v>Saturday</v>
      </c>
      <c r="AA3102" s="21" t="str">
        <f>IF(X3102="", "", TEXT(X3102, "dddd"))</f>
        <v>Monday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3099</v>
      </c>
      <c r="B3103" s="21" t="s">
        <v>4725</v>
      </c>
      <c r="C3103" s="30">
        <v>45926</v>
      </c>
      <c r="D3103" s="30">
        <v>45936</v>
      </c>
      <c r="E3103" s="47">
        <v>95.2</v>
      </c>
      <c r="F3103" s="47">
        <f>IF(AB3103="DOLLAR",E3103*88,E3103)</f>
        <v>8377.6</v>
      </c>
      <c r="G3103" s="48">
        <f>F3103*J3103</f>
        <v>8377.6</v>
      </c>
      <c r="H3103" s="21">
        <v>141703</v>
      </c>
      <c r="I3103" s="21" t="s">
        <v>3936</v>
      </c>
      <c r="J3103" s="21">
        <v>1</v>
      </c>
      <c r="K3103" s="21">
        <v>1</v>
      </c>
      <c r="L3103" s="21">
        <f>J3103-K3103</f>
        <v>0</v>
      </c>
      <c r="M3103" s="21" t="s">
        <v>4870</v>
      </c>
      <c r="N3103" s="30">
        <v>45937</v>
      </c>
      <c r="O3103" s="48">
        <v>14280</v>
      </c>
      <c r="P3103" s="21" t="s">
        <v>621</v>
      </c>
      <c r="Q3103" s="21">
        <v>58156569730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Hyderabad</v>
      </c>
      <c r="W3103" s="38"/>
      <c r="X3103" s="30">
        <v>45938</v>
      </c>
      <c r="Y3103" s="21">
        <f>IF(X3103="", "", X3103-N3103)</f>
        <v>1</v>
      </c>
      <c r="Z3103" s="21" t="str">
        <f>IF(N3103="", "", TEXT(N3103, "dddd"))</f>
        <v>Tuesday</v>
      </c>
      <c r="AA3103" s="21" t="str">
        <f>IF(X3103="", "", TEXT(X3103, "dddd"))</f>
        <v>Wednesday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3100</v>
      </c>
      <c r="B3104" s="21" t="s">
        <v>4725</v>
      </c>
      <c r="C3104" s="30">
        <v>45926</v>
      </c>
      <c r="D3104" s="30">
        <v>45936</v>
      </c>
      <c r="E3104" s="47">
        <v>153</v>
      </c>
      <c r="F3104" s="47">
        <f>IF(AB3104="DOLLAR",E3104*88,E3104)</f>
        <v>13464</v>
      </c>
      <c r="G3104" s="48">
        <f>F3104*J3104</f>
        <v>13464</v>
      </c>
      <c r="H3104" s="21">
        <v>141717</v>
      </c>
      <c r="I3104" s="21" t="s">
        <v>4554</v>
      </c>
      <c r="J3104" s="21">
        <v>1</v>
      </c>
      <c r="K3104" s="21">
        <v>1</v>
      </c>
      <c r="L3104" s="21">
        <f>J3104-K3104</f>
        <v>0</v>
      </c>
      <c r="M3104" s="21" t="s">
        <v>5027</v>
      </c>
      <c r="N3104" s="30">
        <v>45937</v>
      </c>
      <c r="O3104" s="48">
        <v>17442</v>
      </c>
      <c r="P3104" s="21" t="s">
        <v>617</v>
      </c>
      <c r="Q3104" s="21">
        <v>58156578664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Bhuvneshwar</v>
      </c>
      <c r="W3104" s="38"/>
      <c r="X3104" s="30">
        <v>45941</v>
      </c>
      <c r="Y3104" s="21">
        <f>IF(X3104="", "", X3104-N3104)</f>
        <v>4</v>
      </c>
      <c r="Z3104" s="21" t="str">
        <f>IF(N3104="", "", TEXT(N3104, "dddd"))</f>
        <v>Tuesday</v>
      </c>
      <c r="AA3104" s="21" t="str">
        <f>IF(X3104="", "", TEXT(X3104, "dddd"))</f>
        <v>Saturday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3101</v>
      </c>
      <c r="B3105" s="21" t="s">
        <v>4725</v>
      </c>
      <c r="C3105" s="30">
        <v>45926</v>
      </c>
      <c r="D3105" s="30">
        <v>45936</v>
      </c>
      <c r="E3105" s="47">
        <v>205.1</v>
      </c>
      <c r="F3105" s="47">
        <f>IF(AB3105="DOLLAR",E3105*88,E3105)</f>
        <v>18048.8</v>
      </c>
      <c r="G3105" s="48">
        <f>F3105*J3105</f>
        <v>18048.8</v>
      </c>
      <c r="H3105" s="21">
        <v>141734</v>
      </c>
      <c r="I3105" s="21" t="s">
        <v>4555</v>
      </c>
      <c r="J3105" s="21">
        <v>1</v>
      </c>
      <c r="K3105" s="21">
        <v>1</v>
      </c>
      <c r="L3105" s="21">
        <f>J3105-K3105</f>
        <v>0</v>
      </c>
      <c r="M3105" s="21" t="s">
        <v>4916</v>
      </c>
      <c r="N3105" s="30">
        <v>45937</v>
      </c>
      <c r="O3105" s="48">
        <v>27249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Kolkata</v>
      </c>
      <c r="W3105" s="38"/>
      <c r="X3105" s="30">
        <v>45939</v>
      </c>
      <c r="Y3105" s="21">
        <f>IF(X3105="", "", X3105-N3105)</f>
        <v>2</v>
      </c>
      <c r="Z3105" s="21" t="str">
        <f>IF(N3105="", "", TEXT(N3105, "dddd"))</f>
        <v>Tuesday</v>
      </c>
      <c r="AA3105" s="21" t="str">
        <f>IF(X3105="", "", TEXT(X3105, "dddd"))</f>
        <v>Thursday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3102</v>
      </c>
      <c r="B3106" s="21" t="s">
        <v>4725</v>
      </c>
      <c r="C3106" s="30">
        <v>45926</v>
      </c>
      <c r="D3106" s="30">
        <v>45936</v>
      </c>
      <c r="E3106" s="47">
        <v>181.5</v>
      </c>
      <c r="F3106" s="47">
        <f>IF(AB3106="DOLLAR",E3106*88,E3106)</f>
        <v>15972</v>
      </c>
      <c r="G3106" s="48">
        <f>F3106*J3106</f>
        <v>15972</v>
      </c>
      <c r="H3106" s="21">
        <v>142111</v>
      </c>
      <c r="I3106" s="21" t="s">
        <v>4556</v>
      </c>
      <c r="J3106" s="21">
        <v>1</v>
      </c>
      <c r="K3106" s="21">
        <v>1</v>
      </c>
      <c r="L3106" s="21">
        <f>J3106-K3106</f>
        <v>0</v>
      </c>
      <c r="M3106" s="21" t="s">
        <v>5027</v>
      </c>
      <c r="N3106" s="30">
        <v>45937</v>
      </c>
      <c r="O3106" s="48">
        <v>20691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>IF(X3106="", "", X3106-N3106)</f>
        <v>4</v>
      </c>
      <c r="Z3106" s="21" t="str">
        <f>IF(N3106="", "", TEXT(N3106, "dddd"))</f>
        <v>Tuesday</v>
      </c>
      <c r="AA3106" s="21" t="str">
        <f>IF(X3106="", "", TEXT(X3106, "dddd"))</f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3103</v>
      </c>
      <c r="B3107" s="21" t="s">
        <v>4725</v>
      </c>
      <c r="C3107" s="30">
        <v>45926</v>
      </c>
      <c r="D3107" s="30">
        <v>45936</v>
      </c>
      <c r="E3107" s="47">
        <v>148.5</v>
      </c>
      <c r="F3107" s="47">
        <f>IF(AB3107="DOLLAR",E3107*88,E3107)</f>
        <v>13068</v>
      </c>
      <c r="G3107" s="48">
        <f>F3107*J3107</f>
        <v>13068</v>
      </c>
      <c r="H3107" s="21">
        <v>145209</v>
      </c>
      <c r="I3107" s="21" t="s">
        <v>4557</v>
      </c>
      <c r="J3107" s="21">
        <v>1</v>
      </c>
      <c r="K3107" s="21">
        <v>1</v>
      </c>
      <c r="L3107" s="21">
        <f>J3107-K3107</f>
        <v>0</v>
      </c>
      <c r="M3107" s="21" t="s">
        <v>4916</v>
      </c>
      <c r="N3107" s="30">
        <v>45937</v>
      </c>
      <c r="O3107" s="48">
        <v>18414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>IF(X3107="", "", X3107-N3107)</f>
        <v>2</v>
      </c>
      <c r="Z3107" s="21" t="str">
        <f>IF(N3107="", "", TEXT(N3107, "dddd"))</f>
        <v>Tuesday</v>
      </c>
      <c r="AA3107" s="21" t="str">
        <f>IF(X3107="", "", TEXT(X3107, "dddd"))</f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3104</v>
      </c>
      <c r="B3108" s="21" t="s">
        <v>4725</v>
      </c>
      <c r="C3108" s="30">
        <v>45926</v>
      </c>
      <c r="D3108" s="30">
        <v>45936</v>
      </c>
      <c r="E3108" s="47">
        <v>107.1</v>
      </c>
      <c r="F3108" s="47">
        <f>IF(AB3108="DOLLAR",E3108*88,E3108)</f>
        <v>9424.7999999999993</v>
      </c>
      <c r="G3108" s="48">
        <f>F3108*J3108</f>
        <v>9424.7999999999993</v>
      </c>
      <c r="H3108" s="21">
        <v>160908</v>
      </c>
      <c r="I3108" s="21" t="s">
        <v>4558</v>
      </c>
      <c r="J3108" s="21">
        <v>1</v>
      </c>
      <c r="K3108" s="21">
        <v>1</v>
      </c>
      <c r="L3108" s="21">
        <f>J3108-K3108</f>
        <v>0</v>
      </c>
      <c r="M3108" s="21" t="s">
        <v>4924</v>
      </c>
      <c r="N3108" s="30">
        <v>45937</v>
      </c>
      <c r="O3108" s="48">
        <v>11621.88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>IF(X3108="", "", X3108-N3108)</f>
        <v>1</v>
      </c>
      <c r="Z3108" s="21" t="str">
        <f>IF(N3108="", "", TEXT(N3108, "dddd"))</f>
        <v>Tuesday</v>
      </c>
      <c r="AA3108" s="21" t="str">
        <f>IF(X3108="", "", TEXT(X3108, "dddd"))</f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3105</v>
      </c>
      <c r="B3109" s="21" t="s">
        <v>4725</v>
      </c>
      <c r="C3109" s="30">
        <v>45926</v>
      </c>
      <c r="D3109" s="30">
        <v>45936</v>
      </c>
      <c r="E3109" s="47">
        <v>187.5</v>
      </c>
      <c r="F3109" s="47">
        <f>IF(AB3109="DOLLAR",E3109*88,E3109)</f>
        <v>16500</v>
      </c>
      <c r="G3109" s="48">
        <f>F3109*J3109</f>
        <v>16500</v>
      </c>
      <c r="H3109" s="21">
        <v>160909</v>
      </c>
      <c r="I3109" s="21" t="s">
        <v>4559</v>
      </c>
      <c r="J3109" s="21">
        <v>1</v>
      </c>
      <c r="K3109" s="21">
        <v>1</v>
      </c>
      <c r="L3109" s="21">
        <f>J3109-K3109</f>
        <v>0</v>
      </c>
      <c r="M3109" s="21" t="s">
        <v>4924</v>
      </c>
      <c r="N3109" s="30">
        <v>45937</v>
      </c>
      <c r="O3109" s="48">
        <v>18990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>IF(X3109="", "", X3109-N3109)</f>
        <v>1</v>
      </c>
      <c r="Z3109" s="21" t="str">
        <f>IF(N3109="", "", TEXT(N3109, "dddd"))</f>
        <v>Tuesday</v>
      </c>
      <c r="AA3109" s="21" t="str">
        <f>IF(X3109="", "", TEXT(X3109, "dddd"))</f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3106</v>
      </c>
      <c r="B3110" s="21" t="s">
        <v>4725</v>
      </c>
      <c r="C3110" s="30">
        <v>45926</v>
      </c>
      <c r="D3110" s="30">
        <v>45936</v>
      </c>
      <c r="E3110" s="47">
        <v>193.2</v>
      </c>
      <c r="F3110" s="47">
        <f>IF(AB3110="DOLLAR",E3110*88,E3110)</f>
        <v>17001.599999999999</v>
      </c>
      <c r="G3110" s="48">
        <f>F3110*J3110</f>
        <v>17001.599999999999</v>
      </c>
      <c r="H3110" s="21">
        <v>300326</v>
      </c>
      <c r="I3110" s="21" t="s">
        <v>3944</v>
      </c>
      <c r="J3110" s="21">
        <v>1</v>
      </c>
      <c r="K3110" s="21">
        <v>1</v>
      </c>
      <c r="L3110" s="21">
        <f>J3110-K3110</f>
        <v>0</v>
      </c>
      <c r="M3110" s="21" t="s">
        <v>4966</v>
      </c>
      <c r="N3110" s="30">
        <v>45937</v>
      </c>
      <c r="O3110" s="48">
        <v>0</v>
      </c>
      <c r="P3110" s="21" t="s">
        <v>2171</v>
      </c>
      <c r="Q3110" s="21">
        <v>58156573495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Gujrat</v>
      </c>
      <c r="W3110" s="38"/>
      <c r="X3110" s="30">
        <v>45939</v>
      </c>
      <c r="Y3110" s="21">
        <f>IF(X3110="", "", X3110-N3110)</f>
        <v>2</v>
      </c>
      <c r="Z3110" s="21" t="str">
        <f>IF(N3110="", "", TEXT(N3110, "dddd"))</f>
        <v>Tuesday</v>
      </c>
      <c r="AA3110" s="21" t="str">
        <f>IF(X3110="", "", TEXT(X3110, "dddd"))</f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3107</v>
      </c>
      <c r="B3111" s="21" t="s">
        <v>4725</v>
      </c>
      <c r="C3111" s="30">
        <v>45926</v>
      </c>
      <c r="D3111" s="30">
        <v>45936</v>
      </c>
      <c r="E3111" s="47">
        <v>321.75</v>
      </c>
      <c r="F3111" s="47">
        <f>IF(AB3111="DOLLAR",E3111*88,E3111)</f>
        <v>28314</v>
      </c>
      <c r="G3111" s="48">
        <f>F3111*J3111</f>
        <v>56628</v>
      </c>
      <c r="H3111" s="21">
        <v>307640</v>
      </c>
      <c r="I3111" s="21" t="s">
        <v>4264</v>
      </c>
      <c r="J3111" s="21">
        <v>2</v>
      </c>
      <c r="K3111" s="21">
        <v>2</v>
      </c>
      <c r="L3111" s="21">
        <f>J3111-K3111</f>
        <v>0</v>
      </c>
      <c r="M3111" s="21" t="s">
        <v>4859</v>
      </c>
      <c r="N3111" s="30">
        <v>45937</v>
      </c>
      <c r="O3111" s="48">
        <v>73359</v>
      </c>
      <c r="P3111" s="21" t="s">
        <v>242</v>
      </c>
      <c r="Q3111" s="21">
        <v>58156569435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45938</v>
      </c>
      <c r="Y3111" s="21">
        <f>IF(X3111="", "", X3111-N3111)</f>
        <v>1</v>
      </c>
      <c r="Z3111" s="21" t="str">
        <f>IF(N3111="", "", TEXT(N3111, "dddd"))</f>
        <v>Tuesday</v>
      </c>
      <c r="AA3111" s="21" t="str">
        <f>IF(X3111="", "", TEXT(X3111, "dddd"))</f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3108</v>
      </c>
      <c r="B3112" s="21" t="s">
        <v>4725</v>
      </c>
      <c r="C3112" s="30">
        <v>45926</v>
      </c>
      <c r="D3112" s="30">
        <v>45936</v>
      </c>
      <c r="E3112" s="47">
        <v>282</v>
      </c>
      <c r="F3112" s="47">
        <f>IF(AB3112="DOLLAR",E3112*88,E3112)</f>
        <v>24816</v>
      </c>
      <c r="G3112" s="48">
        <f>F3112*J3112</f>
        <v>24816</v>
      </c>
      <c r="H3112" s="21">
        <v>302048</v>
      </c>
      <c r="I3112" s="21" t="s">
        <v>4561</v>
      </c>
      <c r="J3112" s="21">
        <v>1</v>
      </c>
      <c r="K3112" s="21">
        <v>1</v>
      </c>
      <c r="L3112" s="21">
        <f>J3112-K3112</f>
        <v>0</v>
      </c>
      <c r="M3112" s="21" t="s">
        <v>4909</v>
      </c>
      <c r="N3112" s="30">
        <v>45937</v>
      </c>
      <c r="O3112" s="48">
        <v>34968</v>
      </c>
      <c r="P3112" s="21" t="s">
        <v>1134</v>
      </c>
      <c r="Q3112" s="21">
        <v>58156567700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45941</v>
      </c>
      <c r="Y3112" s="21">
        <f>IF(X3112="", "", X3112-N3112)</f>
        <v>4</v>
      </c>
      <c r="Z3112" s="21" t="str">
        <f>IF(N3112="", "", TEXT(N3112, "dddd"))</f>
        <v>Tuesday</v>
      </c>
      <c r="AA3112" s="21" t="str">
        <f>IF(X3112="", "", TEXT(X3112, "dddd"))</f>
        <v>Saturday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3109</v>
      </c>
      <c r="B3113" s="21" t="s">
        <v>4725</v>
      </c>
      <c r="C3113" s="30">
        <v>45926</v>
      </c>
      <c r="D3113" s="30">
        <v>45936</v>
      </c>
      <c r="E3113" s="47">
        <v>267.39999999999998</v>
      </c>
      <c r="F3113" s="47">
        <f>IF(AB3113="DOLLAR",E3113*88,E3113)</f>
        <v>23531.199999999997</v>
      </c>
      <c r="G3113" s="48">
        <f>F3113*J3113</f>
        <v>23531.199999999997</v>
      </c>
      <c r="H3113" s="21">
        <v>302120</v>
      </c>
      <c r="I3113" s="21" t="s">
        <v>4562</v>
      </c>
      <c r="J3113" s="21">
        <v>1</v>
      </c>
      <c r="K3113" s="21">
        <v>1</v>
      </c>
      <c r="L3113" s="21">
        <f>J3113-K3113</f>
        <v>0</v>
      </c>
      <c r="M3113" s="21" t="s">
        <v>4859</v>
      </c>
      <c r="N3113" s="30">
        <v>45937</v>
      </c>
      <c r="O3113" s="48">
        <v>32661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>IF(X3113="", "", X3113-N3113)</f>
        <v>1</v>
      </c>
      <c r="Z3113" s="21" t="str">
        <f>IF(N3113="", "", TEXT(N3113, "dddd"))</f>
        <v>Tuesday</v>
      </c>
      <c r="AA3113" s="21" t="str">
        <f>IF(X3113="", "", TEXT(X3113, "dddd"))</f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3110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>IF(AB3114="DOLLAR",E3114*88,E3114)</f>
        <v>6468</v>
      </c>
      <c r="G3114" s="48">
        <f>F3114*J3114</f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>J3114-K3114</f>
        <v>0</v>
      </c>
      <c r="M3114" s="21" t="s">
        <v>5719</v>
      </c>
      <c r="N3114" s="30">
        <v>45937</v>
      </c>
      <c r="O3114" s="48">
        <v>11392.5</v>
      </c>
      <c r="P3114" s="21" t="s">
        <v>2171</v>
      </c>
      <c r="Q3114" s="21">
        <v>58156573495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Gujrat</v>
      </c>
      <c r="W3114" s="38"/>
      <c r="X3114" s="30">
        <v>45939</v>
      </c>
      <c r="Y3114" s="21">
        <f>IF(X3114="", "", X3114-N3114)</f>
        <v>2</v>
      </c>
      <c r="Z3114" s="21" t="str">
        <f>IF(N3114="", "", TEXT(N3114, "dddd"))</f>
        <v>Tuesday</v>
      </c>
      <c r="AA3114" s="21" t="str">
        <f>IF(X3114="", "", TEXT(X3114, "dddd"))</f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3111</v>
      </c>
      <c r="B3115" s="21" t="s">
        <v>4725</v>
      </c>
      <c r="C3115" s="30">
        <v>45926</v>
      </c>
      <c r="D3115" s="30">
        <v>45936</v>
      </c>
      <c r="E3115" s="47">
        <v>73.5</v>
      </c>
      <c r="F3115" s="47">
        <f>IF(AB3115="DOLLAR",E3115*88,E3115)</f>
        <v>6468</v>
      </c>
      <c r="G3115" s="48">
        <f>F3115*J3115</f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>J3115-K3115</f>
        <v>0</v>
      </c>
      <c r="M3115" s="21" t="s">
        <v>5718</v>
      </c>
      <c r="N3115" s="30">
        <v>45937</v>
      </c>
      <c r="O3115" s="48">
        <v>12206.25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>IF(X3115="", "", X3115-N3115)</f>
        <v>2</v>
      </c>
      <c r="Z3115" s="21" t="str">
        <f>IF(N3115="", "", TEXT(N3115, "dddd"))</f>
        <v>Tuesday</v>
      </c>
      <c r="AA3115" s="21" t="str">
        <f>IF(X3115="", "", TEXT(X3115, "dddd"))</f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3112</v>
      </c>
      <c r="B3116" s="21" t="s">
        <v>4725</v>
      </c>
      <c r="C3116" s="30">
        <v>45926</v>
      </c>
      <c r="D3116" s="30">
        <v>45936</v>
      </c>
      <c r="E3116" s="47">
        <v>100.1</v>
      </c>
      <c r="F3116" s="47">
        <f>IF(AB3116="DOLLAR",E3116*88,E3116)</f>
        <v>8808.7999999999993</v>
      </c>
      <c r="G3116" s="48">
        <f>F3116*J3116</f>
        <v>8808.7999999999993</v>
      </c>
      <c r="H3116" s="21">
        <v>302611</v>
      </c>
      <c r="I3116" s="21" t="s">
        <v>4564</v>
      </c>
      <c r="J3116" s="21">
        <v>1</v>
      </c>
      <c r="K3116" s="21">
        <v>1</v>
      </c>
      <c r="L3116" s="21">
        <f>J3116-K3116</f>
        <v>0</v>
      </c>
      <c r="M3116" s="21" t="s">
        <v>5718</v>
      </c>
      <c r="N3116" s="30">
        <v>45937</v>
      </c>
      <c r="O3116" s="48">
        <v>16623.75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>IF(X3116="", "", X3116-N3116)</f>
        <v>2</v>
      </c>
      <c r="Z3116" s="21" t="str">
        <f>IF(N3116="", "", TEXT(N3116, "dddd"))</f>
        <v>Tuesday</v>
      </c>
      <c r="AA3116" s="21" t="str">
        <f>IF(X3116="", "", TEXT(X3116, "dddd"))</f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3113</v>
      </c>
      <c r="B3117" s="21" t="s">
        <v>4725</v>
      </c>
      <c r="C3117" s="30">
        <v>45926</v>
      </c>
      <c r="D3117" s="30">
        <v>45936</v>
      </c>
      <c r="E3117" s="47">
        <v>90.3</v>
      </c>
      <c r="F3117" s="47">
        <f>IF(AB3117="DOLLAR",E3117*88,E3117)</f>
        <v>7946.4</v>
      </c>
      <c r="G3117" s="48">
        <f>F3117*J3117</f>
        <v>7946.4</v>
      </c>
      <c r="H3117" s="21">
        <v>305105</v>
      </c>
      <c r="I3117" s="21" t="s">
        <v>4565</v>
      </c>
      <c r="J3117" s="21">
        <v>1</v>
      </c>
      <c r="K3117" s="21">
        <v>1</v>
      </c>
      <c r="L3117" s="21">
        <f>J3117-K3117</f>
        <v>0</v>
      </c>
      <c r="M3117" s="21" t="s">
        <v>4882</v>
      </c>
      <c r="N3117" s="30">
        <v>45937</v>
      </c>
      <c r="O3117" s="48">
        <v>13996.5</v>
      </c>
      <c r="P3117" s="21" t="s">
        <v>295</v>
      </c>
      <c r="Q3117" s="21">
        <v>58156572773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Kerala</v>
      </c>
      <c r="W3117" s="38"/>
      <c r="X3117" s="30">
        <v>45941</v>
      </c>
      <c r="Y3117" s="21">
        <f>IF(X3117="", "", X3117-N3117)</f>
        <v>4</v>
      </c>
      <c r="Z3117" s="21" t="str">
        <f>IF(N3117="", "", TEXT(N3117, "dddd"))</f>
        <v>Tuesday</v>
      </c>
      <c r="AA3117" s="21" t="str">
        <f>IF(X3117="", "", TEXT(X3117, "dddd"))</f>
        <v>Saturday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3114</v>
      </c>
      <c r="B3118" s="21" t="s">
        <v>4725</v>
      </c>
      <c r="C3118" s="30">
        <v>45926</v>
      </c>
      <c r="D3118" s="30">
        <v>45936</v>
      </c>
      <c r="E3118" s="47">
        <v>102.9</v>
      </c>
      <c r="F3118" s="47">
        <f>IF(AB3118="DOLLAR",E3118*88,E3118)</f>
        <v>9055.2000000000007</v>
      </c>
      <c r="G3118" s="48">
        <f>F3118*J3118</f>
        <v>9055.2000000000007</v>
      </c>
      <c r="H3118" s="21">
        <v>305629</v>
      </c>
      <c r="I3118" s="21" t="s">
        <v>4566</v>
      </c>
      <c r="J3118" s="21">
        <v>1</v>
      </c>
      <c r="K3118" s="21">
        <v>1</v>
      </c>
      <c r="L3118" s="21">
        <f>J3118-K3118</f>
        <v>0</v>
      </c>
      <c r="M3118" s="21" t="s">
        <v>5718</v>
      </c>
      <c r="N3118" s="30">
        <v>45937</v>
      </c>
      <c r="O3118" s="48">
        <v>17088.75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>IF(X3118="", "", X3118-N3118)</f>
        <v>2</v>
      </c>
      <c r="Z3118" s="21" t="str">
        <f>IF(N3118="", "", TEXT(N3118, "dddd"))</f>
        <v>Tuesday</v>
      </c>
      <c r="AA3118" s="21" t="str">
        <f>IF(X3118="", "", TEXT(X3118, "dddd"))</f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3115</v>
      </c>
      <c r="B3119" s="21" t="s">
        <v>4725</v>
      </c>
      <c r="C3119" s="30">
        <v>45926</v>
      </c>
      <c r="D3119" s="30">
        <v>45936</v>
      </c>
      <c r="E3119" s="47">
        <v>205.1</v>
      </c>
      <c r="F3119" s="47">
        <f>IF(AB3119="DOLLAR",E3119*88,E3119)</f>
        <v>18048.8</v>
      </c>
      <c r="G3119" s="48">
        <f>F3119*J3119</f>
        <v>18048.8</v>
      </c>
      <c r="H3119" s="21">
        <v>306008</v>
      </c>
      <c r="I3119" s="21" t="s">
        <v>4262</v>
      </c>
      <c r="J3119" s="21">
        <v>1</v>
      </c>
      <c r="K3119" s="21">
        <v>1</v>
      </c>
      <c r="L3119" s="21">
        <f>J3119-K3119</f>
        <v>0</v>
      </c>
      <c r="M3119" s="21" t="s">
        <v>4859</v>
      </c>
      <c r="N3119" s="30">
        <v>45937</v>
      </c>
      <c r="O3119" s="48">
        <v>25051.5</v>
      </c>
      <c r="P3119" s="21" t="s">
        <v>242</v>
      </c>
      <c r="Q3119" s="21">
        <v>58156569435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Mumbai</v>
      </c>
      <c r="W3119" s="38"/>
      <c r="X3119" s="30">
        <v>45938</v>
      </c>
      <c r="Y3119" s="21">
        <f>IF(X3119="", "", X3119-N3119)</f>
        <v>1</v>
      </c>
      <c r="Z3119" s="21" t="str">
        <f>IF(N3119="", "", TEXT(N3119, "dddd"))</f>
        <v>Tuesday</v>
      </c>
      <c r="AA3119" s="21" t="str">
        <f>IF(X3119="", "", TEXT(X3119, "dddd"))</f>
        <v>Wednesday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3116</v>
      </c>
      <c r="B3120" s="21" t="s">
        <v>4725</v>
      </c>
      <c r="C3120" s="30">
        <v>45926</v>
      </c>
      <c r="D3120" s="30">
        <v>45936</v>
      </c>
      <c r="E3120" s="47">
        <v>74.900000000000006</v>
      </c>
      <c r="F3120" s="47">
        <f>IF(AB3120="DOLLAR",E3120*88,E3120)</f>
        <v>6591.2000000000007</v>
      </c>
      <c r="G3120" s="48">
        <f>F3120*J3120</f>
        <v>13182.400000000001</v>
      </c>
      <c r="H3120" s="21">
        <v>343107</v>
      </c>
      <c r="I3120" s="21" t="s">
        <v>4587</v>
      </c>
      <c r="J3120" s="21">
        <v>2</v>
      </c>
      <c r="K3120" s="21">
        <v>2</v>
      </c>
      <c r="L3120" s="21">
        <f>J3120-K3120</f>
        <v>0</v>
      </c>
      <c r="M3120" s="21" t="s">
        <v>4922</v>
      </c>
      <c r="N3120" s="30">
        <v>45937</v>
      </c>
      <c r="O3120" s="48">
        <v>23219</v>
      </c>
      <c r="P3120" s="21" t="s">
        <v>2171</v>
      </c>
      <c r="Q3120" s="21">
        <v>58156573495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Gujrat</v>
      </c>
      <c r="W3120" s="38"/>
      <c r="X3120" s="30">
        <v>45939</v>
      </c>
      <c r="Y3120" s="21">
        <f>IF(X3120="", "", X3120-N3120)</f>
        <v>2</v>
      </c>
      <c r="Z3120" s="21" t="str">
        <f>IF(N3120="", "", TEXT(N3120, "dddd"))</f>
        <v>Tuesday</v>
      </c>
      <c r="AA3120" s="21" t="str">
        <f>IF(X3120="", "", TEXT(X3120, "dddd"))</f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3117</v>
      </c>
      <c r="B3121" s="21" t="s">
        <v>4725</v>
      </c>
      <c r="C3121" s="30">
        <v>45926</v>
      </c>
      <c r="D3121" s="30">
        <v>45936</v>
      </c>
      <c r="E3121" s="47">
        <v>179.2</v>
      </c>
      <c r="F3121" s="47">
        <f>IF(AB3121="DOLLAR",E3121*88,E3121)</f>
        <v>15769.599999999999</v>
      </c>
      <c r="G3121" s="48">
        <f>F3121*J3121</f>
        <v>15769.599999999999</v>
      </c>
      <c r="H3121" s="21">
        <v>306308</v>
      </c>
      <c r="I3121" s="21" t="s">
        <v>4568</v>
      </c>
      <c r="J3121" s="21">
        <v>1</v>
      </c>
      <c r="K3121" s="21">
        <v>1</v>
      </c>
      <c r="L3121" s="21">
        <f>J3121-K3121</f>
        <v>0</v>
      </c>
      <c r="M3121" s="21" t="s">
        <v>4859</v>
      </c>
      <c r="N3121" s="30">
        <v>45937</v>
      </c>
      <c r="O3121" s="48">
        <v>21888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>IF(X3121="", "", X3121-N3121)</f>
        <v>1</v>
      </c>
      <c r="Z3121" s="21" t="str">
        <f>IF(N3121="", "", TEXT(N3121, "dddd"))</f>
        <v>Tuesday</v>
      </c>
      <c r="AA3121" s="21" t="str">
        <f>IF(X3121="", "", TEXT(X3121, "dddd"))</f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3118</v>
      </c>
      <c r="B3122" s="21" t="s">
        <v>4725</v>
      </c>
      <c r="C3122" s="30">
        <v>45926</v>
      </c>
      <c r="D3122" s="30">
        <v>45936</v>
      </c>
      <c r="E3122" s="47">
        <v>131.6</v>
      </c>
      <c r="F3122" s="47">
        <f>IF(AB3122="DOLLAR",E3122*88,E3122)</f>
        <v>11580.8</v>
      </c>
      <c r="G3122" s="48">
        <f>F3122*J3122</f>
        <v>11580.8</v>
      </c>
      <c r="H3122" s="21">
        <v>306704</v>
      </c>
      <c r="I3122" s="21" t="s">
        <v>4569</v>
      </c>
      <c r="J3122" s="21">
        <v>1</v>
      </c>
      <c r="K3122" s="21">
        <v>1</v>
      </c>
      <c r="L3122" s="21">
        <f>J3122-K3122</f>
        <v>0</v>
      </c>
      <c r="M3122" s="21" t="s">
        <v>4882</v>
      </c>
      <c r="N3122" s="30">
        <v>45937</v>
      </c>
      <c r="O3122" s="48">
        <v>20398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>IF(X3122="", "", X3122-N3122)</f>
        <v>4</v>
      </c>
      <c r="Z3122" s="21" t="str">
        <f>IF(N3122="", "", TEXT(N3122, "dddd"))</f>
        <v>Tuesday</v>
      </c>
      <c r="AA3122" s="21" t="str">
        <f>IF(X3122="", "", TEXT(X3122, "dddd"))</f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3119</v>
      </c>
      <c r="B3123" s="21" t="s">
        <v>4725</v>
      </c>
      <c r="C3123" s="30">
        <v>45926</v>
      </c>
      <c r="D3123" s="30">
        <v>45936</v>
      </c>
      <c r="E3123" s="47">
        <v>326.25</v>
      </c>
      <c r="F3123" s="47">
        <f>IF(AB3123="DOLLAR",E3123*88,E3123)</f>
        <v>28710</v>
      </c>
      <c r="G3123" s="48">
        <f>F3123*J3123</f>
        <v>28710</v>
      </c>
      <c r="H3123" s="21">
        <v>306740</v>
      </c>
      <c r="I3123" s="21" t="s">
        <v>4570</v>
      </c>
      <c r="J3123" s="21">
        <v>1</v>
      </c>
      <c r="K3123" s="21">
        <v>1</v>
      </c>
      <c r="L3123" s="21">
        <f>J3123-K3123</f>
        <v>0</v>
      </c>
      <c r="M3123" s="21" t="s">
        <v>4882</v>
      </c>
      <c r="N3123" s="30">
        <v>45937</v>
      </c>
      <c r="O3123" s="48">
        <v>47197.5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>IF(X3123="", "", X3123-N3123)</f>
        <v>4</v>
      </c>
      <c r="Z3123" s="21" t="str">
        <f>IF(N3123="", "", TEXT(N3123, "dddd"))</f>
        <v>Tuesday</v>
      </c>
      <c r="AA3123" s="21" t="str">
        <f>IF(X3123="", "", TEXT(X3123, "dddd"))</f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3120</v>
      </c>
      <c r="B3124" s="21" t="s">
        <v>4725</v>
      </c>
      <c r="C3124" s="30">
        <v>45926</v>
      </c>
      <c r="D3124" s="30">
        <v>45936</v>
      </c>
      <c r="E3124" s="47">
        <v>267.39999999999998</v>
      </c>
      <c r="F3124" s="47">
        <f>IF(AB3124="DOLLAR",E3124*88,E3124)</f>
        <v>23531.199999999997</v>
      </c>
      <c r="G3124" s="48">
        <f>F3124*J3124</f>
        <v>47062.399999999994</v>
      </c>
      <c r="H3124" s="21">
        <v>368504</v>
      </c>
      <c r="I3124" s="21" t="s">
        <v>4598</v>
      </c>
      <c r="J3124" s="21">
        <v>2</v>
      </c>
      <c r="K3124" s="21">
        <v>2</v>
      </c>
      <c r="L3124" s="21">
        <f>J3124-K3124</f>
        <v>0</v>
      </c>
      <c r="M3124" s="21" t="s">
        <v>4898</v>
      </c>
      <c r="N3124" s="30">
        <v>45937</v>
      </c>
      <c r="O3124" s="48">
        <v>76973</v>
      </c>
      <c r="P3124" s="21" t="s">
        <v>4434</v>
      </c>
      <c r="Q3124" s="21">
        <v>58156570021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>IF(X3124="", "", X3124-N3124)</f>
        <v>1</v>
      </c>
      <c r="Z3124" s="21" t="str">
        <f>IF(N3124="", "", TEXT(N3124, "dddd"))</f>
        <v>Tuesday</v>
      </c>
      <c r="AA3124" s="21" t="str">
        <f>IF(X3124="", "", TEXT(X3124, "dddd"))</f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3121</v>
      </c>
      <c r="B3125" s="21" t="s">
        <v>4725</v>
      </c>
      <c r="C3125" s="30">
        <v>45926</v>
      </c>
      <c r="D3125" s="30">
        <v>45936</v>
      </c>
      <c r="E3125" s="47">
        <v>21</v>
      </c>
      <c r="F3125" s="47">
        <f>IF(AB3125="DOLLAR",E3125*88,E3125)</f>
        <v>1848</v>
      </c>
      <c r="G3125" s="48">
        <f>F3125*J3125</f>
        <v>3696</v>
      </c>
      <c r="H3125" s="21">
        <v>400101</v>
      </c>
      <c r="I3125" s="21" t="s">
        <v>4603</v>
      </c>
      <c r="J3125" s="21">
        <v>2</v>
      </c>
      <c r="K3125" s="21">
        <v>2</v>
      </c>
      <c r="L3125" s="21">
        <f>J3125-K3125</f>
        <v>0</v>
      </c>
      <c r="M3125" s="21" t="s">
        <v>4869</v>
      </c>
      <c r="N3125" s="30">
        <v>45937</v>
      </c>
      <c r="O3125" s="48">
        <v>6975</v>
      </c>
      <c r="P3125" s="21" t="s">
        <v>3579</v>
      </c>
      <c r="Q3125" s="21">
        <v>58156565891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Bhopal</v>
      </c>
      <c r="W3125" s="38"/>
      <c r="X3125" s="30">
        <v>45939</v>
      </c>
      <c r="Y3125" s="21">
        <f>IF(X3125="", "", X3125-N3125)</f>
        <v>2</v>
      </c>
      <c r="Z3125" s="21" t="str">
        <f>IF(N3125="", "", TEXT(N3125, "dddd"))</f>
        <v>Tuesday</v>
      </c>
      <c r="AA3125" s="21" t="str">
        <f>IF(X3125="", "", TEXT(X3125, "dddd"))</f>
        <v>Thursday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3122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>IF(AB3126="DOLLAR",E3126*88,E3126)</f>
        <v>25080</v>
      </c>
      <c r="G3126" s="48">
        <f>F3126*J3126</f>
        <v>25080</v>
      </c>
      <c r="H3126" s="21">
        <v>307646</v>
      </c>
      <c r="I3126" s="21" t="s">
        <v>4571</v>
      </c>
      <c r="J3126" s="21">
        <v>1</v>
      </c>
      <c r="K3126" s="21">
        <v>1</v>
      </c>
      <c r="L3126" s="21">
        <f>J3126-K3126</f>
        <v>0</v>
      </c>
      <c r="M3126" s="21" t="s">
        <v>4909</v>
      </c>
      <c r="N3126" s="30">
        <v>45937</v>
      </c>
      <c r="O3126" s="48">
        <v>41230</v>
      </c>
      <c r="P3126" s="21" t="s">
        <v>1134</v>
      </c>
      <c r="Q3126" s="21">
        <v>58156567700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45941</v>
      </c>
      <c r="Y3126" s="21">
        <f>IF(X3126="", "", X3126-N3126)</f>
        <v>4</v>
      </c>
      <c r="Z3126" s="21" t="str">
        <f>IF(N3126="", "", TEXT(N3126, "dddd"))</f>
        <v>Tuesday</v>
      </c>
      <c r="AA3126" s="21" t="str">
        <f>IF(X3126="", "", TEXT(X3126, "dddd"))</f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3123</v>
      </c>
      <c r="B3127" s="21" t="s">
        <v>4725</v>
      </c>
      <c r="C3127" s="30">
        <v>45926</v>
      </c>
      <c r="D3127" s="30">
        <v>45936</v>
      </c>
      <c r="E3127" s="47">
        <v>285</v>
      </c>
      <c r="F3127" s="47">
        <f>IF(AB3127="DOLLAR",E3127*88,E3127)</f>
        <v>25080</v>
      </c>
      <c r="G3127" s="48">
        <f>F3127*J3127</f>
        <v>501600</v>
      </c>
      <c r="H3127" s="21">
        <v>307646</v>
      </c>
      <c r="I3127" s="21" t="s">
        <v>4571</v>
      </c>
      <c r="J3127" s="21">
        <v>20</v>
      </c>
      <c r="K3127" s="21">
        <v>20</v>
      </c>
      <c r="L3127" s="21">
        <f>J3127-K3127</f>
        <v>0</v>
      </c>
      <c r="M3127" s="21" t="s">
        <v>4859</v>
      </c>
      <c r="N3127" s="30">
        <v>45937</v>
      </c>
      <c r="O3127" s="48">
        <v>649800</v>
      </c>
      <c r="P3127" s="21" t="s">
        <v>242</v>
      </c>
      <c r="Q3127" s="21">
        <v>58156569435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>IF(X3127="", "", X3127-N3127)</f>
        <v>1</v>
      </c>
      <c r="Z3127" s="21" t="str">
        <f>IF(N3127="", "", TEXT(N3127, "dddd"))</f>
        <v>Tuesday</v>
      </c>
      <c r="AA3127" s="21" t="str">
        <f>IF(X3127="", "", TEXT(X3127, "dddd"))</f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3124</v>
      </c>
      <c r="B3128" s="21" t="s">
        <v>4725</v>
      </c>
      <c r="C3128" s="30">
        <v>45926</v>
      </c>
      <c r="D3128" s="30">
        <v>45936</v>
      </c>
      <c r="E3128" s="47">
        <v>91.7</v>
      </c>
      <c r="F3128" s="47">
        <f>IF(AB3128="DOLLAR",E3128*88,E3128)</f>
        <v>8069.6</v>
      </c>
      <c r="G3128" s="48">
        <f>F3128*J3128</f>
        <v>8069.6</v>
      </c>
      <c r="H3128" s="21">
        <v>310805</v>
      </c>
      <c r="I3128" s="21" t="s">
        <v>4572</v>
      </c>
      <c r="J3128" s="21">
        <v>1</v>
      </c>
      <c r="K3128" s="21">
        <v>1</v>
      </c>
      <c r="L3128" s="21">
        <f>J3128-K3128</f>
        <v>0</v>
      </c>
      <c r="M3128" s="21" t="s">
        <v>5718</v>
      </c>
      <c r="N3128" s="30">
        <v>45937</v>
      </c>
      <c r="O3128" s="48">
        <v>15228.75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>IF(X3128="", "", X3128-N3128)</f>
        <v>2</v>
      </c>
      <c r="Z3128" s="21" t="str">
        <f>IF(N3128="", "", TEXT(N3128, "dddd"))</f>
        <v>Tuesday</v>
      </c>
      <c r="AA3128" s="21" t="str">
        <f>IF(X3128="", "", TEXT(X3128, "dddd"))</f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3125</v>
      </c>
      <c r="B3129" s="21" t="s">
        <v>4725</v>
      </c>
      <c r="C3129" s="30">
        <v>45926</v>
      </c>
      <c r="D3129" s="30">
        <v>45936</v>
      </c>
      <c r="E3129" s="47">
        <v>50.4</v>
      </c>
      <c r="F3129" s="47">
        <f>IF(AB3129="DOLLAR",E3129*88,E3129)</f>
        <v>4435.2</v>
      </c>
      <c r="G3129" s="48">
        <f>F3129*J3129</f>
        <v>4435.2</v>
      </c>
      <c r="H3129" s="21" t="s">
        <v>616</v>
      </c>
      <c r="I3129" s="21" t="s">
        <v>4573</v>
      </c>
      <c r="J3129" s="21">
        <v>1</v>
      </c>
      <c r="K3129" s="21">
        <v>1</v>
      </c>
      <c r="L3129" s="21">
        <f>J3129-K3129</f>
        <v>0</v>
      </c>
      <c r="M3129" s="21" t="s">
        <v>5718</v>
      </c>
      <c r="N3129" s="30">
        <v>45937</v>
      </c>
      <c r="O3129" s="48">
        <v>8370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>IF(X3129="", "", X3129-N3129)</f>
        <v>2</v>
      </c>
      <c r="Z3129" s="21" t="str">
        <f>IF(N3129="", "", TEXT(N3129, "dddd"))</f>
        <v>Tuesday</v>
      </c>
      <c r="AA3129" s="21" t="str">
        <f>IF(X3129="", "", TEXT(X3129, "dddd"))</f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3126</v>
      </c>
      <c r="B3130" s="21" t="s">
        <v>4725</v>
      </c>
      <c r="C3130" s="30">
        <v>45926</v>
      </c>
      <c r="D3130" s="30">
        <v>45936</v>
      </c>
      <c r="E3130" s="47">
        <v>108.5</v>
      </c>
      <c r="F3130" s="47">
        <f>IF(AB3130="DOLLAR",E3130*88,E3130)</f>
        <v>9548</v>
      </c>
      <c r="G3130" s="48">
        <f>F3130*J3130</f>
        <v>9548</v>
      </c>
      <c r="H3130" s="21">
        <v>310913</v>
      </c>
      <c r="I3130" s="21" t="s">
        <v>4574</v>
      </c>
      <c r="J3130" s="21">
        <v>1</v>
      </c>
      <c r="K3130" s="21">
        <v>1</v>
      </c>
      <c r="L3130" s="21">
        <f>J3130-K3130</f>
        <v>0</v>
      </c>
      <c r="M3130" s="21" t="s">
        <v>5718</v>
      </c>
      <c r="N3130" s="30">
        <v>45937</v>
      </c>
      <c r="O3130" s="48">
        <v>18018.75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>IF(X3130="", "", X3130-N3130)</f>
        <v>2</v>
      </c>
      <c r="Z3130" s="21" t="str">
        <f>IF(N3130="", "", TEXT(N3130, "dddd"))</f>
        <v>Tuesday</v>
      </c>
      <c r="AA3130" s="21" t="str">
        <f>IF(X3130="", "", TEXT(X3130, "dddd"))</f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3127</v>
      </c>
      <c r="B3131" s="21" t="s">
        <v>4725</v>
      </c>
      <c r="C3131" s="30">
        <v>45926</v>
      </c>
      <c r="D3131" s="30">
        <v>45936</v>
      </c>
      <c r="E3131" s="47">
        <v>177.1</v>
      </c>
      <c r="F3131" s="47">
        <f>IF(AB3131="DOLLAR",E3131*88,E3131)</f>
        <v>15584.8</v>
      </c>
      <c r="G3131" s="48">
        <f>F3131*J3131</f>
        <v>31169.599999999999</v>
      </c>
      <c r="H3131" s="21">
        <v>640922</v>
      </c>
      <c r="I3131" s="21" t="s">
        <v>4622</v>
      </c>
      <c r="J3131" s="21">
        <v>2</v>
      </c>
      <c r="K3131" s="21">
        <v>2</v>
      </c>
      <c r="L3131" s="21">
        <f>J3131-K3131</f>
        <v>0</v>
      </c>
      <c r="M3131" s="21" t="s">
        <v>4926</v>
      </c>
      <c r="N3131" s="30">
        <v>45937</v>
      </c>
      <c r="O3131" s="48">
        <v>57253.9</v>
      </c>
      <c r="P3131" s="21" t="s">
        <v>491</v>
      </c>
      <c r="Q3131" s="48" t="s">
        <v>4747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Haridwar</v>
      </c>
      <c r="W3131" s="38"/>
      <c r="X3131" s="30">
        <v>45940</v>
      </c>
      <c r="Y3131" s="21">
        <f>IF(X3131="", "", X3131-N3131)</f>
        <v>3</v>
      </c>
      <c r="Z3131" s="21" t="str">
        <f>IF(N3131="", "", TEXT(N3131, "dddd"))</f>
        <v>Tuesday</v>
      </c>
      <c r="AA3131" s="21" t="str">
        <f>IF(X3131="", "", TEXT(X3131, "dddd"))</f>
        <v>Friday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3128</v>
      </c>
      <c r="B3132" s="21" t="s">
        <v>4725</v>
      </c>
      <c r="C3132" s="30">
        <v>45926</v>
      </c>
      <c r="D3132" s="30">
        <v>45936</v>
      </c>
      <c r="E3132" s="47">
        <v>267.39999999999998</v>
      </c>
      <c r="F3132" s="47">
        <f>IF(AB3132="DOLLAR",E3132*88,E3132)</f>
        <v>23531.199999999997</v>
      </c>
      <c r="G3132" s="48">
        <f>F3132*J3132</f>
        <v>23531.199999999997</v>
      </c>
      <c r="H3132" s="21">
        <v>314512</v>
      </c>
      <c r="I3132" s="21" t="s">
        <v>4575</v>
      </c>
      <c r="J3132" s="21">
        <v>1</v>
      </c>
      <c r="K3132" s="21">
        <v>1</v>
      </c>
      <c r="L3132" s="21">
        <f>J3132-K3132</f>
        <v>0</v>
      </c>
      <c r="M3132" s="21" t="s">
        <v>4927</v>
      </c>
      <c r="N3132" s="30">
        <v>45937</v>
      </c>
      <c r="O3132" s="48">
        <v>38487</v>
      </c>
      <c r="P3132" s="21" t="s">
        <v>183</v>
      </c>
      <c r="Q3132" s="21">
        <v>58156566646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Mumbai</v>
      </c>
      <c r="W3132" s="38"/>
      <c r="X3132" s="30">
        <v>45938</v>
      </c>
      <c r="Y3132" s="21">
        <f>IF(X3132="", "", X3132-N3132)</f>
        <v>1</v>
      </c>
      <c r="Z3132" s="21" t="str">
        <f>IF(N3132="", "", TEXT(N3132, "dddd"))</f>
        <v>Tuesday</v>
      </c>
      <c r="AA3132" s="21" t="str">
        <f>IF(X3132="", "", TEXT(X3132, "dddd"))</f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3129</v>
      </c>
      <c r="B3133" s="21" t="s">
        <v>4725</v>
      </c>
      <c r="C3133" s="30">
        <v>45926</v>
      </c>
      <c r="D3133" s="30">
        <v>45936</v>
      </c>
      <c r="E3133" s="47">
        <v>273.75</v>
      </c>
      <c r="F3133" s="47">
        <f>IF(AB3133="DOLLAR",E3133*88,E3133)</f>
        <v>24090</v>
      </c>
      <c r="G3133" s="48">
        <f>F3133*J3133</f>
        <v>24090</v>
      </c>
      <c r="H3133" s="21">
        <v>317332</v>
      </c>
      <c r="I3133" s="21" t="s">
        <v>4576</v>
      </c>
      <c r="J3133" s="21">
        <v>1</v>
      </c>
      <c r="K3133" s="21">
        <v>1</v>
      </c>
      <c r="L3133" s="21">
        <f>J3133-K3133</f>
        <v>0</v>
      </c>
      <c r="M3133" s="21" t="s">
        <v>4881</v>
      </c>
      <c r="N3133" s="30">
        <v>45937</v>
      </c>
      <c r="O3133" s="48">
        <v>42431</v>
      </c>
      <c r="P3133" s="21" t="s">
        <v>288</v>
      </c>
      <c r="Q3133" s="21">
        <v>58156567033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Banglore</v>
      </c>
      <c r="W3133" s="38"/>
      <c r="X3133" s="30">
        <v>45938</v>
      </c>
      <c r="Y3133" s="21">
        <f>IF(X3133="", "", X3133-N3133)</f>
        <v>1</v>
      </c>
      <c r="Z3133" s="21" t="str">
        <f>IF(N3133="", "", TEXT(N3133, "dddd"))</f>
        <v>Tuesday</v>
      </c>
      <c r="AA3133" s="21" t="str">
        <f>IF(X3133="", "", TEXT(X3133, "dddd"))</f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3130</v>
      </c>
      <c r="B3134" s="21" t="s">
        <v>4725</v>
      </c>
      <c r="C3134" s="30">
        <v>45926</v>
      </c>
      <c r="D3134" s="30">
        <v>45936</v>
      </c>
      <c r="E3134" s="47">
        <v>78.400000000000006</v>
      </c>
      <c r="F3134" s="47">
        <f>IF(AB3134="DOLLAR",E3134*88,E3134)</f>
        <v>6899.2000000000007</v>
      </c>
      <c r="G3134" s="48">
        <f>F3134*J3134</f>
        <v>6899.2000000000007</v>
      </c>
      <c r="H3134" s="21">
        <v>317335</v>
      </c>
      <c r="I3134" s="21" t="s">
        <v>4577</v>
      </c>
      <c r="J3134" s="21">
        <v>1</v>
      </c>
      <c r="K3134" s="21">
        <v>1</v>
      </c>
      <c r="L3134" s="21">
        <f>J3134-K3134</f>
        <v>0</v>
      </c>
      <c r="M3134" s="21" t="s">
        <v>4916</v>
      </c>
      <c r="N3134" s="30">
        <v>45937</v>
      </c>
      <c r="O3134" s="48">
        <v>10416</v>
      </c>
      <c r="P3134" s="21" t="s">
        <v>172</v>
      </c>
      <c r="Q3134" s="21">
        <v>58156571163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Kolkata</v>
      </c>
      <c r="W3134" s="38"/>
      <c r="X3134" s="30">
        <v>45939</v>
      </c>
      <c r="Y3134" s="21">
        <f>IF(X3134="", "", X3134-N3134)</f>
        <v>2</v>
      </c>
      <c r="Z3134" s="21" t="str">
        <f>IF(N3134="", "", TEXT(N3134, "dddd"))</f>
        <v>Tuesday</v>
      </c>
      <c r="AA3134" s="21" t="str">
        <f>IF(X3134="", "", TEXT(X3134, "dddd"))</f>
        <v>Thursday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3131</v>
      </c>
      <c r="B3135" s="21" t="s">
        <v>4725</v>
      </c>
      <c r="C3135" s="30">
        <v>45926</v>
      </c>
      <c r="D3135" s="30">
        <v>45936</v>
      </c>
      <c r="E3135" s="47">
        <v>270</v>
      </c>
      <c r="F3135" s="47">
        <f>IF(AB3135="DOLLAR",E3135*88,E3135)</f>
        <v>23760</v>
      </c>
      <c r="G3135" s="48">
        <f>F3135*J3135</f>
        <v>23760</v>
      </c>
      <c r="H3135" s="21">
        <v>317344</v>
      </c>
      <c r="I3135" s="21" t="s">
        <v>4239</v>
      </c>
      <c r="J3135" s="21">
        <v>1</v>
      </c>
      <c r="K3135" s="21">
        <v>1</v>
      </c>
      <c r="L3135" s="21">
        <f>J3135-K3135</f>
        <v>0</v>
      </c>
      <c r="M3135" s="21" t="s">
        <v>4861</v>
      </c>
      <c r="N3135" s="30">
        <v>45937</v>
      </c>
      <c r="O3135" s="48">
        <v>39060</v>
      </c>
      <c r="P3135" s="21" t="s">
        <v>2046</v>
      </c>
      <c r="Q3135" s="21">
        <v>58156571955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>IF(X3135="", "", X3135-N3135)</f>
        <v>1</v>
      </c>
      <c r="Z3135" s="21" t="str">
        <f>IF(N3135="", "", TEXT(N3135, "dddd"))</f>
        <v>Tuesday</v>
      </c>
      <c r="AA3135" s="21" t="str">
        <f>IF(X3135="", "", TEXT(X3135, "dddd"))</f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3132</v>
      </c>
      <c r="B3136" s="21" t="s">
        <v>4725</v>
      </c>
      <c r="C3136" s="30">
        <v>45926</v>
      </c>
      <c r="D3136" s="30">
        <v>45936</v>
      </c>
      <c r="E3136" s="47">
        <v>217.7</v>
      </c>
      <c r="F3136" s="47">
        <f>IF(AB3136="DOLLAR",E3136*88,E3136)</f>
        <v>19157.599999999999</v>
      </c>
      <c r="G3136" s="48">
        <f>F3136*J3136</f>
        <v>19157.599999999999</v>
      </c>
      <c r="H3136" s="21">
        <v>318318</v>
      </c>
      <c r="I3136" s="21" t="s">
        <v>4578</v>
      </c>
      <c r="J3136" s="21">
        <v>1</v>
      </c>
      <c r="K3136" s="21">
        <v>1</v>
      </c>
      <c r="L3136" s="21">
        <f>J3136-K3136</f>
        <v>0</v>
      </c>
      <c r="M3136" s="21" t="s">
        <v>4956</v>
      </c>
      <c r="N3136" s="30">
        <v>45938</v>
      </c>
      <c r="O3136" s="48">
        <v>33743.5</v>
      </c>
      <c r="P3136" s="21" t="s">
        <v>1136</v>
      </c>
      <c r="Q3136" s="21" t="s">
        <v>636</v>
      </c>
      <c r="R3136" s="21" t="s">
        <v>723</v>
      </c>
      <c r="S3136" s="3">
        <v>4</v>
      </c>
      <c r="T3136" s="37"/>
      <c r="U3136" s="21" t="s">
        <v>18</v>
      </c>
      <c r="V3136" s="21" t="str">
        <f>VLOOKUP(P3136,'Customer List'!B:C,2,)</f>
        <v>Delhi</v>
      </c>
      <c r="W3136" s="38"/>
      <c r="X3136" s="30">
        <f>IF(OR(R3136 = "PRIYANKA MADAM", R3136 = "DEEPAK", R3136 = "PORTER"),N3136,"")</f>
        <v>45938</v>
      </c>
      <c r="Y3136" s="21">
        <f>IF(X3136="", "", X3136-N3136)</f>
        <v>0</v>
      </c>
      <c r="Z3136" s="21" t="str">
        <f>IF(N3136="", "", TEXT(N3136, "dddd"))</f>
        <v>Wednesday</v>
      </c>
      <c r="AA3136" s="21" t="str">
        <f>IF(X3136="", "", TEXT(X3136, "dddd"))</f>
        <v>Wednesday</v>
      </c>
      <c r="AB3136" s="21" t="str">
        <f>VLOOKUP(U3136,'Currency Sheet'!A:C,3,)</f>
        <v>DOLLAR</v>
      </c>
      <c r="AC3136" s="42" t="str">
        <f>VLOOKUP(P3136,'Customer List'!B:D,3,)</f>
        <v>Local</v>
      </c>
    </row>
    <row r="3137" spans="1:29" x14ac:dyDescent="0.25">
      <c r="A3137" s="21">
        <v>3133</v>
      </c>
      <c r="B3137" s="21" t="s">
        <v>4725</v>
      </c>
      <c r="C3137" s="30">
        <v>45926</v>
      </c>
      <c r="D3137" s="30">
        <v>45936</v>
      </c>
      <c r="E3137" s="47">
        <v>4.8999999999999995</v>
      </c>
      <c r="F3137" s="47">
        <f>IF(AB3137="DOLLAR",E3137*88,E3137)</f>
        <v>431.19999999999993</v>
      </c>
      <c r="G3137" s="48">
        <f>F3137*J3137</f>
        <v>862.39999999999986</v>
      </c>
      <c r="H3137" s="21">
        <v>740379</v>
      </c>
      <c r="I3137" s="21" t="s">
        <v>3753</v>
      </c>
      <c r="J3137" s="21">
        <v>2</v>
      </c>
      <c r="K3137" s="21">
        <v>2</v>
      </c>
      <c r="L3137" s="21">
        <f>J3137-K3137</f>
        <v>0</v>
      </c>
      <c r="M3137" s="21" t="s">
        <v>4946</v>
      </c>
      <c r="N3137" s="30">
        <v>45937</v>
      </c>
      <c r="O3137" s="48">
        <f>2*700</f>
        <v>1400</v>
      </c>
      <c r="P3137" s="21" t="s">
        <v>629</v>
      </c>
      <c r="Q3137" s="21">
        <v>58156564491</v>
      </c>
      <c r="R3137" s="21" t="s">
        <v>40</v>
      </c>
      <c r="S3137" s="3" t="s">
        <v>299</v>
      </c>
      <c r="T3137" s="37"/>
      <c r="U3137" s="21" t="s">
        <v>18</v>
      </c>
      <c r="V3137" s="21" t="str">
        <f>VLOOKUP(P3137,'Customer List'!B:C,2,)</f>
        <v>Gujrat</v>
      </c>
      <c r="W3137" s="38"/>
      <c r="X3137" s="30">
        <v>45939</v>
      </c>
      <c r="Y3137" s="21">
        <f>IF(X3137="", "", X3137-N3137)</f>
        <v>2</v>
      </c>
      <c r="Z3137" s="21" t="str">
        <f>IF(N3137="", "", TEXT(N3137, "dddd"))</f>
        <v>Tuesday</v>
      </c>
      <c r="AA3137" s="21" t="str">
        <f>IF(X3137="", "", TEXT(X3137, "dddd"))</f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3134</v>
      </c>
      <c r="B3138" s="21" t="s">
        <v>4725</v>
      </c>
      <c r="C3138" s="30">
        <v>45926</v>
      </c>
      <c r="D3138" s="30">
        <v>45936</v>
      </c>
      <c r="E3138" s="47">
        <v>259</v>
      </c>
      <c r="F3138" s="47">
        <f>IF(AB3138="DOLLAR",E3138*88,E3138)</f>
        <v>22792</v>
      </c>
      <c r="G3138" s="48">
        <f>F3138*J3138</f>
        <v>22792</v>
      </c>
      <c r="H3138" s="21">
        <v>320216</v>
      </c>
      <c r="I3138" s="21" t="s">
        <v>4579</v>
      </c>
      <c r="J3138" s="21">
        <v>1</v>
      </c>
      <c r="K3138" s="21">
        <v>1</v>
      </c>
      <c r="L3138" s="21">
        <f>J3138-K3138</f>
        <v>0</v>
      </c>
      <c r="M3138" s="21" t="s">
        <v>4955</v>
      </c>
      <c r="N3138" s="30">
        <v>45938</v>
      </c>
      <c r="O3138" s="48">
        <v>40145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>IF(X3138="", "", X3138-N3138)</f>
        <v>0</v>
      </c>
      <c r="Z3138" s="21" t="str">
        <f>IF(N3138="", "", TEXT(N3138, "dddd"))</f>
        <v>Wednesday</v>
      </c>
      <c r="AA3138" s="21" t="str">
        <f>IF(X3138="", "", TEXT(X3138, "dddd"))</f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x14ac:dyDescent="0.25">
      <c r="A3139" s="21">
        <v>3135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>IF(AB3139="DOLLAR",E3139*88,E3139)</f>
        <v>27588</v>
      </c>
      <c r="G3139" s="48">
        <f>F3139*J3139</f>
        <v>27588</v>
      </c>
      <c r="H3139" s="21">
        <v>321142</v>
      </c>
      <c r="I3139" s="21" t="s">
        <v>4580</v>
      </c>
      <c r="J3139" s="21">
        <v>1</v>
      </c>
      <c r="K3139" s="21">
        <v>1</v>
      </c>
      <c r="L3139" s="21">
        <f>J3139-K3139</f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>IF(X3139="", "", X3139-N3139)</f>
        <v>1</v>
      </c>
      <c r="Z3139" s="21" t="str">
        <f>IF(N3139="", "", TEXT(N3139, "dddd"))</f>
        <v>Tuesday</v>
      </c>
      <c r="AA3139" s="21" t="str">
        <f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3136</v>
      </c>
      <c r="B3140" s="21" t="s">
        <v>4725</v>
      </c>
      <c r="C3140" s="30">
        <v>45926</v>
      </c>
      <c r="D3140" s="30">
        <v>45936</v>
      </c>
      <c r="E3140" s="47">
        <v>313.5</v>
      </c>
      <c r="F3140" s="47">
        <f>IF(AB3140="DOLLAR",E3140*88,E3140)</f>
        <v>27588</v>
      </c>
      <c r="G3140" s="48">
        <f>F3140*J3140</f>
        <v>27588</v>
      </c>
      <c r="H3140" s="21">
        <v>323050</v>
      </c>
      <c r="I3140" s="21" t="s">
        <v>4581</v>
      </c>
      <c r="J3140" s="21">
        <v>1</v>
      </c>
      <c r="K3140" s="21">
        <v>1</v>
      </c>
      <c r="L3140" s="21">
        <f>J3140-K3140</f>
        <v>0</v>
      </c>
      <c r="M3140" s="21" t="s">
        <v>4881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>IF(X3140="", "", X3140-N3140)</f>
        <v>1</v>
      </c>
      <c r="Z3140" s="21" t="str">
        <f>IF(N3140="", "", TEXT(N3140, "dddd"))</f>
        <v>Tuesday</v>
      </c>
      <c r="AA3140" s="21" t="str">
        <f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3137</v>
      </c>
      <c r="B3141" s="21" t="s">
        <v>4725</v>
      </c>
      <c r="C3141" s="30">
        <v>45926</v>
      </c>
      <c r="D3141" s="30">
        <v>45936</v>
      </c>
      <c r="E3141" s="47">
        <v>267.39999999999998</v>
      </c>
      <c r="F3141" s="47">
        <f>IF(AB3141="DOLLAR",E3141*88,E3141)</f>
        <v>23531.199999999997</v>
      </c>
      <c r="G3141" s="48">
        <f>F3141*J3141</f>
        <v>23531.199999999997</v>
      </c>
      <c r="H3141" s="21">
        <v>325622</v>
      </c>
      <c r="I3141" s="21" t="s">
        <v>4582</v>
      </c>
      <c r="J3141" s="21">
        <v>1</v>
      </c>
      <c r="K3141" s="21">
        <v>1</v>
      </c>
      <c r="L3141" s="21">
        <f>J3141-K3141</f>
        <v>0</v>
      </c>
      <c r="M3141" s="21" t="s">
        <v>4881</v>
      </c>
      <c r="N3141" s="30">
        <v>45937</v>
      </c>
      <c r="O3141" s="48">
        <v>44407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>IF(X3141="", "", X3141-N3141)</f>
        <v>1</v>
      </c>
      <c r="Z3141" s="21" t="str">
        <f>IF(N3141="", "", TEXT(N3141, "dddd"))</f>
        <v>Tuesday</v>
      </c>
      <c r="AA3141" s="21" t="str">
        <f>IF(X3141="", "", TEXT(X3141, "dddd"))</f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3138</v>
      </c>
      <c r="B3142" s="21" t="s">
        <v>4725</v>
      </c>
      <c r="C3142" s="30">
        <v>45926</v>
      </c>
      <c r="D3142" s="30">
        <v>45936</v>
      </c>
      <c r="E3142" s="47">
        <v>187.6</v>
      </c>
      <c r="F3142" s="47">
        <f>IF(AB3142="DOLLAR",E3142*88,E3142)</f>
        <v>16508.8</v>
      </c>
      <c r="G3142" s="48">
        <f>F3142*J3142</f>
        <v>16508.8</v>
      </c>
      <c r="H3142" s="21">
        <v>328708</v>
      </c>
      <c r="I3142" s="21" t="s">
        <v>4583</v>
      </c>
      <c r="J3142" s="21">
        <v>1</v>
      </c>
      <c r="K3142" s="21">
        <v>1</v>
      </c>
      <c r="L3142" s="21">
        <f>J3142-K3142</f>
        <v>0</v>
      </c>
      <c r="M3142" s="21" t="s">
        <v>4944</v>
      </c>
      <c r="N3142" s="30">
        <v>45937</v>
      </c>
      <c r="O3142" s="48">
        <v>31155</v>
      </c>
      <c r="P3142" s="21" t="s">
        <v>1089</v>
      </c>
      <c r="Q3142" s="21">
        <v>58156567490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Hyderabad</v>
      </c>
      <c r="W3142" s="38"/>
      <c r="X3142" s="30">
        <v>45938</v>
      </c>
      <c r="Y3142" s="21">
        <f>IF(X3142="", "", X3142-N3142)</f>
        <v>1</v>
      </c>
      <c r="Z3142" s="21" t="str">
        <f>IF(N3142="", "", TEXT(N3142, "dddd"))</f>
        <v>Tuesday</v>
      </c>
      <c r="AA3142" s="21" t="str">
        <f>IF(X3142="", "", TEXT(X3142, "dddd"))</f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3139</v>
      </c>
      <c r="B3143" s="21" t="s">
        <v>4725</v>
      </c>
      <c r="C3143" s="30">
        <v>45926</v>
      </c>
      <c r="D3143" s="30">
        <v>45936</v>
      </c>
      <c r="E3143" s="47">
        <v>160.30000000000001</v>
      </c>
      <c r="F3143" s="47">
        <f>IF(AB3143="DOLLAR",E3143*88,E3143)</f>
        <v>14106.400000000001</v>
      </c>
      <c r="G3143" s="48">
        <f>F3143*J3143</f>
        <v>14106.400000000001</v>
      </c>
      <c r="H3143" s="21">
        <v>329904</v>
      </c>
      <c r="I3143" s="21" t="s">
        <v>4584</v>
      </c>
      <c r="J3143" s="21">
        <v>1</v>
      </c>
      <c r="K3143" s="21">
        <v>1</v>
      </c>
      <c r="L3143" s="21">
        <f>J3143-K3143</f>
        <v>0</v>
      </c>
      <c r="M3143" s="21" t="s">
        <v>4969</v>
      </c>
      <c r="N3143" s="30">
        <v>45937</v>
      </c>
      <c r="O3143" s="48">
        <v>35495</v>
      </c>
      <c r="P3143" s="21" t="s">
        <v>4432</v>
      </c>
      <c r="Q3143" s="21">
        <v>58156568142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MUMBAI</v>
      </c>
      <c r="W3143" s="38"/>
      <c r="X3143" s="30">
        <v>45939</v>
      </c>
      <c r="Y3143" s="21">
        <f>IF(X3143="", "", X3143-N3143)</f>
        <v>2</v>
      </c>
      <c r="Z3143" s="21" t="str">
        <f>IF(N3143="", "", TEXT(N3143, "dddd"))</f>
        <v>Tuesday</v>
      </c>
      <c r="AA3143" s="21" t="str">
        <f>IF(X3143="", "", TEXT(X3143, "dddd"))</f>
        <v>Thursday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3140</v>
      </c>
      <c r="B3144" s="21" t="s">
        <v>4725</v>
      </c>
      <c r="C3144" s="30">
        <v>45926</v>
      </c>
      <c r="D3144" s="30">
        <v>45936</v>
      </c>
      <c r="E3144" s="47">
        <v>204.4</v>
      </c>
      <c r="F3144" s="47">
        <f>IF(AB3144="DOLLAR",E3144*88,E3144)</f>
        <v>17987.2</v>
      </c>
      <c r="G3144" s="48">
        <f>F3144*J3144</f>
        <v>17987.2</v>
      </c>
      <c r="H3144" s="21">
        <v>329906</v>
      </c>
      <c r="I3144" s="21" t="s">
        <v>4585</v>
      </c>
      <c r="J3144" s="21">
        <v>1</v>
      </c>
      <c r="K3144" s="21">
        <v>1</v>
      </c>
      <c r="L3144" s="21">
        <f>J3144-K3144</f>
        <v>0</v>
      </c>
      <c r="M3144" s="21" t="s">
        <v>4954</v>
      </c>
      <c r="N3144" s="30">
        <v>45938</v>
      </c>
      <c r="O3144" s="48">
        <v>31682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>IF(X3144="", "", X3144-N3144)</f>
        <v>0</v>
      </c>
      <c r="Z3144" s="21" t="str">
        <f>IF(N3144="", "", TEXT(N3144, "dddd"))</f>
        <v>Wednesday</v>
      </c>
      <c r="AA3144" s="21" t="str">
        <f>IF(X3144="", "", TEXT(X3144, "dddd"))</f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3141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>IF(AB3145="DOLLAR",E3145*88,E3145)</f>
        <v>26532</v>
      </c>
      <c r="G3145" s="48">
        <f>F3145*J3145</f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>J3145-K3145</f>
        <v>0</v>
      </c>
      <c r="M3145" s="21" t="s">
        <v>4955</v>
      </c>
      <c r="N3145" s="30">
        <v>45938</v>
      </c>
      <c r="O3145" s="48">
        <v>43617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>IF(X3145="", "", X3145-N3145)</f>
        <v>0</v>
      </c>
      <c r="Z3145" s="21" t="str">
        <f>IF(N3145="", "", TEXT(N3145, "dddd"))</f>
        <v>Wednesday</v>
      </c>
      <c r="AA3145" s="21" t="str">
        <f>IF(X3145="", "", TEXT(X3145, "dddd"))</f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x14ac:dyDescent="0.25">
      <c r="A3146" s="21">
        <v>3142</v>
      </c>
      <c r="B3146" s="21" t="s">
        <v>4725</v>
      </c>
      <c r="C3146" s="30">
        <v>45926</v>
      </c>
      <c r="D3146" s="30">
        <v>45936</v>
      </c>
      <c r="E3146" s="47">
        <v>301.5</v>
      </c>
      <c r="F3146" s="47">
        <f>IF(AB3146="DOLLAR",E3146*88,E3146)</f>
        <v>26532</v>
      </c>
      <c r="G3146" s="48">
        <f>F3146*J3146</f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>J3146-K3146</f>
        <v>0</v>
      </c>
      <c r="M3146" s="21" t="s">
        <v>4881</v>
      </c>
      <c r="N3146" s="30">
        <v>45937</v>
      </c>
      <c r="O3146" s="48">
        <v>46732</v>
      </c>
      <c r="P3146" s="21" t="s">
        <v>288</v>
      </c>
      <c r="Q3146" s="21">
        <v>58156567033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Banglore</v>
      </c>
      <c r="W3146" s="38"/>
      <c r="X3146" s="30">
        <v>45938</v>
      </c>
      <c r="Y3146" s="21">
        <f>IF(X3146="", "", X3146-N3146)</f>
        <v>1</v>
      </c>
      <c r="Z3146" s="21" t="str">
        <f>IF(N3146="", "", TEXT(N3146, "dddd"))</f>
        <v>Tuesday</v>
      </c>
      <c r="AA3146" s="21" t="str">
        <f>IF(X3146="", "", TEXT(X3146, "dddd"))</f>
        <v>Wednesday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x14ac:dyDescent="0.25">
      <c r="A3147" s="21">
        <v>3143</v>
      </c>
      <c r="B3147" s="21" t="s">
        <v>4725</v>
      </c>
      <c r="C3147" s="30">
        <v>45926</v>
      </c>
      <c r="D3147" s="30">
        <v>45936</v>
      </c>
      <c r="E3147" s="47">
        <v>238</v>
      </c>
      <c r="F3147" s="47">
        <f>IF(AB3147="DOLLAR",E3147*88,E3147)</f>
        <v>20944</v>
      </c>
      <c r="G3147" s="48">
        <f>F3147*J3147</f>
        <v>20944</v>
      </c>
      <c r="H3147" s="21">
        <v>343314</v>
      </c>
      <c r="I3147" s="21" t="s">
        <v>4588</v>
      </c>
      <c r="J3147" s="21">
        <v>1</v>
      </c>
      <c r="K3147" s="21">
        <v>1</v>
      </c>
      <c r="L3147" s="21">
        <f>J3147-K3147</f>
        <v>0</v>
      </c>
      <c r="M3147" s="21" t="s">
        <v>4971</v>
      </c>
      <c r="N3147" s="30">
        <v>45938</v>
      </c>
      <c r="O3147" s="48">
        <v>36890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>IF(X3147="", "", X3147-N3147)</f>
        <v>0</v>
      </c>
      <c r="Z3147" s="21" t="str">
        <f>IF(N3147="", "", TEXT(N3147, "dddd"))</f>
        <v>Wednesday</v>
      </c>
      <c r="AA3147" s="21" t="str">
        <f>IF(X3147="", "", TEXT(X3147, "dddd"))</f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3144</v>
      </c>
      <c r="B3148" s="21" t="s">
        <v>4725</v>
      </c>
      <c r="C3148" s="30">
        <v>45926</v>
      </c>
      <c r="D3148" s="30">
        <v>45936</v>
      </c>
      <c r="E3148" s="47">
        <v>162.4</v>
      </c>
      <c r="F3148" s="47">
        <f>IF(AB3148="DOLLAR",E3148*88,E3148)</f>
        <v>14291.2</v>
      </c>
      <c r="G3148" s="48">
        <f>F3148*J3148</f>
        <v>14291.2</v>
      </c>
      <c r="H3148" s="21">
        <v>343322</v>
      </c>
      <c r="I3148" s="21" t="s">
        <v>4589</v>
      </c>
      <c r="J3148" s="21">
        <v>1</v>
      </c>
      <c r="K3148" s="21">
        <v>1</v>
      </c>
      <c r="L3148" s="21">
        <f>J3148-K3148</f>
        <v>0</v>
      </c>
      <c r="M3148" s="21" t="s">
        <v>4971</v>
      </c>
      <c r="N3148" s="30">
        <v>45938</v>
      </c>
      <c r="O3148" s="48">
        <v>25172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>IF(X3148="", "", X3148-N3148)</f>
        <v>0</v>
      </c>
      <c r="Z3148" s="21" t="str">
        <f>IF(N3148="", "", TEXT(N3148, "dddd"))</f>
        <v>Wednesday</v>
      </c>
      <c r="AA3148" s="21" t="str">
        <f>IF(X3148="", "", TEXT(X3148, "dddd"))</f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3145</v>
      </c>
      <c r="B3149" s="21" t="s">
        <v>4725</v>
      </c>
      <c r="C3149" s="30">
        <v>45926</v>
      </c>
      <c r="D3149" s="30">
        <v>45936</v>
      </c>
      <c r="E3149" s="47">
        <v>107.1</v>
      </c>
      <c r="F3149" s="47">
        <f>IF(AB3149="DOLLAR",E3149*88,E3149)</f>
        <v>9424.7999999999993</v>
      </c>
      <c r="G3149" s="48">
        <f>F3149*J3149</f>
        <v>9424.7999999999993</v>
      </c>
      <c r="H3149" s="21">
        <v>344103</v>
      </c>
      <c r="I3149" s="21" t="s">
        <v>4590</v>
      </c>
      <c r="J3149" s="21">
        <v>1</v>
      </c>
      <c r="K3149" s="21">
        <v>1</v>
      </c>
      <c r="L3149" s="21">
        <f>J3149-K3149</f>
        <v>0</v>
      </c>
      <c r="M3149" s="21" t="s">
        <v>4876</v>
      </c>
      <c r="N3149" s="30">
        <v>45937</v>
      </c>
      <c r="O3149" s="48">
        <v>16600.5</v>
      </c>
      <c r="P3149" s="21" t="s">
        <v>2490</v>
      </c>
      <c r="Q3149" s="21">
        <v>58156568676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Chennai</v>
      </c>
      <c r="W3149" s="38"/>
      <c r="X3149" s="30">
        <v>45938</v>
      </c>
      <c r="Y3149" s="21">
        <f>IF(X3149="", "", X3149-N3149)</f>
        <v>1</v>
      </c>
      <c r="Z3149" s="21" t="str">
        <f>IF(N3149="", "", TEXT(N3149, "dddd"))</f>
        <v>Tuesday</v>
      </c>
      <c r="AA3149" s="21" t="str">
        <f>IF(X3149="", "", TEXT(X3149, "dddd"))</f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x14ac:dyDescent="0.25">
      <c r="A3150" s="21">
        <v>3146</v>
      </c>
      <c r="B3150" s="21" t="s">
        <v>4725</v>
      </c>
      <c r="C3150" s="30">
        <v>45926</v>
      </c>
      <c r="D3150" s="30">
        <v>45936</v>
      </c>
      <c r="E3150" s="47">
        <v>334.5</v>
      </c>
      <c r="F3150" s="47">
        <f>IF(AB3150="DOLLAR",E3150*88,E3150)</f>
        <v>29436</v>
      </c>
      <c r="G3150" s="48">
        <f>F3150*J3150</f>
        <v>29436</v>
      </c>
      <c r="H3150" s="21">
        <v>345024</v>
      </c>
      <c r="I3150" s="21" t="s">
        <v>4591</v>
      </c>
      <c r="J3150" s="21">
        <v>1</v>
      </c>
      <c r="K3150" s="21">
        <v>1</v>
      </c>
      <c r="L3150" s="21">
        <f>J3150-K3150</f>
        <v>0</v>
      </c>
      <c r="M3150" s="21" t="s">
        <v>4954</v>
      </c>
      <c r="N3150" s="30">
        <v>45938</v>
      </c>
      <c r="O3150" s="48">
        <v>48391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>IF(X3150="", "", X3150-N3150)</f>
        <v>0</v>
      </c>
      <c r="Z3150" s="21" t="str">
        <f>IF(N3150="", "", TEXT(N3150, "dddd"))</f>
        <v>Wednesday</v>
      </c>
      <c r="AA3150" s="21" t="str">
        <f>IF(X3150="", "", TEXT(X3150, "dddd"))</f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3147</v>
      </c>
      <c r="B3151" s="21" t="s">
        <v>4725</v>
      </c>
      <c r="C3151" s="30">
        <v>45926</v>
      </c>
      <c r="D3151" s="30">
        <v>45936</v>
      </c>
      <c r="E3151" s="47">
        <v>2586.5</v>
      </c>
      <c r="F3151" s="47">
        <f>IF(AB3151="DOLLAR",E3151*88,E3151)</f>
        <v>227612</v>
      </c>
      <c r="G3151" s="48">
        <f>F3151*J3151</f>
        <v>227612</v>
      </c>
      <c r="H3151" s="21">
        <v>345907</v>
      </c>
      <c r="I3151" s="21" t="s">
        <v>4592</v>
      </c>
      <c r="J3151" s="21">
        <v>1</v>
      </c>
      <c r="K3151" s="21">
        <v>1</v>
      </c>
      <c r="L3151" s="21">
        <f>J3151-K3151</f>
        <v>0</v>
      </c>
      <c r="M3151" s="21" t="s">
        <v>4867</v>
      </c>
      <c r="N3151" s="30">
        <v>45937</v>
      </c>
      <c r="O3151" s="48">
        <v>389453</v>
      </c>
      <c r="P3151" s="21" t="s">
        <v>4433</v>
      </c>
      <c r="Q3151" s="21">
        <v>58156564841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BANGLORE</v>
      </c>
      <c r="W3151" s="38"/>
      <c r="X3151" s="30">
        <v>45938</v>
      </c>
      <c r="Y3151" s="21">
        <f>IF(X3151="", "", X3151-N3151)</f>
        <v>1</v>
      </c>
      <c r="Z3151" s="21" t="str">
        <f>IF(N3151="", "", TEXT(N3151, "dddd"))</f>
        <v>Tuesday</v>
      </c>
      <c r="AA3151" s="21" t="str">
        <f>IF(X3151="", "", TEXT(X3151, "dddd"))</f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3148</v>
      </c>
      <c r="B3152" s="21" t="s">
        <v>4725</v>
      </c>
      <c r="C3152" s="30">
        <v>45926</v>
      </c>
      <c r="D3152" s="30">
        <v>45936</v>
      </c>
      <c r="E3152" s="47">
        <v>87.5</v>
      </c>
      <c r="F3152" s="47">
        <f>IF(AB3152="DOLLAR",E3152*88,E3152)</f>
        <v>7700</v>
      </c>
      <c r="G3152" s="48">
        <f>F3152*J3152</f>
        <v>7700</v>
      </c>
      <c r="H3152" s="21">
        <v>353007</v>
      </c>
      <c r="I3152" s="21" t="s">
        <v>4593</v>
      </c>
      <c r="J3152" s="21">
        <v>1</v>
      </c>
      <c r="K3152" s="21">
        <v>1</v>
      </c>
      <c r="L3152" s="21">
        <f>J3152-K3152</f>
        <v>0</v>
      </c>
      <c r="M3152" s="21" t="s">
        <v>4882</v>
      </c>
      <c r="N3152" s="30">
        <v>45937</v>
      </c>
      <c r="O3152" s="48">
        <v>13562.5</v>
      </c>
      <c r="P3152" s="21" t="s">
        <v>295</v>
      </c>
      <c r="Q3152" s="21">
        <v>58156572773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Kerala</v>
      </c>
      <c r="W3152" s="38"/>
      <c r="X3152" s="30">
        <v>45941</v>
      </c>
      <c r="Y3152" s="21">
        <f>IF(X3152="", "", X3152-N3152)</f>
        <v>4</v>
      </c>
      <c r="Z3152" s="21" t="str">
        <f>IF(N3152="", "", TEXT(N3152, "dddd"))</f>
        <v>Tuesday</v>
      </c>
      <c r="AA3152" s="21" t="str">
        <f>IF(X3152="", "", TEXT(X3152, "dddd"))</f>
        <v>Saturday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3149</v>
      </c>
      <c r="B3153" s="21" t="s">
        <v>4725</v>
      </c>
      <c r="C3153" s="30">
        <v>45926</v>
      </c>
      <c r="D3153" s="30">
        <v>45936</v>
      </c>
      <c r="E3153" s="47">
        <v>236.6</v>
      </c>
      <c r="F3153" s="47">
        <f>IF(AB3153="DOLLAR",E3153*88,E3153)</f>
        <v>20820.8</v>
      </c>
      <c r="G3153" s="48">
        <f>F3153*J3153</f>
        <v>20820.8</v>
      </c>
      <c r="H3153" s="21">
        <v>353606</v>
      </c>
      <c r="I3153" s="21" t="s">
        <v>4288</v>
      </c>
      <c r="J3153" s="21">
        <v>1</v>
      </c>
      <c r="K3153" s="21">
        <v>1</v>
      </c>
      <c r="L3153" s="21">
        <f>J3153-K3153</f>
        <v>0</v>
      </c>
      <c r="M3153" s="21" t="s">
        <v>4859</v>
      </c>
      <c r="N3153" s="30">
        <v>45937</v>
      </c>
      <c r="O3153" s="48">
        <v>28899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>IF(X3153="", "", X3153-N3153)</f>
        <v>1</v>
      </c>
      <c r="Z3153" s="21" t="str">
        <f>IF(N3153="", "", TEXT(N3153, "dddd"))</f>
        <v>Tuesday</v>
      </c>
      <c r="AA3153" s="21" t="str">
        <f>IF(X3153="", "", TEXT(X3153, "dddd"))</f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3150</v>
      </c>
      <c r="B3154" s="21" t="s">
        <v>4725</v>
      </c>
      <c r="C3154" s="30">
        <v>45926</v>
      </c>
      <c r="D3154" s="30">
        <v>45936</v>
      </c>
      <c r="E3154" s="47">
        <v>305.25</v>
      </c>
      <c r="F3154" s="47">
        <f>IF(AB3154="DOLLAR",E3154*88,E3154)</f>
        <v>26862</v>
      </c>
      <c r="G3154" s="48">
        <f>F3154*J3154</f>
        <v>26862</v>
      </c>
      <c r="H3154" s="21">
        <v>353726</v>
      </c>
      <c r="I3154" s="21" t="s">
        <v>4289</v>
      </c>
      <c r="J3154" s="21">
        <v>1</v>
      </c>
      <c r="K3154" s="21">
        <v>1</v>
      </c>
      <c r="L3154" s="21">
        <f>J3154-K3154</f>
        <v>0</v>
      </c>
      <c r="M3154" s="21" t="s">
        <v>4859</v>
      </c>
      <c r="N3154" s="30">
        <v>45937</v>
      </c>
      <c r="O3154" s="48">
        <v>34798.5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>IF(X3154="", "", X3154-N3154)</f>
        <v>1</v>
      </c>
      <c r="Z3154" s="21" t="str">
        <f>IF(N3154="", "", TEXT(N3154, "dddd"))</f>
        <v>Tuesday</v>
      </c>
      <c r="AA3154" s="21" t="str">
        <f>IF(X3154="", "", TEXT(X3154, "dddd"))</f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3151</v>
      </c>
      <c r="B3155" s="21" t="s">
        <v>4725</v>
      </c>
      <c r="C3155" s="30">
        <v>45926</v>
      </c>
      <c r="D3155" s="30">
        <v>45936</v>
      </c>
      <c r="E3155" s="47">
        <v>91.7</v>
      </c>
      <c r="F3155" s="47">
        <f>IF(AB3155="DOLLAR",E3155*88,E3155)</f>
        <v>8069.6</v>
      </c>
      <c r="G3155" s="48">
        <f>F3155*J3155</f>
        <v>8069.6</v>
      </c>
      <c r="H3155" s="21">
        <v>355607</v>
      </c>
      <c r="I3155" s="21" t="s">
        <v>4594</v>
      </c>
      <c r="J3155" s="21">
        <v>1</v>
      </c>
      <c r="K3155" s="21">
        <v>1</v>
      </c>
      <c r="L3155" s="21">
        <f>J3155-K3155</f>
        <v>0</v>
      </c>
      <c r="M3155" s="21" t="s">
        <v>4963</v>
      </c>
      <c r="N3155" s="30">
        <v>45937</v>
      </c>
      <c r="O3155" s="48">
        <v>0</v>
      </c>
      <c r="P3155" s="21" t="s">
        <v>194</v>
      </c>
      <c r="Q3155" s="21">
        <v>58156573160</v>
      </c>
      <c r="R3155" s="21" t="s">
        <v>40</v>
      </c>
      <c r="S3155" s="3">
        <v>4</v>
      </c>
      <c r="T3155" s="37" t="s">
        <v>609</v>
      </c>
      <c r="U3155" s="21" t="s">
        <v>18</v>
      </c>
      <c r="V3155" s="21" t="str">
        <f>VLOOKUP(P3155,'Customer List'!B:C,2,)</f>
        <v>Kanpur</v>
      </c>
      <c r="W3155" s="38"/>
      <c r="X3155" s="30">
        <v>45939</v>
      </c>
      <c r="Y3155" s="21">
        <f>IF(X3155="", "", X3155-N3155)</f>
        <v>2</v>
      </c>
      <c r="Z3155" s="21" t="str">
        <f>IF(N3155="", "", TEXT(N3155, "dddd"))</f>
        <v>Tuesday</v>
      </c>
      <c r="AA3155" s="21" t="str">
        <f>IF(X3155="", "", TEXT(X3155, "dddd"))</f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3152</v>
      </c>
      <c r="B3156" s="21" t="s">
        <v>4725</v>
      </c>
      <c r="C3156" s="30">
        <v>45926</v>
      </c>
      <c r="D3156" s="30">
        <v>45936</v>
      </c>
      <c r="E3156" s="47">
        <v>142.80000000000001</v>
      </c>
      <c r="F3156" s="47">
        <f>IF(AB3156="DOLLAR",E3156*88,E3156)</f>
        <v>12566.400000000001</v>
      </c>
      <c r="G3156" s="48">
        <f>F3156*J3156</f>
        <v>12566.400000000001</v>
      </c>
      <c r="H3156" s="21">
        <v>363006</v>
      </c>
      <c r="I3156" s="21" t="s">
        <v>4563</v>
      </c>
      <c r="J3156" s="21">
        <v>1</v>
      </c>
      <c r="K3156" s="21">
        <v>1</v>
      </c>
      <c r="L3156" s="21">
        <f>J3156-K3156</f>
        <v>0</v>
      </c>
      <c r="M3156" s="21" t="s">
        <v>4959</v>
      </c>
      <c r="N3156" s="30">
        <v>45938</v>
      </c>
      <c r="O3156" s="48">
        <v>0</v>
      </c>
      <c r="P3156" s="21" t="s">
        <v>1895</v>
      </c>
      <c r="Q3156" s="21">
        <v>58156650086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45939</v>
      </c>
      <c r="Y3156" s="21">
        <f>IF(X3156="", "", X3156-N3156)</f>
        <v>1</v>
      </c>
      <c r="Z3156" s="21" t="str">
        <f>IF(N3156="", "", TEXT(N3156, "dddd"))</f>
        <v>Wednesday</v>
      </c>
      <c r="AA3156" s="21" t="str">
        <f>IF(X3156="", "", TEXT(X3156, "dddd"))</f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3153</v>
      </c>
      <c r="B3157" s="21" t="s">
        <v>4725</v>
      </c>
      <c r="C3157" s="30">
        <v>45926</v>
      </c>
      <c r="D3157" s="30">
        <v>45936</v>
      </c>
      <c r="E3157" s="47">
        <v>242.9</v>
      </c>
      <c r="F3157" s="47">
        <f>IF(AB3157="DOLLAR",E3157*88,E3157)</f>
        <v>21375.200000000001</v>
      </c>
      <c r="G3157" s="48">
        <f>F3157*J3157</f>
        <v>21375.200000000001</v>
      </c>
      <c r="H3157" s="21">
        <v>363034</v>
      </c>
      <c r="I3157" s="21" t="s">
        <v>4595</v>
      </c>
      <c r="J3157" s="21">
        <v>1</v>
      </c>
      <c r="K3157" s="21">
        <v>1</v>
      </c>
      <c r="L3157" s="21">
        <f>J3157-K3157</f>
        <v>0</v>
      </c>
      <c r="M3157" s="21" t="s">
        <v>4944</v>
      </c>
      <c r="N3157" s="30">
        <v>45937</v>
      </c>
      <c r="O3157" s="48">
        <v>40338.75</v>
      </c>
      <c r="P3157" s="21" t="s">
        <v>1089</v>
      </c>
      <c r="Q3157" s="21">
        <v>58156567490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Hyderabad</v>
      </c>
      <c r="W3157" s="38"/>
      <c r="X3157" s="30">
        <v>45938</v>
      </c>
      <c r="Y3157" s="21">
        <f>IF(X3157="", "", X3157-N3157)</f>
        <v>1</v>
      </c>
      <c r="Z3157" s="21" t="str">
        <f>IF(N3157="", "", TEXT(N3157, "dddd"))</f>
        <v>Tuesday</v>
      </c>
      <c r="AA3157" s="21" t="str">
        <f>IF(X3157="", "", TEXT(X3157, "dddd"))</f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3154</v>
      </c>
      <c r="B3158" s="21" t="s">
        <v>4725</v>
      </c>
      <c r="C3158" s="30">
        <v>45926</v>
      </c>
      <c r="D3158" s="30">
        <v>45936</v>
      </c>
      <c r="E3158" s="47">
        <v>107.8</v>
      </c>
      <c r="F3158" s="47">
        <f>IF(AB3158="DOLLAR",E3158*88,E3158)</f>
        <v>9486.4</v>
      </c>
      <c r="G3158" s="48">
        <f>F3158*J3158</f>
        <v>9486.4</v>
      </c>
      <c r="H3158" s="21">
        <v>364803</v>
      </c>
      <c r="I3158" s="21" t="s">
        <v>4596</v>
      </c>
      <c r="J3158" s="21">
        <v>1</v>
      </c>
      <c r="K3158" s="21">
        <v>1</v>
      </c>
      <c r="L3158" s="21">
        <f>J3158-K3158</f>
        <v>0</v>
      </c>
      <c r="M3158" s="21" t="s">
        <v>5718</v>
      </c>
      <c r="N3158" s="30">
        <v>45937</v>
      </c>
      <c r="O3158" s="48">
        <v>17902.5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>IF(X3158="", "", X3158-N3158)</f>
        <v>2</v>
      </c>
      <c r="Z3158" s="21" t="str">
        <f>IF(N3158="", "", TEXT(N3158, "dddd"))</f>
        <v>Tuesday</v>
      </c>
      <c r="AA3158" s="21" t="str">
        <f>IF(X3158="", "", TEXT(X3158, "dddd"))</f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3155</v>
      </c>
      <c r="B3159" s="21" t="s">
        <v>4725</v>
      </c>
      <c r="C3159" s="30">
        <v>45926</v>
      </c>
      <c r="D3159" s="30">
        <v>45936</v>
      </c>
      <c r="E3159" s="47">
        <v>259</v>
      </c>
      <c r="F3159" s="47">
        <f>IF(AB3159="DOLLAR",E3159*88,E3159)</f>
        <v>22792</v>
      </c>
      <c r="G3159" s="48">
        <f>F3159*J3159</f>
        <v>22792</v>
      </c>
      <c r="H3159" s="21">
        <v>367730</v>
      </c>
      <c r="I3159" s="21" t="s">
        <v>4597</v>
      </c>
      <c r="J3159" s="21">
        <v>1</v>
      </c>
      <c r="K3159" s="21">
        <v>1</v>
      </c>
      <c r="L3159" s="21">
        <f>J3159-K3159</f>
        <v>0</v>
      </c>
      <c r="M3159" s="21" t="s">
        <v>4862</v>
      </c>
      <c r="N3159" s="30">
        <v>45937</v>
      </c>
      <c r="O3159" s="48">
        <v>40145</v>
      </c>
      <c r="P3159" s="21" t="s">
        <v>2046</v>
      </c>
      <c r="Q3159" s="21">
        <v>58156571955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Banglore</v>
      </c>
      <c r="W3159" s="38"/>
      <c r="X3159" s="30">
        <v>45938</v>
      </c>
      <c r="Y3159" s="21">
        <f>IF(X3159="", "", X3159-N3159)</f>
        <v>1</v>
      </c>
      <c r="Z3159" s="21" t="str">
        <f>IF(N3159="", "", TEXT(N3159, "dddd"))</f>
        <v>Tuesday</v>
      </c>
      <c r="AA3159" s="21" t="str">
        <f>IF(X3159="", "", TEXT(X3159, "dddd"))</f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3156</v>
      </c>
      <c r="B3160" s="21" t="s">
        <v>4725</v>
      </c>
      <c r="C3160" s="30">
        <v>45926</v>
      </c>
      <c r="D3160" s="30">
        <v>45936</v>
      </c>
      <c r="E3160" s="47">
        <v>261.8</v>
      </c>
      <c r="F3160" s="47">
        <f>IF(AB3160="DOLLAR",E3160*88,E3160)</f>
        <v>23038.400000000001</v>
      </c>
      <c r="G3160" s="48">
        <f>F3160*J3160</f>
        <v>23038.400000000001</v>
      </c>
      <c r="H3160" s="21">
        <v>369212</v>
      </c>
      <c r="I3160" s="21" t="s">
        <v>4599</v>
      </c>
      <c r="J3160" s="21">
        <v>1</v>
      </c>
      <c r="K3160" s="21">
        <v>1</v>
      </c>
      <c r="L3160" s="21">
        <f>J3160-K3160</f>
        <v>0</v>
      </c>
      <c r="M3160" s="21" t="s">
        <v>4954</v>
      </c>
      <c r="N3160" s="30">
        <v>45938</v>
      </c>
      <c r="O3160" s="48">
        <v>40579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>IF(X3160="", "", X3160-N3160)</f>
        <v>0</v>
      </c>
      <c r="Z3160" s="21" t="str">
        <f>IF(N3160="", "", TEXT(N3160, "dddd"))</f>
        <v>Wednesday</v>
      </c>
      <c r="AA3160" s="21" t="str">
        <f>IF(X3160="", "", TEXT(X3160, "dddd"))</f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3157</v>
      </c>
      <c r="B3161" s="21" t="s">
        <v>4725</v>
      </c>
      <c r="C3161" s="30">
        <v>45926</v>
      </c>
      <c r="D3161" s="30">
        <v>45936</v>
      </c>
      <c r="E3161" s="47">
        <v>334.5</v>
      </c>
      <c r="F3161" s="47">
        <f>IF(AB3161="DOLLAR",E3161*88,E3161)</f>
        <v>29436</v>
      </c>
      <c r="G3161" s="48">
        <f>F3161*J3161</f>
        <v>29436</v>
      </c>
      <c r="H3161" s="21">
        <v>372712</v>
      </c>
      <c r="I3161" s="21" t="s">
        <v>4600</v>
      </c>
      <c r="J3161" s="21">
        <v>1</v>
      </c>
      <c r="K3161" s="21">
        <v>1</v>
      </c>
      <c r="L3161" s="21">
        <f>J3161-K3161</f>
        <v>0</v>
      </c>
      <c r="M3161" s="21" t="s">
        <v>4955</v>
      </c>
      <c r="N3161" s="30">
        <v>45938</v>
      </c>
      <c r="O3161" s="48">
        <v>48391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>IF(X3161="", "", X3161-N3161)</f>
        <v>0</v>
      </c>
      <c r="Z3161" s="21" t="str">
        <f>IF(N3161="", "", TEXT(N3161, "dddd"))</f>
        <v>Wednesday</v>
      </c>
      <c r="AA3161" s="21" t="str">
        <f>IF(X3161="", "", TEXT(X3161, "dddd"))</f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x14ac:dyDescent="0.25">
      <c r="A3162" s="21">
        <v>3158</v>
      </c>
      <c r="B3162" s="21" t="s">
        <v>4725</v>
      </c>
      <c r="C3162" s="30">
        <v>45926</v>
      </c>
      <c r="D3162" s="30">
        <v>45936</v>
      </c>
      <c r="E3162" s="47">
        <v>115.5</v>
      </c>
      <c r="F3162" s="47">
        <f>IF(AB3162="DOLLAR",E3162*88,E3162)</f>
        <v>10164</v>
      </c>
      <c r="G3162" s="48">
        <f>F3162*J3162</f>
        <v>10164</v>
      </c>
      <c r="H3162" s="21">
        <v>375113</v>
      </c>
      <c r="I3162" s="21" t="s">
        <v>4601</v>
      </c>
      <c r="J3162" s="21">
        <v>1</v>
      </c>
      <c r="K3162" s="21">
        <v>1</v>
      </c>
      <c r="L3162" s="21">
        <f>J3162-K3162</f>
        <v>0</v>
      </c>
      <c r="M3162" s="21" t="s">
        <v>4916</v>
      </c>
      <c r="N3162" s="30">
        <v>45937</v>
      </c>
      <c r="O3162" s="48">
        <v>15345</v>
      </c>
      <c r="P3162" s="21" t="s">
        <v>172</v>
      </c>
      <c r="Q3162" s="21">
        <v>58156571163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Kolkata</v>
      </c>
      <c r="W3162" s="38"/>
      <c r="X3162" s="30">
        <v>45939</v>
      </c>
      <c r="Y3162" s="21">
        <f>IF(X3162="", "", X3162-N3162)</f>
        <v>2</v>
      </c>
      <c r="Z3162" s="21" t="str">
        <f>IF(N3162="", "", TEXT(N3162, "dddd"))</f>
        <v>Tuesday</v>
      </c>
      <c r="AA3162" s="21" t="str">
        <f>IF(X3162="", "", TEXT(X3162, "dddd"))</f>
        <v>Thursday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3159</v>
      </c>
      <c r="B3163" s="21" t="s">
        <v>4725</v>
      </c>
      <c r="C3163" s="30">
        <v>45926</v>
      </c>
      <c r="D3163" s="30">
        <v>45936</v>
      </c>
      <c r="E3163" s="47">
        <v>259</v>
      </c>
      <c r="F3163" s="47">
        <f>IF(AB3163="DOLLAR",E3163*88,E3163)</f>
        <v>22792</v>
      </c>
      <c r="G3163" s="48">
        <f>F3163*J3163</f>
        <v>22792</v>
      </c>
      <c r="H3163" s="21">
        <v>399214</v>
      </c>
      <c r="I3163" s="21" t="s">
        <v>4602</v>
      </c>
      <c r="J3163" s="21">
        <v>1</v>
      </c>
      <c r="K3163" s="21">
        <v>1</v>
      </c>
      <c r="L3163" s="21">
        <f>J3163-K3163</f>
        <v>0</v>
      </c>
      <c r="M3163" s="21" t="s">
        <v>4859</v>
      </c>
      <c r="N3163" s="30">
        <v>45937</v>
      </c>
      <c r="O3163" s="48">
        <v>31618.35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45938</v>
      </c>
      <c r="Y3163" s="21">
        <f>IF(X3163="", "", X3163-N3163)</f>
        <v>1</v>
      </c>
      <c r="Z3163" s="21" t="str">
        <f>IF(N3163="", "", TEXT(N3163, "dddd"))</f>
        <v>Tuesday</v>
      </c>
      <c r="AA3163" s="21" t="str">
        <f>IF(X3163="", "", TEXT(X3163, "dddd"))</f>
        <v>Wednesday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3160</v>
      </c>
      <c r="B3164" s="21" t="s">
        <v>4725</v>
      </c>
      <c r="C3164" s="30">
        <v>45926</v>
      </c>
      <c r="D3164" s="30">
        <v>45936</v>
      </c>
      <c r="E3164" s="47">
        <v>74.2</v>
      </c>
      <c r="F3164" s="47">
        <f>IF(AB3164="DOLLAR",E3164*88,E3164)</f>
        <v>6529.6</v>
      </c>
      <c r="G3164" s="48">
        <f>F3164*J3164</f>
        <v>6529.6</v>
      </c>
      <c r="H3164" s="21">
        <v>400108</v>
      </c>
      <c r="I3164" s="21" t="s">
        <v>3798</v>
      </c>
      <c r="J3164" s="21">
        <v>1</v>
      </c>
      <c r="K3164" s="21">
        <v>1</v>
      </c>
      <c r="L3164" s="21">
        <f>J3164-K3164</f>
        <v>0</v>
      </c>
      <c r="M3164" s="21" t="s">
        <v>4969</v>
      </c>
      <c r="N3164" s="30">
        <v>45937</v>
      </c>
      <c r="O3164" s="48">
        <v>16430</v>
      </c>
      <c r="P3164" s="21" t="s">
        <v>4432</v>
      </c>
      <c r="Q3164" s="21">
        <v>58156568142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45939</v>
      </c>
      <c r="Y3164" s="21">
        <f>IF(X3164="", "", X3164-N3164)</f>
        <v>2</v>
      </c>
      <c r="Z3164" s="21" t="str">
        <f>IF(N3164="", "", TEXT(N3164, "dddd"))</f>
        <v>Tuesday</v>
      </c>
      <c r="AA3164" s="21" t="str">
        <f>IF(X3164="", "", TEXT(X3164, "dddd"))</f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3161</v>
      </c>
      <c r="B3165" s="21" t="s">
        <v>4725</v>
      </c>
      <c r="C3165" s="30">
        <v>45926</v>
      </c>
      <c r="D3165" s="30">
        <v>45936</v>
      </c>
      <c r="E3165" s="47">
        <v>116.2</v>
      </c>
      <c r="F3165" s="47">
        <f>IF(AB3165="DOLLAR",E3165*88,E3165)</f>
        <v>10225.6</v>
      </c>
      <c r="G3165" s="48">
        <f>F3165*J3165</f>
        <v>10225.6</v>
      </c>
      <c r="H3165" s="21">
        <v>400222</v>
      </c>
      <c r="I3165" s="21" t="s">
        <v>4604</v>
      </c>
      <c r="J3165" s="21">
        <v>1</v>
      </c>
      <c r="K3165" s="21">
        <v>1</v>
      </c>
      <c r="L3165" s="21">
        <f>J3165-K3165</f>
        <v>0</v>
      </c>
      <c r="M3165" s="21" t="s">
        <v>4861</v>
      </c>
      <c r="N3165" s="30">
        <v>45937</v>
      </c>
      <c r="O3165" s="48">
        <v>18011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>IF(X3165="", "", X3165-N3165)</f>
        <v>1</v>
      </c>
      <c r="Z3165" s="21" t="str">
        <f>IF(N3165="", "", TEXT(N3165, "dddd"))</f>
        <v>Tuesday</v>
      </c>
      <c r="AA3165" s="21" t="str">
        <f>IF(X3165="", "", TEXT(X3165, "dddd"))</f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3162</v>
      </c>
      <c r="B3166" s="21" t="s">
        <v>4725</v>
      </c>
      <c r="C3166" s="30">
        <v>45926</v>
      </c>
      <c r="D3166" s="30">
        <v>45936</v>
      </c>
      <c r="E3166" s="47">
        <v>58.1</v>
      </c>
      <c r="F3166" s="47">
        <f>IF(AB3166="DOLLAR",E3166*88,E3166)</f>
        <v>5112.8</v>
      </c>
      <c r="G3166" s="48">
        <f>F3166*J3166</f>
        <v>5112.8</v>
      </c>
      <c r="H3166" s="21">
        <v>400247</v>
      </c>
      <c r="I3166" s="21" t="s">
        <v>4605</v>
      </c>
      <c r="J3166" s="21">
        <v>1</v>
      </c>
      <c r="K3166" s="21">
        <v>1</v>
      </c>
      <c r="L3166" s="21">
        <f>J3166-K3166</f>
        <v>0</v>
      </c>
      <c r="M3166" s="21" t="s">
        <v>4862</v>
      </c>
      <c r="N3166" s="30">
        <v>45937</v>
      </c>
      <c r="O3166" s="48">
        <v>9005.5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>IF(X3166="", "", X3166-N3166)</f>
        <v>1</v>
      </c>
      <c r="Z3166" s="21" t="str">
        <f>IF(N3166="", "", TEXT(N3166, "dddd"))</f>
        <v>Tuesday</v>
      </c>
      <c r="AA3166" s="21" t="str">
        <f>IF(X3166="", "", TEXT(X3166, "dddd"))</f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3163</v>
      </c>
      <c r="B3167" s="21" t="s">
        <v>4725</v>
      </c>
      <c r="C3167" s="30">
        <v>45926</v>
      </c>
      <c r="D3167" s="30">
        <v>45936</v>
      </c>
      <c r="E3167" s="47">
        <v>123.75</v>
      </c>
      <c r="F3167" s="47">
        <f>IF(AB3167="DOLLAR",E3167*88,E3167)</f>
        <v>10890</v>
      </c>
      <c r="G3167" s="48">
        <f>F3167*J3167</f>
        <v>10890</v>
      </c>
      <c r="H3167" s="21">
        <v>400535</v>
      </c>
      <c r="I3167" s="21" t="s">
        <v>4606</v>
      </c>
      <c r="J3167" s="21">
        <v>1</v>
      </c>
      <c r="K3167" s="21">
        <v>1</v>
      </c>
      <c r="L3167" s="21">
        <f>J3167-K3167</f>
        <v>0</v>
      </c>
      <c r="M3167" s="21" t="s">
        <v>4955</v>
      </c>
      <c r="N3167" s="30">
        <v>45938</v>
      </c>
      <c r="O3167" s="48">
        <v>17902.5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>IF(X3167="", "", X3167-N3167)</f>
        <v>0</v>
      </c>
      <c r="Z3167" s="21" t="str">
        <f>IF(N3167="", "", TEXT(N3167, "dddd"))</f>
        <v>Wednesday</v>
      </c>
      <c r="AA3167" s="21" t="str">
        <f>IF(X3167="", "", TEXT(X3167, "dddd"))</f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3164</v>
      </c>
      <c r="B3168" s="21" t="s">
        <v>4725</v>
      </c>
      <c r="C3168" s="30">
        <v>45926</v>
      </c>
      <c r="D3168" s="30">
        <v>45936</v>
      </c>
      <c r="E3168" s="47">
        <v>153</v>
      </c>
      <c r="F3168" s="47">
        <f>IF(AB3168="DOLLAR",E3168*88,E3168)</f>
        <v>13464</v>
      </c>
      <c r="G3168" s="48">
        <f>F3168*J3168</f>
        <v>13464</v>
      </c>
      <c r="H3168" s="21">
        <v>400539</v>
      </c>
      <c r="I3168" s="21" t="s">
        <v>4607</v>
      </c>
      <c r="J3168" s="21">
        <v>1</v>
      </c>
      <c r="K3168" s="21">
        <v>1</v>
      </c>
      <c r="L3168" s="21">
        <f>J3168-K3168</f>
        <v>0</v>
      </c>
      <c r="M3168" s="21" t="s">
        <v>4955</v>
      </c>
      <c r="N3168" s="30">
        <v>45938</v>
      </c>
      <c r="O3168" s="48">
        <v>22134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>IF(X3168="", "", X3168-N3168)</f>
        <v>0</v>
      </c>
      <c r="Z3168" s="21" t="str">
        <f>IF(N3168="", "", TEXT(N3168, "dddd"))</f>
        <v>Wednesday</v>
      </c>
      <c r="AA3168" s="21" t="str">
        <f>IF(X3168="", "", TEXT(X3168, "dddd"))</f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x14ac:dyDescent="0.25">
      <c r="A3169" s="21">
        <v>3165</v>
      </c>
      <c r="B3169" s="21" t="s">
        <v>4725</v>
      </c>
      <c r="C3169" s="30">
        <v>45926</v>
      </c>
      <c r="D3169" s="30">
        <v>45936</v>
      </c>
      <c r="E3169" s="47">
        <v>90.3</v>
      </c>
      <c r="F3169" s="47">
        <f>IF(AB3169="DOLLAR",E3169*88,E3169)</f>
        <v>7946.4</v>
      </c>
      <c r="G3169" s="48">
        <f>F3169*J3169</f>
        <v>7946.4</v>
      </c>
      <c r="H3169" s="21">
        <v>405210</v>
      </c>
      <c r="I3169" s="21" t="s">
        <v>4608</v>
      </c>
      <c r="J3169" s="21">
        <v>1</v>
      </c>
      <c r="K3169" s="21">
        <v>1</v>
      </c>
      <c r="L3169" s="21">
        <f>J3169-K3169</f>
        <v>0</v>
      </c>
      <c r="M3169" s="21" t="s">
        <v>4883</v>
      </c>
      <c r="N3169" s="30">
        <v>45937</v>
      </c>
      <c r="O3169" s="48">
        <v>13996.5</v>
      </c>
      <c r="P3169" s="21" t="s">
        <v>295</v>
      </c>
      <c r="Q3169" s="21">
        <v>58156572773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Kerala</v>
      </c>
      <c r="W3169" s="38"/>
      <c r="X3169" s="30">
        <v>45941</v>
      </c>
      <c r="Y3169" s="21">
        <f>IF(X3169="", "", X3169-N3169)</f>
        <v>4</v>
      </c>
      <c r="Z3169" s="21" t="str">
        <f>IF(N3169="", "", TEXT(N3169, "dddd"))</f>
        <v>Tuesday</v>
      </c>
      <c r="AA3169" s="21" t="str">
        <f>IF(X3169="", "", TEXT(X3169, "dddd"))</f>
        <v>Saturday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3166</v>
      </c>
      <c r="B3170" s="21" t="s">
        <v>4725</v>
      </c>
      <c r="C3170" s="30">
        <v>45926</v>
      </c>
      <c r="D3170" s="30">
        <v>45936</v>
      </c>
      <c r="E3170" s="47">
        <v>49.7</v>
      </c>
      <c r="F3170" s="47">
        <f>IF(AB3170="DOLLAR",E3170*88,E3170)</f>
        <v>4373.6000000000004</v>
      </c>
      <c r="G3170" s="48">
        <f>F3170*J3170</f>
        <v>4373.6000000000004</v>
      </c>
      <c r="H3170" s="21">
        <v>407001</v>
      </c>
      <c r="I3170" s="21" t="s">
        <v>4609</v>
      </c>
      <c r="J3170" s="21">
        <v>1</v>
      </c>
      <c r="K3170" s="21">
        <v>1</v>
      </c>
      <c r="L3170" s="21">
        <f>J3170-K3170</f>
        <v>0</v>
      </c>
      <c r="M3170" s="21" t="s">
        <v>4916</v>
      </c>
      <c r="N3170" s="30">
        <v>45937</v>
      </c>
      <c r="O3170" s="48">
        <v>6603</v>
      </c>
      <c r="P3170" s="21" t="s">
        <v>172</v>
      </c>
      <c r="Q3170" s="21">
        <v>58156571163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Kolkata</v>
      </c>
      <c r="W3170" s="38"/>
      <c r="X3170" s="30">
        <v>45939</v>
      </c>
      <c r="Y3170" s="21">
        <f>IF(X3170="", "", X3170-N3170)</f>
        <v>2</v>
      </c>
      <c r="Z3170" s="21" t="str">
        <f>IF(N3170="", "", TEXT(N3170, "dddd"))</f>
        <v>Tuesday</v>
      </c>
      <c r="AA3170" s="21" t="str">
        <f>IF(X3170="", "", TEXT(X3170, "dddd"))</f>
        <v>Thursday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3167</v>
      </c>
      <c r="B3171" s="21" t="s">
        <v>4725</v>
      </c>
      <c r="C3171" s="30">
        <v>45926</v>
      </c>
      <c r="D3171" s="30">
        <v>45936</v>
      </c>
      <c r="E3171" s="47">
        <v>234.5</v>
      </c>
      <c r="F3171" s="47">
        <f>IF(AB3171="DOLLAR",E3171*88,E3171)</f>
        <v>20636</v>
      </c>
      <c r="G3171" s="48">
        <f>F3171*J3171</f>
        <v>20636</v>
      </c>
      <c r="H3171" s="21">
        <v>423102</v>
      </c>
      <c r="I3171" s="21" t="s">
        <v>4610</v>
      </c>
      <c r="J3171" s="21">
        <v>1</v>
      </c>
      <c r="K3171" s="21">
        <v>1</v>
      </c>
      <c r="L3171" s="21">
        <f>J3171-K3171</f>
        <v>0</v>
      </c>
      <c r="M3171" s="21" t="s">
        <v>4924</v>
      </c>
      <c r="N3171" s="30">
        <v>45937</v>
      </c>
      <c r="O3171" s="48">
        <v>25446.6</v>
      </c>
      <c r="P3171" s="21" t="s">
        <v>276</v>
      </c>
      <c r="Q3171" s="21">
        <v>58156565795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Pune</v>
      </c>
      <c r="W3171" s="38"/>
      <c r="X3171" s="30">
        <v>45938</v>
      </c>
      <c r="Y3171" s="21">
        <f>IF(X3171="", "", X3171-N3171)</f>
        <v>1</v>
      </c>
      <c r="Z3171" s="21" t="str">
        <f>IF(N3171="", "", TEXT(N3171, "dddd"))</f>
        <v>Tuesday</v>
      </c>
      <c r="AA3171" s="21" t="str">
        <f>IF(X3171="", "", TEXT(X3171, "dddd"))</f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3168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>IF(AB3172="DOLLAR",E3172*88,E3172)</f>
        <v>5482.4</v>
      </c>
      <c r="G3172" s="48">
        <f>F3172*J3172</f>
        <v>5482.4</v>
      </c>
      <c r="H3172" s="21">
        <v>423105</v>
      </c>
      <c r="I3172" s="21" t="s">
        <v>3894</v>
      </c>
      <c r="J3172" s="21">
        <v>1</v>
      </c>
      <c r="K3172" s="21">
        <v>1</v>
      </c>
      <c r="L3172" s="21">
        <f>J3172-K3172</f>
        <v>0</v>
      </c>
      <c r="M3172" s="21" t="s">
        <v>4867</v>
      </c>
      <c r="N3172" s="30">
        <v>45937</v>
      </c>
      <c r="O3172" s="48">
        <v>9380</v>
      </c>
      <c r="P3172" s="21" t="s">
        <v>4433</v>
      </c>
      <c r="Q3172" s="21">
        <v>58156564841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BANGLORE</v>
      </c>
      <c r="W3172" s="38"/>
      <c r="X3172" s="30">
        <v>45938</v>
      </c>
      <c r="Y3172" s="21">
        <f>IF(X3172="", "", X3172-N3172)</f>
        <v>1</v>
      </c>
      <c r="Z3172" s="21" t="str">
        <f>IF(N3172="", "", TEXT(N3172, "dddd"))</f>
        <v>Tuesday</v>
      </c>
      <c r="AA3172" s="21" t="str">
        <f>IF(X3172="", "", TEXT(X3172, "dddd"))</f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3169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>IF(AB3173="DOLLAR",E3173*88,E3173)</f>
        <v>5482.4</v>
      </c>
      <c r="G3173" s="48">
        <f>F3173*J3173</f>
        <v>5482.4</v>
      </c>
      <c r="H3173" s="21">
        <v>423107</v>
      </c>
      <c r="I3173" s="21" t="s">
        <v>4611</v>
      </c>
      <c r="J3173" s="21">
        <v>1</v>
      </c>
      <c r="K3173" s="21">
        <v>1</v>
      </c>
      <c r="L3173" s="21">
        <f>J3173-K3173</f>
        <v>0</v>
      </c>
      <c r="M3173" s="21" t="s">
        <v>4965</v>
      </c>
      <c r="N3173" s="30">
        <v>45937</v>
      </c>
      <c r="O3173" s="48">
        <v>0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 t="s">
        <v>609</v>
      </c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>IF(X3173="", "", X3173-N3173)</f>
        <v>4</v>
      </c>
      <c r="Z3173" s="21" t="str">
        <f>IF(N3173="", "", TEXT(N3173, "dddd"))</f>
        <v>Tuesday</v>
      </c>
      <c r="AA3173" s="21" t="str">
        <f>IF(X3173="", "", TEXT(X3173, "dddd"))</f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3170</v>
      </c>
      <c r="B3174" s="21" t="s">
        <v>4725</v>
      </c>
      <c r="C3174" s="30">
        <v>45926</v>
      </c>
      <c r="D3174" s="30">
        <v>45936</v>
      </c>
      <c r="E3174" s="47">
        <v>62.3</v>
      </c>
      <c r="F3174" s="47">
        <f>IF(AB3174="DOLLAR",E3174*88,E3174)</f>
        <v>5482.4</v>
      </c>
      <c r="G3174" s="48">
        <f>F3174*J3174</f>
        <v>5482.4</v>
      </c>
      <c r="H3174" s="21">
        <v>423115</v>
      </c>
      <c r="I3174" s="21" t="s">
        <v>4311</v>
      </c>
      <c r="J3174" s="21">
        <v>1</v>
      </c>
      <c r="K3174" s="21">
        <v>1</v>
      </c>
      <c r="L3174" s="21">
        <f>J3174-K3174</f>
        <v>0</v>
      </c>
      <c r="M3174" s="21" t="s">
        <v>5027</v>
      </c>
      <c r="N3174" s="30">
        <v>45937</v>
      </c>
      <c r="O3174" s="48">
        <v>7609.5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>IF(X3174="", "", X3174-N3174)</f>
        <v>4</v>
      </c>
      <c r="Z3174" s="21" t="str">
        <f>IF(N3174="", "", TEXT(N3174, "dddd"))</f>
        <v>Tuesday</v>
      </c>
      <c r="AA3174" s="21" t="str">
        <f>IF(X3174="", "", TEXT(X3174, "dddd"))</f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3171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>IF(AB3175="DOLLAR",E3175*88,E3175)</f>
        <v>6666</v>
      </c>
      <c r="G3175" s="48">
        <f>F3175*J3175</f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>J3175-K3175</f>
        <v>0</v>
      </c>
      <c r="M3175" s="21" t="s">
        <v>4915</v>
      </c>
      <c r="N3175" s="30">
        <v>45937</v>
      </c>
      <c r="O3175" s="48">
        <v>9393</v>
      </c>
      <c r="P3175" s="21" t="s">
        <v>172</v>
      </c>
      <c r="Q3175" s="21">
        <v>58156571163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Kolkata</v>
      </c>
      <c r="W3175" s="38"/>
      <c r="X3175" s="30">
        <v>45939</v>
      </c>
      <c r="Y3175" s="21">
        <f>IF(X3175="", "", X3175-N3175)</f>
        <v>2</v>
      </c>
      <c r="Z3175" s="21" t="str">
        <f>IF(N3175="", "", TEXT(N3175, "dddd"))</f>
        <v>Tuesday</v>
      </c>
      <c r="AA3175" s="21" t="str">
        <f>IF(X3175="", "", TEXT(X3175, "dddd"))</f>
        <v>Thursday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3172</v>
      </c>
      <c r="B3176" s="21" t="s">
        <v>4725</v>
      </c>
      <c r="C3176" s="30">
        <v>45926</v>
      </c>
      <c r="D3176" s="30">
        <v>45936</v>
      </c>
      <c r="E3176" s="47">
        <v>75.75</v>
      </c>
      <c r="F3176" s="47">
        <f>IF(AB3176="DOLLAR",E3176*88,E3176)</f>
        <v>6666</v>
      </c>
      <c r="G3176" s="48">
        <f>F3176*J3176</f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>J3176-K3176</f>
        <v>0</v>
      </c>
      <c r="M3176" s="21" t="s">
        <v>4972</v>
      </c>
      <c r="N3176" s="30">
        <v>45939</v>
      </c>
      <c r="O3176" s="48">
        <v>11028.5</v>
      </c>
      <c r="P3176" s="21" t="s">
        <v>4973</v>
      </c>
      <c r="Q3176" s="21" t="s">
        <v>636</v>
      </c>
      <c r="R3176" s="21" t="s">
        <v>637</v>
      </c>
      <c r="S3176" s="3">
        <v>-20</v>
      </c>
      <c r="T3176" s="37"/>
      <c r="U3176" s="21" t="s">
        <v>18</v>
      </c>
      <c r="V3176" s="21" t="str">
        <f>VLOOKUP(P3176,'Customer List'!B:C,2,)</f>
        <v>Delhi</v>
      </c>
      <c r="W3176" s="38"/>
      <c r="X3176" s="30">
        <f>IF(OR(R3176 = "PRIYANKA MADAM", R3176 = "DEEPAK", R3176 = "PORTER"),N3176,"")</f>
        <v>45939</v>
      </c>
      <c r="Y3176" s="21">
        <f>IF(X3176="", "", X3176-N3176)</f>
        <v>0</v>
      </c>
      <c r="Z3176" s="21" t="str">
        <f>IF(N3176="", "", TEXT(N3176, "dddd"))</f>
        <v>Thursday</v>
      </c>
      <c r="AA3176" s="21" t="str">
        <f>IF(X3176="", "", TEXT(X3176, "dddd"))</f>
        <v>Thursday</v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3173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>IF(AB3177="DOLLAR",E3177*88,E3177)</f>
        <v>10164</v>
      </c>
      <c r="G3177" s="48">
        <f>F3177*J3177</f>
        <v>10164</v>
      </c>
      <c r="H3177" s="21">
        <v>424401</v>
      </c>
      <c r="I3177" s="21" t="s">
        <v>4612</v>
      </c>
      <c r="J3177" s="21">
        <v>1</v>
      </c>
      <c r="K3177" s="21"/>
      <c r="L3177" s="21">
        <f>J3177-K3177</f>
        <v>1</v>
      </c>
      <c r="M3177" s="21"/>
      <c r="N3177" s="30"/>
      <c r="O3177" s="48"/>
      <c r="P3177" s="21" t="s">
        <v>637</v>
      </c>
      <c r="Q3177" s="21"/>
      <c r="R3177" s="21"/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 t="s">
        <v>605</v>
      </c>
      <c r="X3177" s="30" t="str">
        <f>IF(OR(R3177 = "PRIYANKA MADAM", R3177 = "DEEPAK", R3177 = "PORTER"),N3177,"")</f>
        <v/>
      </c>
      <c r="Y3177" s="21" t="str">
        <f>IF(X3177="", "", X3177-N3177)</f>
        <v/>
      </c>
      <c r="Z3177" s="21" t="str">
        <f>IF(N3177="", "", TEXT(N3177, "dddd"))</f>
        <v/>
      </c>
      <c r="AA3177" s="21" t="str">
        <f>IF(X3177="", "", TEXT(X3177, "dddd"))</f>
        <v/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3174</v>
      </c>
      <c r="B3178" s="21" t="s">
        <v>4725</v>
      </c>
      <c r="C3178" s="30">
        <v>45926</v>
      </c>
      <c r="D3178" s="30">
        <v>45936</v>
      </c>
      <c r="E3178" s="47">
        <v>115.5</v>
      </c>
      <c r="F3178" s="47">
        <f>IF(AB3178="DOLLAR",E3178*88,E3178)</f>
        <v>10164</v>
      </c>
      <c r="G3178" s="48">
        <f>F3178*J3178</f>
        <v>10164</v>
      </c>
      <c r="H3178" s="21">
        <v>424401</v>
      </c>
      <c r="I3178" s="21" t="s">
        <v>4612</v>
      </c>
      <c r="J3178" s="21">
        <v>1</v>
      </c>
      <c r="K3178" s="21">
        <v>1</v>
      </c>
      <c r="L3178" s="21">
        <f>J3178-K3178</f>
        <v>0</v>
      </c>
      <c r="M3178" s="21" t="s">
        <v>4879</v>
      </c>
      <c r="N3178" s="30">
        <v>45937</v>
      </c>
      <c r="O3178" s="48">
        <v>19181.25</v>
      </c>
      <c r="P3178" s="21" t="s">
        <v>901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45937</v>
      </c>
      <c r="Y3178" s="21">
        <f>IF(X3178="", "", X3178-N3178)</f>
        <v>0</v>
      </c>
      <c r="Z3178" s="21" t="str">
        <f>IF(N3178="", "", TEXT(N3178, "dddd"))</f>
        <v>Tuesday</v>
      </c>
      <c r="AA3178" s="21" t="str">
        <f>IF(X3178="", "", TEXT(X3178, "dddd"))</f>
        <v>Tuesday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3175</v>
      </c>
      <c r="B3179" s="21" t="s">
        <v>4725</v>
      </c>
      <c r="C3179" s="30">
        <v>45926</v>
      </c>
      <c r="D3179" s="30">
        <v>45936</v>
      </c>
      <c r="E3179" s="47">
        <v>98.7</v>
      </c>
      <c r="F3179" s="47">
        <f>IF(AB3179="DOLLAR",E3179*88,E3179)</f>
        <v>8685.6</v>
      </c>
      <c r="G3179" s="48">
        <f>F3179*J3179</f>
        <v>8685.6</v>
      </c>
      <c r="H3179" s="21">
        <v>426102</v>
      </c>
      <c r="I3179" s="21" t="s">
        <v>4613</v>
      </c>
      <c r="J3179" s="21">
        <v>1</v>
      </c>
      <c r="K3179" s="21">
        <v>1</v>
      </c>
      <c r="L3179" s="21">
        <f>J3179-K3179</f>
        <v>0</v>
      </c>
      <c r="M3179" s="21" t="s">
        <v>4953</v>
      </c>
      <c r="N3179" s="30">
        <v>45938</v>
      </c>
      <c r="O3179" s="48">
        <v>15298.5</v>
      </c>
      <c r="P3179" s="21" t="s">
        <v>1136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>IF(X3179="", "", X3179-N3179)</f>
        <v>0</v>
      </c>
      <c r="Z3179" s="21" t="str">
        <f>IF(N3179="", "", TEXT(N3179, "dddd"))</f>
        <v>Wednesday</v>
      </c>
      <c r="AA3179" s="21" t="str">
        <f>IF(X3179="", "", TEXT(X3179, "dddd"))</f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3176</v>
      </c>
      <c r="B3180" s="21" t="s">
        <v>4725</v>
      </c>
      <c r="C3180" s="30">
        <v>45926</v>
      </c>
      <c r="D3180" s="30">
        <v>45936</v>
      </c>
      <c r="E3180" s="47">
        <v>172.9</v>
      </c>
      <c r="F3180" s="47">
        <f>IF(AB3180="DOLLAR",E3180*88,E3180)</f>
        <v>15215.2</v>
      </c>
      <c r="G3180" s="48">
        <f>F3180*J3180</f>
        <v>15215.2</v>
      </c>
      <c r="H3180" s="21">
        <v>427402</v>
      </c>
      <c r="I3180" s="21" t="s">
        <v>4614</v>
      </c>
      <c r="J3180" s="21">
        <v>1</v>
      </c>
      <c r="K3180" s="21">
        <v>1</v>
      </c>
      <c r="L3180" s="21">
        <f>J3180-K3180</f>
        <v>0</v>
      </c>
      <c r="M3180" s="21" t="s">
        <v>4955</v>
      </c>
      <c r="N3180" s="30">
        <v>45938</v>
      </c>
      <c r="O3180" s="48">
        <v>26799.5</v>
      </c>
      <c r="P3180" s="21" t="s">
        <v>1136</v>
      </c>
      <c r="Q3180" s="21" t="s">
        <v>636</v>
      </c>
      <c r="R3180" s="21" t="s">
        <v>723</v>
      </c>
      <c r="S3180" s="3">
        <v>-20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>IF(X3180="", "", X3180-N3180)</f>
        <v>0</v>
      </c>
      <c r="Z3180" s="21" t="str">
        <f>IF(N3180="", "", TEXT(N3180, "dddd"))</f>
        <v>Wednesday</v>
      </c>
      <c r="AA3180" s="21" t="str">
        <f>IF(X3180="", "", TEXT(X3180, "dddd"))</f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3177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>IF(AB3181="DOLLAR",E3181*88,E3181)</f>
        <v>18788</v>
      </c>
      <c r="G3181" s="48">
        <f>F3181*J3181</f>
        <v>18788</v>
      </c>
      <c r="H3181" s="21">
        <v>430104</v>
      </c>
      <c r="I3181" s="21" t="s">
        <v>4615</v>
      </c>
      <c r="J3181" s="21">
        <v>1</v>
      </c>
      <c r="K3181" s="21">
        <v>1</v>
      </c>
      <c r="L3181" s="21">
        <f>J3181-K3181</f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>IF(X3181="", "", X3181-N3181)</f>
        <v>2</v>
      </c>
      <c r="Z3181" s="21" t="str">
        <f>IF(N3181="", "", TEXT(N3181, "dddd"))</f>
        <v>Tuesday</v>
      </c>
      <c r="AA3181" s="21" t="str">
        <f>IF(X3181="", "", TEXT(X3181, "dddd"))</f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3178</v>
      </c>
      <c r="B3182" s="21" t="s">
        <v>4725</v>
      </c>
      <c r="C3182" s="30">
        <v>45926</v>
      </c>
      <c r="D3182" s="30">
        <v>45936</v>
      </c>
      <c r="E3182" s="47">
        <v>213.5</v>
      </c>
      <c r="F3182" s="47">
        <f>IF(AB3182="DOLLAR",E3182*88,E3182)</f>
        <v>18788</v>
      </c>
      <c r="G3182" s="48">
        <f>F3182*J3182</f>
        <v>18788</v>
      </c>
      <c r="H3182" s="21">
        <v>430604</v>
      </c>
      <c r="I3182" s="21" t="s">
        <v>4616</v>
      </c>
      <c r="J3182" s="21">
        <v>1</v>
      </c>
      <c r="K3182" s="21">
        <v>1</v>
      </c>
      <c r="L3182" s="21">
        <f>J3182-K3182</f>
        <v>0</v>
      </c>
      <c r="M3182" s="21" t="s">
        <v>4916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>IF(X3182="", "", X3182-N3182)</f>
        <v>2</v>
      </c>
      <c r="Z3182" s="21" t="str">
        <f>IF(N3182="", "", TEXT(N3182, "dddd"))</f>
        <v>Tuesday</v>
      </c>
      <c r="AA3182" s="21" t="str">
        <f>IF(X3182="", "", TEXT(X3182, "dddd"))</f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3179</v>
      </c>
      <c r="B3183" s="21" t="s">
        <v>4725</v>
      </c>
      <c r="C3183" s="30">
        <v>45926</v>
      </c>
      <c r="D3183" s="30">
        <v>45936</v>
      </c>
      <c r="E3183" s="47">
        <v>417.75</v>
      </c>
      <c r="F3183" s="47">
        <f>IF(AB3183="DOLLAR",E3183*88,E3183)</f>
        <v>36762</v>
      </c>
      <c r="G3183" s="48">
        <f>F3183*J3183</f>
        <v>36762</v>
      </c>
      <c r="H3183" s="21">
        <v>480019</v>
      </c>
      <c r="I3183" s="21" t="s">
        <v>4617</v>
      </c>
      <c r="J3183" s="21">
        <v>1</v>
      </c>
      <c r="K3183" s="21">
        <v>1</v>
      </c>
      <c r="L3183" s="21">
        <f>J3183-K3183</f>
        <v>0</v>
      </c>
      <c r="M3183" s="21" t="s">
        <v>4959</v>
      </c>
      <c r="N3183" s="30">
        <v>45938</v>
      </c>
      <c r="O3183" s="48">
        <v>0</v>
      </c>
      <c r="P3183" s="21" t="s">
        <v>1895</v>
      </c>
      <c r="Q3183" s="21">
        <v>58156650086</v>
      </c>
      <c r="R3183" s="21" t="s">
        <v>40</v>
      </c>
      <c r="S3183" s="3" t="s">
        <v>299</v>
      </c>
      <c r="T3183" s="37"/>
      <c r="U3183" s="21" t="s">
        <v>18</v>
      </c>
      <c r="V3183" s="21" t="str">
        <f>VLOOKUP(P3183,'Customer List'!B:C,2,)</f>
        <v>Mumbai</v>
      </c>
      <c r="W3183" s="38"/>
      <c r="X3183" s="30">
        <v>45939</v>
      </c>
      <c r="Y3183" s="21">
        <f>IF(X3183="", "", X3183-N3183)</f>
        <v>1</v>
      </c>
      <c r="Z3183" s="21" t="str">
        <f>IF(N3183="", "", TEXT(N3183, "dddd"))</f>
        <v>Wednesday</v>
      </c>
      <c r="AA3183" s="21" t="str">
        <f>IF(X3183="", "", TEXT(X3183, "dddd"))</f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3180</v>
      </c>
      <c r="B3184" s="21" t="s">
        <v>4725</v>
      </c>
      <c r="C3184" s="30">
        <v>45926</v>
      </c>
      <c r="D3184" s="30">
        <v>45936</v>
      </c>
      <c r="E3184" s="47">
        <v>77</v>
      </c>
      <c r="F3184" s="47">
        <f>IF(AB3184="DOLLAR",E3184*88,E3184)</f>
        <v>6776</v>
      </c>
      <c r="G3184" s="48">
        <f>F3184*J3184</f>
        <v>6776</v>
      </c>
      <c r="H3184" s="21">
        <v>505808</v>
      </c>
      <c r="I3184" s="21" t="s">
        <v>4618</v>
      </c>
      <c r="J3184" s="21">
        <v>1</v>
      </c>
      <c r="K3184" s="21">
        <v>1</v>
      </c>
      <c r="L3184" s="21">
        <f>J3184-K3184</f>
        <v>0</v>
      </c>
      <c r="M3184" s="21" t="s">
        <v>4942</v>
      </c>
      <c r="N3184" s="30">
        <v>45937</v>
      </c>
      <c r="O3184" s="48">
        <v>12787.5</v>
      </c>
      <c r="P3184" s="21" t="s">
        <v>319</v>
      </c>
      <c r="Q3184" s="21">
        <v>58156571594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Gujrat</v>
      </c>
      <c r="W3184" s="38"/>
      <c r="X3184" s="30">
        <v>45938</v>
      </c>
      <c r="Y3184" s="21">
        <f>IF(X3184="", "", X3184-N3184)</f>
        <v>1</v>
      </c>
      <c r="Z3184" s="21" t="str">
        <f>IF(N3184="", "", TEXT(N3184, "dddd"))</f>
        <v>Tuesday</v>
      </c>
      <c r="AA3184" s="21" t="str">
        <f>IF(X3184="", "", TEXT(X3184, "dddd"))</f>
        <v>Wednesday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3181</v>
      </c>
      <c r="B3185" s="21" t="s">
        <v>4725</v>
      </c>
      <c r="C3185" s="30">
        <v>45926</v>
      </c>
      <c r="D3185" s="30">
        <v>45936</v>
      </c>
      <c r="E3185" s="47">
        <v>30.8</v>
      </c>
      <c r="F3185" s="47">
        <f>IF(AB3185="DOLLAR",E3185*88,E3185)</f>
        <v>2710.4</v>
      </c>
      <c r="G3185" s="48">
        <f>F3185*J3185</f>
        <v>2710.4</v>
      </c>
      <c r="H3185" s="21">
        <v>505809</v>
      </c>
      <c r="I3185" s="21" t="s">
        <v>4012</v>
      </c>
      <c r="J3185" s="21">
        <v>1</v>
      </c>
      <c r="K3185" s="21">
        <v>1</v>
      </c>
      <c r="L3185" s="21">
        <f>J3185-K3185</f>
        <v>0</v>
      </c>
      <c r="M3185" s="21" t="s">
        <v>4868</v>
      </c>
      <c r="N3185" s="30">
        <v>45937</v>
      </c>
      <c r="O3185" s="48">
        <v>5115</v>
      </c>
      <c r="P3185" s="21" t="s">
        <v>4658</v>
      </c>
      <c r="Q3185" s="21">
        <v>58156568330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Hyderabad</v>
      </c>
      <c r="W3185" s="38"/>
      <c r="X3185" s="30">
        <v>45939</v>
      </c>
      <c r="Y3185" s="21">
        <f>IF(X3185="", "", X3185-N3185)</f>
        <v>2</v>
      </c>
      <c r="Z3185" s="21" t="str">
        <f>IF(N3185="", "", TEXT(N3185, "dddd"))</f>
        <v>Tuesday</v>
      </c>
      <c r="AA3185" s="21" t="str">
        <f>IF(X3185="", "", TEXT(X3185, "dddd"))</f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3182</v>
      </c>
      <c r="B3186" s="21" t="s">
        <v>4725</v>
      </c>
      <c r="C3186" s="30">
        <v>45926</v>
      </c>
      <c r="D3186" s="30">
        <v>45936</v>
      </c>
      <c r="E3186" s="47">
        <v>236.6</v>
      </c>
      <c r="F3186" s="47">
        <f>IF(AB3186="DOLLAR",E3186*88,E3186)</f>
        <v>20820.8</v>
      </c>
      <c r="G3186" s="48">
        <f>F3186*J3186</f>
        <v>20820.8</v>
      </c>
      <c r="H3186" s="21">
        <v>516906</v>
      </c>
      <c r="I3186" s="21" t="s">
        <v>4619</v>
      </c>
      <c r="J3186" s="21">
        <v>1</v>
      </c>
      <c r="K3186" s="21">
        <v>1</v>
      </c>
      <c r="L3186" s="21">
        <f>J3186-K3186</f>
        <v>0</v>
      </c>
      <c r="M3186" s="21" t="s">
        <v>4924</v>
      </c>
      <c r="N3186" s="30">
        <v>45937</v>
      </c>
      <c r="O3186" s="48">
        <v>25674.48</v>
      </c>
      <c r="P3186" s="21" t="s">
        <v>276</v>
      </c>
      <c r="Q3186" s="21">
        <v>58156565795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>IF(X3186="", "", X3186-N3186)</f>
        <v>1</v>
      </c>
      <c r="Z3186" s="21" t="str">
        <f>IF(N3186="", "", TEXT(N3186, "dddd"))</f>
        <v>Tuesday</v>
      </c>
      <c r="AA3186" s="21" t="str">
        <f>IF(X3186="", "", TEXT(X3186, "dddd"))</f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3183</v>
      </c>
      <c r="B3187" s="21" t="s">
        <v>4725</v>
      </c>
      <c r="C3187" s="30">
        <v>45926</v>
      </c>
      <c r="D3187" s="30">
        <v>45936</v>
      </c>
      <c r="E3187" s="47">
        <v>160.30000000000001</v>
      </c>
      <c r="F3187" s="47">
        <f>IF(AB3187="DOLLAR",E3187*88,E3187)</f>
        <v>14106.400000000001</v>
      </c>
      <c r="G3187" s="48">
        <f>F3187*J3187</f>
        <v>14106.400000000001</v>
      </c>
      <c r="H3187" s="21">
        <v>577002</v>
      </c>
      <c r="I3187" s="21" t="s">
        <v>4620</v>
      </c>
      <c r="J3187" s="21">
        <v>1</v>
      </c>
      <c r="K3187" s="21">
        <v>1</v>
      </c>
      <c r="L3187" s="21">
        <f>J3187-K3187</f>
        <v>0</v>
      </c>
      <c r="M3187" s="21" t="s">
        <v>4924</v>
      </c>
      <c r="N3187" s="30">
        <v>45937</v>
      </c>
      <c r="O3187" s="48">
        <v>17394.84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>IF(X3187="", "", X3187-N3187)</f>
        <v>1</v>
      </c>
      <c r="Z3187" s="21" t="str">
        <f>IF(N3187="", "", TEXT(N3187, "dddd"))</f>
        <v>Tuesday</v>
      </c>
      <c r="AA3187" s="21" t="str">
        <f>IF(X3187="", "", TEXT(X3187, "dddd"))</f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3184</v>
      </c>
      <c r="B3188" s="21" t="s">
        <v>4725</v>
      </c>
      <c r="C3188" s="30">
        <v>45926</v>
      </c>
      <c r="D3188" s="30">
        <v>45936</v>
      </c>
      <c r="E3188" s="47">
        <v>102.9</v>
      </c>
      <c r="F3188" s="47">
        <f>IF(AB3188="DOLLAR",E3188*88,E3188)</f>
        <v>9055.2000000000007</v>
      </c>
      <c r="G3188" s="48">
        <f>F3188*J3188</f>
        <v>9055.2000000000007</v>
      </c>
      <c r="H3188" s="21">
        <v>582302</v>
      </c>
      <c r="I3188" s="21" t="s">
        <v>4621</v>
      </c>
      <c r="J3188" s="21">
        <v>1</v>
      </c>
      <c r="K3188" s="21">
        <v>1</v>
      </c>
      <c r="L3188" s="21">
        <f>J3188-K3188</f>
        <v>0</v>
      </c>
      <c r="M3188" s="21" t="s">
        <v>4924</v>
      </c>
      <c r="N3188" s="30">
        <v>45937</v>
      </c>
      <c r="O3188" s="48">
        <v>11166.12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>IF(X3188="", "", X3188-N3188)</f>
        <v>1</v>
      </c>
      <c r="Z3188" s="21" t="str">
        <f>IF(N3188="", "", TEXT(N3188, "dddd"))</f>
        <v>Tuesday</v>
      </c>
      <c r="AA3188" s="21" t="str">
        <f>IF(X3188="", "", TEXT(X3188, "dddd"))</f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3185</v>
      </c>
      <c r="B3189" s="21" t="s">
        <v>4725</v>
      </c>
      <c r="C3189" s="30">
        <v>45926</v>
      </c>
      <c r="D3189" s="30">
        <v>45936</v>
      </c>
      <c r="E3189" s="47">
        <v>70.7</v>
      </c>
      <c r="F3189" s="47">
        <f>IF(AB3189="DOLLAR",E3189*88,E3189)</f>
        <v>6221.6</v>
      </c>
      <c r="G3189" s="48">
        <f>F3189*J3189</f>
        <v>6221.6</v>
      </c>
      <c r="H3189" s="21">
        <v>643808</v>
      </c>
      <c r="I3189" s="21" t="s">
        <v>4623</v>
      </c>
      <c r="J3189" s="21">
        <v>1</v>
      </c>
      <c r="K3189" s="21">
        <v>1</v>
      </c>
      <c r="L3189" s="21">
        <f>J3189-K3189</f>
        <v>0</v>
      </c>
      <c r="M3189" s="21" t="s">
        <v>4870</v>
      </c>
      <c r="N3189" s="30">
        <v>45937</v>
      </c>
      <c r="O3189" s="48">
        <v>10605</v>
      </c>
      <c r="P3189" s="21" t="s">
        <v>621</v>
      </c>
      <c r="Q3189" s="21">
        <v>58156569730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Hyderabad</v>
      </c>
      <c r="W3189" s="38"/>
      <c r="X3189" s="30">
        <v>45938</v>
      </c>
      <c r="Y3189" s="21">
        <f>IF(X3189="", "", X3189-N3189)</f>
        <v>1</v>
      </c>
      <c r="Z3189" s="21" t="str">
        <f>IF(N3189="", "", TEXT(N3189, "dddd"))</f>
        <v>Tuesday</v>
      </c>
      <c r="AA3189" s="21" t="str">
        <f>IF(X3189="", "", TEXT(X3189, "dddd"))</f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3186</v>
      </c>
      <c r="B3190" s="21" t="s">
        <v>4725</v>
      </c>
      <c r="C3190" s="30">
        <v>45926</v>
      </c>
      <c r="D3190" s="30">
        <v>45936</v>
      </c>
      <c r="E3190" s="47">
        <v>205.1</v>
      </c>
      <c r="F3190" s="47">
        <f>IF(AB3190="DOLLAR",E3190*88,E3190)</f>
        <v>18048.8</v>
      </c>
      <c r="G3190" s="48">
        <f>F3190*J3190</f>
        <v>18048.8</v>
      </c>
      <c r="H3190" s="21">
        <v>644702</v>
      </c>
      <c r="I3190" s="21" t="s">
        <v>4624</v>
      </c>
      <c r="J3190" s="21">
        <v>1</v>
      </c>
      <c r="K3190" s="21">
        <v>1</v>
      </c>
      <c r="L3190" s="21">
        <f>J3190-K3190</f>
        <v>0</v>
      </c>
      <c r="M3190" s="21" t="s">
        <v>4919</v>
      </c>
      <c r="N3190" s="30">
        <v>45937</v>
      </c>
      <c r="O3190" s="48">
        <v>30882.2</v>
      </c>
      <c r="P3190" s="21" t="s">
        <v>191</v>
      </c>
      <c r="Q3190" s="48" t="s">
        <v>4746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Chandigarh</v>
      </c>
      <c r="W3190" s="38"/>
      <c r="X3190" s="30">
        <v>45937</v>
      </c>
      <c r="Y3190" s="21">
        <f>IF(X3190="", "", X3190-N3190)</f>
        <v>0</v>
      </c>
      <c r="Z3190" s="21" t="str">
        <f>IF(N3190="", "", TEXT(N3190, "dddd"))</f>
        <v>Tuesday</v>
      </c>
      <c r="AA3190" s="21" t="str">
        <f>IF(X3190="", "", TEXT(X3190, "dddd"))</f>
        <v>Tuesday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3187</v>
      </c>
      <c r="B3191" s="21" t="s">
        <v>4725</v>
      </c>
      <c r="C3191" s="30">
        <v>45926</v>
      </c>
      <c r="D3191" s="30">
        <v>45936</v>
      </c>
      <c r="E3191" s="47">
        <v>226.1</v>
      </c>
      <c r="F3191" s="47">
        <f>IF(AB3191="DOLLAR",E3191*88,E3191)</f>
        <v>19896.8</v>
      </c>
      <c r="G3191" s="48">
        <f>F3191*J3191</f>
        <v>19896.8</v>
      </c>
      <c r="H3191" s="21">
        <v>651002</v>
      </c>
      <c r="I3191" s="21" t="s">
        <v>4625</v>
      </c>
      <c r="J3191" s="21">
        <v>1</v>
      </c>
      <c r="K3191" s="21">
        <v>1</v>
      </c>
      <c r="L3191" s="21">
        <f>J3191-K3191</f>
        <v>0</v>
      </c>
      <c r="M3191" s="21" t="s">
        <v>4959</v>
      </c>
      <c r="N3191" s="30">
        <v>45938</v>
      </c>
      <c r="O3191" s="48">
        <v>0</v>
      </c>
      <c r="P3191" s="21" t="s">
        <v>1895</v>
      </c>
      <c r="Q3191" s="21">
        <v>58156650086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Mumbai</v>
      </c>
      <c r="W3191" s="38"/>
      <c r="X3191" s="30">
        <v>45939</v>
      </c>
      <c r="Y3191" s="21">
        <f>IF(X3191="", "", X3191-N3191)</f>
        <v>1</v>
      </c>
      <c r="Z3191" s="21" t="str">
        <f>IF(N3191="", "", TEXT(N3191, "dddd"))</f>
        <v>Wednesday</v>
      </c>
      <c r="AA3191" s="21" t="str">
        <f>IF(X3191="", "", TEXT(X3191, "dddd"))</f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3188</v>
      </c>
      <c r="B3192" s="21" t="s">
        <v>4725</v>
      </c>
      <c r="C3192" s="30">
        <v>45926</v>
      </c>
      <c r="D3192" s="30">
        <v>45936</v>
      </c>
      <c r="E3192" s="47">
        <v>136.5</v>
      </c>
      <c r="F3192" s="47">
        <f>IF(AB3192="DOLLAR",E3192*88,E3192)</f>
        <v>12012</v>
      </c>
      <c r="G3192" s="48">
        <f>F3192*J3192</f>
        <v>12012</v>
      </c>
      <c r="H3192" s="21">
        <v>653813</v>
      </c>
      <c r="I3192" s="21" t="s">
        <v>4626</v>
      </c>
      <c r="J3192" s="21">
        <v>1</v>
      </c>
      <c r="K3192" s="21">
        <v>1</v>
      </c>
      <c r="L3192" s="21">
        <f>J3192-K3192</f>
        <v>0</v>
      </c>
      <c r="M3192" s="21" t="s">
        <v>4916</v>
      </c>
      <c r="N3192" s="30">
        <v>45937</v>
      </c>
      <c r="O3192" s="48">
        <v>16926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Kolkata</v>
      </c>
      <c r="W3192" s="38"/>
      <c r="X3192" s="30">
        <v>45939</v>
      </c>
      <c r="Y3192" s="21">
        <f>IF(X3192="", "", X3192-N3192)</f>
        <v>2</v>
      </c>
      <c r="Z3192" s="21" t="str">
        <f>IF(N3192="", "", TEXT(N3192, "dddd"))</f>
        <v>Tuesday</v>
      </c>
      <c r="AA3192" s="21" t="str">
        <f>IF(X3192="", "", TEXT(X3192, "dddd"))</f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3189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>IF(AB3193="DOLLAR",E3193*88,E3193)</f>
        <v>15584.8</v>
      </c>
      <c r="G3193" s="48">
        <f>F3193*J3193</f>
        <v>15584.8</v>
      </c>
      <c r="H3193" s="21">
        <v>691502</v>
      </c>
      <c r="I3193" s="21" t="s">
        <v>4627</v>
      </c>
      <c r="J3193" s="21">
        <v>1</v>
      </c>
      <c r="K3193" s="21">
        <v>1</v>
      </c>
      <c r="L3193" s="21">
        <f>J3193-K3193</f>
        <v>0</v>
      </c>
      <c r="M3193" s="21" t="s">
        <v>4959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>IF(X3193="", "", X3193-N3193)</f>
        <v>1</v>
      </c>
      <c r="Z3193" s="21" t="str">
        <f>IF(N3193="", "", TEXT(N3193, "dddd"))</f>
        <v>Wednesday</v>
      </c>
      <c r="AA3193" s="21" t="str">
        <f>IF(X3193="", "", TEXT(X3193, "dddd"))</f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3190</v>
      </c>
      <c r="B3194" s="21" t="s">
        <v>4725</v>
      </c>
      <c r="C3194" s="30">
        <v>45926</v>
      </c>
      <c r="D3194" s="30">
        <v>45936</v>
      </c>
      <c r="E3194" s="47">
        <v>177.1</v>
      </c>
      <c r="F3194" s="47">
        <f>IF(AB3194="DOLLAR",E3194*88,E3194)</f>
        <v>15584.8</v>
      </c>
      <c r="G3194" s="48">
        <f>F3194*J3194</f>
        <v>15584.8</v>
      </c>
      <c r="H3194" s="21">
        <v>692802</v>
      </c>
      <c r="I3194" s="21" t="s">
        <v>4628</v>
      </c>
      <c r="J3194" s="21">
        <v>1</v>
      </c>
      <c r="K3194" s="21">
        <v>1</v>
      </c>
      <c r="L3194" s="21">
        <f>J3194-K3194</f>
        <v>0</v>
      </c>
      <c r="M3194" s="21" t="s">
        <v>4924</v>
      </c>
      <c r="N3194" s="30">
        <v>45937</v>
      </c>
      <c r="O3194" s="48">
        <v>19217.88</v>
      </c>
      <c r="P3194" s="21" t="s">
        <v>276</v>
      </c>
      <c r="Q3194" s="21">
        <v>58156565795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Pune</v>
      </c>
      <c r="W3194" s="38"/>
      <c r="X3194" s="30">
        <v>45938</v>
      </c>
      <c r="Y3194" s="21">
        <f>IF(X3194="", "", X3194-N3194)</f>
        <v>1</v>
      </c>
      <c r="Z3194" s="21" t="str">
        <f>IF(N3194="", "", TEXT(N3194, "dddd"))</f>
        <v>Tuesday</v>
      </c>
      <c r="AA3194" s="21" t="str">
        <f>IF(X3194="", "", TEXT(X3194, "dddd"))</f>
        <v>Wednesday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3191</v>
      </c>
      <c r="B3195" s="21" t="s">
        <v>4725</v>
      </c>
      <c r="C3195" s="30">
        <v>45926</v>
      </c>
      <c r="D3195" s="30">
        <v>45936</v>
      </c>
      <c r="E3195" s="47">
        <v>200.9</v>
      </c>
      <c r="F3195" s="47">
        <f>IF(AB3195="DOLLAR",E3195*88,E3195)</f>
        <v>17679.2</v>
      </c>
      <c r="G3195" s="48">
        <f>F3195*J3195</f>
        <v>17679.2</v>
      </c>
      <c r="H3195" s="21">
        <v>693504</v>
      </c>
      <c r="I3195" s="21" t="s">
        <v>4629</v>
      </c>
      <c r="J3195" s="21">
        <v>1</v>
      </c>
      <c r="K3195" s="21">
        <v>1</v>
      </c>
      <c r="L3195" s="21">
        <f>J3195-K3195</f>
        <v>0</v>
      </c>
      <c r="M3195" s="21" t="s">
        <v>4879</v>
      </c>
      <c r="N3195" s="30">
        <v>45937</v>
      </c>
      <c r="O3195" s="48">
        <v>33363.75</v>
      </c>
      <c r="P3195" s="21" t="s">
        <v>901</v>
      </c>
      <c r="Q3195" s="21" t="s">
        <v>636</v>
      </c>
      <c r="R3195" s="21" t="s">
        <v>723</v>
      </c>
      <c r="S3195" s="3">
        <v>4</v>
      </c>
      <c r="T3195" s="37"/>
      <c r="U3195" s="21" t="s">
        <v>18</v>
      </c>
      <c r="V3195" s="21" t="str">
        <f>VLOOKUP(P3195,'Customer List'!B:C,2,)</f>
        <v>Delhi</v>
      </c>
      <c r="W3195" s="38"/>
      <c r="X3195" s="30">
        <f>IF(OR(R3195 = "PRIYANKA MADAM", R3195 = "DEEPAK", R3195 = "PORTER"),N3195,"")</f>
        <v>45937</v>
      </c>
      <c r="Y3195" s="21">
        <f>IF(X3195="", "", X3195-N3195)</f>
        <v>0</v>
      </c>
      <c r="Z3195" s="21" t="str">
        <f>IF(N3195="", "", TEXT(N3195, "dddd"))</f>
        <v>Tuesday</v>
      </c>
      <c r="AA3195" s="21" t="str">
        <f>IF(X3195="", "", TEXT(X3195, "dddd"))</f>
        <v>Tuesday</v>
      </c>
      <c r="AB3195" s="21" t="str">
        <f>VLOOKUP(U3195,'Currency Sheet'!A:C,3,)</f>
        <v>DOLLAR</v>
      </c>
      <c r="AC3195" s="42" t="str">
        <f>VLOOKUP(P3195,'Customer List'!B:D,3,)</f>
        <v>Local</v>
      </c>
    </row>
    <row r="3196" spans="1:29" x14ac:dyDescent="0.25">
      <c r="A3196" s="21">
        <v>3192</v>
      </c>
      <c r="B3196" s="21" t="s">
        <v>4725</v>
      </c>
      <c r="C3196" s="30">
        <v>45926</v>
      </c>
      <c r="D3196" s="30">
        <v>45936</v>
      </c>
      <c r="E3196" s="47">
        <v>277.2</v>
      </c>
      <c r="F3196" s="47">
        <f>IF(AB3196="DOLLAR",E3196*88,E3196)</f>
        <v>24393.599999999999</v>
      </c>
      <c r="G3196" s="48">
        <f>F3196*J3196</f>
        <v>24393.599999999999</v>
      </c>
      <c r="H3196" s="21">
        <v>696806</v>
      </c>
      <c r="I3196" s="21" t="s">
        <v>4630</v>
      </c>
      <c r="J3196" s="21">
        <v>1</v>
      </c>
      <c r="K3196" s="21">
        <v>1</v>
      </c>
      <c r="L3196" s="21">
        <f>J3196-K3196</f>
        <v>0</v>
      </c>
      <c r="M3196" s="21" t="s">
        <v>4916</v>
      </c>
      <c r="N3196" s="30">
        <v>45937</v>
      </c>
      <c r="O3196" s="48">
        <v>36828</v>
      </c>
      <c r="P3196" s="21" t="s">
        <v>172</v>
      </c>
      <c r="Q3196" s="21">
        <v>58156571163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Kolkata</v>
      </c>
      <c r="W3196" s="38"/>
      <c r="X3196" s="30">
        <v>45939</v>
      </c>
      <c r="Y3196" s="21">
        <f>IF(X3196="", "", X3196-N3196)</f>
        <v>2</v>
      </c>
      <c r="Z3196" s="21" t="str">
        <f>IF(N3196="", "", TEXT(N3196, "dddd"))</f>
        <v>Tuesday</v>
      </c>
      <c r="AA3196" s="21" t="str">
        <f>IF(X3196="", "", TEXT(X3196, "dddd"))</f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3193</v>
      </c>
      <c r="B3197" s="21" t="s">
        <v>4725</v>
      </c>
      <c r="C3197" s="30">
        <v>45926</v>
      </c>
      <c r="D3197" s="30">
        <v>45936</v>
      </c>
      <c r="E3197" s="47">
        <v>273</v>
      </c>
      <c r="F3197" s="47">
        <f>IF(AB3197="DOLLAR",E3197*88,E3197)</f>
        <v>24024</v>
      </c>
      <c r="G3197" s="48">
        <f>F3197*J3197</f>
        <v>24024</v>
      </c>
      <c r="H3197" s="21">
        <v>696814</v>
      </c>
      <c r="I3197" s="21" t="s">
        <v>4631</v>
      </c>
      <c r="J3197" s="21">
        <v>1</v>
      </c>
      <c r="K3197" s="21">
        <v>1</v>
      </c>
      <c r="L3197" s="21">
        <f>J3197-K3197</f>
        <v>0</v>
      </c>
      <c r="M3197" s="21" t="s">
        <v>5027</v>
      </c>
      <c r="N3197" s="30">
        <v>45937</v>
      </c>
      <c r="O3197" s="48">
        <v>33345</v>
      </c>
      <c r="P3197" s="21" t="s">
        <v>617</v>
      </c>
      <c r="Q3197" s="21">
        <v>58156578664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Bhuvneshwar</v>
      </c>
      <c r="W3197" s="38"/>
      <c r="X3197" s="30">
        <v>45941</v>
      </c>
      <c r="Y3197" s="21">
        <f>IF(X3197="", "", X3197-N3197)</f>
        <v>4</v>
      </c>
      <c r="Z3197" s="21" t="str">
        <f>IF(N3197="", "", TEXT(N3197, "dddd"))</f>
        <v>Tuesday</v>
      </c>
      <c r="AA3197" s="21" t="str">
        <f>IF(X3197="", "", TEXT(X3197, "dddd"))</f>
        <v>Saturday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3194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>IF(AB3198="DOLLAR",E3198*88,E3198)</f>
        <v>7268.7999999999993</v>
      </c>
      <c r="G3198" s="48">
        <f>F3198*J3198</f>
        <v>7268.7999999999993</v>
      </c>
      <c r="H3198" s="21">
        <v>740153</v>
      </c>
      <c r="I3198" s="21" t="s">
        <v>4632</v>
      </c>
      <c r="J3198" s="21">
        <v>1</v>
      </c>
      <c r="K3198" s="21">
        <v>1</v>
      </c>
      <c r="L3198" s="21">
        <f>J3198-K3198</f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>IF(X3198="", "", X3198-N3198)</f>
        <v>2</v>
      </c>
      <c r="Z3198" s="21" t="str">
        <f>IF(N3198="", "", TEXT(N3198, "dddd"))</f>
        <v>Tuesday</v>
      </c>
      <c r="AA3198" s="21" t="str">
        <f>IF(X3198="", "", TEXT(X3198, "dddd"))</f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3195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>IF(AB3199="DOLLAR",E3199*88,E3199)</f>
        <v>7268.7999999999993</v>
      </c>
      <c r="G3199" s="48">
        <f>F3199*J3199</f>
        <v>7268.7999999999993</v>
      </c>
      <c r="H3199" s="21">
        <v>740154</v>
      </c>
      <c r="I3199" s="21" t="s">
        <v>4633</v>
      </c>
      <c r="J3199" s="21">
        <v>1</v>
      </c>
      <c r="K3199" s="21">
        <v>1</v>
      </c>
      <c r="L3199" s="21">
        <f>J3199-K3199</f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>IF(X3199="", "", X3199-N3199)</f>
        <v>2</v>
      </c>
      <c r="Z3199" s="21" t="str">
        <f>IF(N3199="", "", TEXT(N3199, "dddd"))</f>
        <v>Tuesday</v>
      </c>
      <c r="AA3199" s="21" t="str">
        <f>IF(X3199="", "", TEXT(X3199, "dddd"))</f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3196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>IF(AB3200="DOLLAR",E3200*88,E3200)</f>
        <v>7268.7999999999993</v>
      </c>
      <c r="G3200" s="48">
        <f>F3200*J3200</f>
        <v>7268.7999999999993</v>
      </c>
      <c r="H3200" s="21">
        <v>740155</v>
      </c>
      <c r="I3200" s="21" t="s">
        <v>4634</v>
      </c>
      <c r="J3200" s="21">
        <v>1</v>
      </c>
      <c r="K3200" s="21">
        <v>1</v>
      </c>
      <c r="L3200" s="21">
        <f>J3200-K3200</f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>IF(X3200="", "", X3200-N3200)</f>
        <v>2</v>
      </c>
      <c r="Z3200" s="21" t="str">
        <f>IF(N3200="", "", TEXT(N3200, "dddd"))</f>
        <v>Tuesday</v>
      </c>
      <c r="AA3200" s="21" t="str">
        <f>IF(X3200="", "", TEXT(X3200, "dddd"))</f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3197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>IF(AB3201="DOLLAR",E3201*88,E3201)</f>
        <v>7268.7999999999993</v>
      </c>
      <c r="G3201" s="48">
        <f>F3201*J3201</f>
        <v>7268.7999999999993</v>
      </c>
      <c r="H3201" s="21">
        <v>740156</v>
      </c>
      <c r="I3201" s="21" t="s">
        <v>4635</v>
      </c>
      <c r="J3201" s="21">
        <v>1</v>
      </c>
      <c r="K3201" s="21">
        <v>1</v>
      </c>
      <c r="L3201" s="21">
        <f>J3201-K3201</f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>IF(X3201="", "", X3201-N3201)</f>
        <v>2</v>
      </c>
      <c r="Z3201" s="21" t="str">
        <f>IF(N3201="", "", TEXT(N3201, "dddd"))</f>
        <v>Tuesday</v>
      </c>
      <c r="AA3201" s="21" t="str">
        <f>IF(X3201="", "", TEXT(X3201, "dddd"))</f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3198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>IF(AB3202="DOLLAR",E3202*88,E3202)</f>
        <v>7268.7999999999993</v>
      </c>
      <c r="G3202" s="48">
        <f>F3202*J3202</f>
        <v>7268.7999999999993</v>
      </c>
      <c r="H3202" s="21">
        <v>740157</v>
      </c>
      <c r="I3202" s="21" t="s">
        <v>4636</v>
      </c>
      <c r="J3202" s="21">
        <v>1</v>
      </c>
      <c r="K3202" s="21">
        <v>1</v>
      </c>
      <c r="L3202" s="21">
        <f>J3202-K3202</f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>IF(X3202="", "", X3202-N3202)</f>
        <v>2</v>
      </c>
      <c r="Z3202" s="21" t="str">
        <f>IF(N3202="", "", TEXT(N3202, "dddd"))</f>
        <v>Tuesday</v>
      </c>
      <c r="AA3202" s="21" t="str">
        <f>IF(X3202="", "", TEXT(X3202, "dddd"))</f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3199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>IF(AB3203="DOLLAR",E3203*88,E3203)</f>
        <v>7268.7999999999993</v>
      </c>
      <c r="G3203" s="48">
        <f>F3203*J3203</f>
        <v>7268.7999999999993</v>
      </c>
      <c r="H3203" s="21">
        <v>740158</v>
      </c>
      <c r="I3203" s="21" t="s">
        <v>4637</v>
      </c>
      <c r="J3203" s="21">
        <v>1</v>
      </c>
      <c r="K3203" s="21">
        <v>1</v>
      </c>
      <c r="L3203" s="21">
        <f>J3203-K3203</f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>IF(X3203="", "", X3203-N3203)</f>
        <v>2</v>
      </c>
      <c r="Z3203" s="21" t="str">
        <f>IF(N3203="", "", TEXT(N3203, "dddd"))</f>
        <v>Tuesday</v>
      </c>
      <c r="AA3203" s="21" t="str">
        <f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3200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>IF(AB3204="DOLLAR",E3204*88,E3204)</f>
        <v>7268.7999999999993</v>
      </c>
      <c r="G3204" s="48">
        <f>F3204*J3204</f>
        <v>7268.7999999999993</v>
      </c>
      <c r="H3204" s="21">
        <v>740159</v>
      </c>
      <c r="I3204" s="21" t="s">
        <v>4638</v>
      </c>
      <c r="J3204" s="21">
        <v>1</v>
      </c>
      <c r="K3204" s="21">
        <v>1</v>
      </c>
      <c r="L3204" s="21">
        <f>J3204-K3204</f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>IF(X3204="", "", X3204-N3204)</f>
        <v>2</v>
      </c>
      <c r="Z3204" s="21" t="str">
        <f>IF(N3204="", "", TEXT(N3204, "dddd"))</f>
        <v>Tuesday</v>
      </c>
      <c r="AA3204" s="21" t="str">
        <f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3201</v>
      </c>
      <c r="B3205" s="21" t="s">
        <v>4725</v>
      </c>
      <c r="C3205" s="30">
        <v>45926</v>
      </c>
      <c r="D3205" s="30">
        <v>45936</v>
      </c>
      <c r="E3205" s="47">
        <v>82.6</v>
      </c>
      <c r="F3205" s="47">
        <f>IF(AB3205="DOLLAR",E3205*88,E3205)</f>
        <v>7268.7999999999993</v>
      </c>
      <c r="G3205" s="48">
        <f>F3205*J3205</f>
        <v>7268.7999999999993</v>
      </c>
      <c r="H3205" s="21">
        <v>740161</v>
      </c>
      <c r="I3205" s="21" t="s">
        <v>4639</v>
      </c>
      <c r="J3205" s="21">
        <v>1</v>
      </c>
      <c r="K3205" s="21">
        <v>1</v>
      </c>
      <c r="L3205" s="21">
        <f>J3205-K3205</f>
        <v>0</v>
      </c>
      <c r="M3205" s="21" t="s">
        <v>4946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>IF(X3205="", "", X3205-N3205)</f>
        <v>2</v>
      </c>
      <c r="Z3205" s="21" t="str">
        <f>IF(N3205="", "", TEXT(N3205, "dddd"))</f>
        <v>Tuesday</v>
      </c>
      <c r="AA3205" s="21" t="str">
        <f>IF(X3205="", "", TEXT(X3205, "dddd"))</f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3202</v>
      </c>
      <c r="B3206" s="21" t="s">
        <v>4725</v>
      </c>
      <c r="C3206" s="30">
        <v>45926</v>
      </c>
      <c r="D3206" s="30">
        <v>45936</v>
      </c>
      <c r="E3206" s="47">
        <v>205.8</v>
      </c>
      <c r="F3206" s="47">
        <f>IF(AB3206="DOLLAR",E3206*88,E3206)</f>
        <v>18110.400000000001</v>
      </c>
      <c r="G3206" s="48">
        <f>F3206*J3206</f>
        <v>18110.400000000001</v>
      </c>
      <c r="H3206" s="21">
        <v>740165</v>
      </c>
      <c r="I3206" s="21" t="s">
        <v>4640</v>
      </c>
      <c r="J3206" s="21">
        <v>1</v>
      </c>
      <c r="K3206" s="21">
        <v>1</v>
      </c>
      <c r="L3206" s="21">
        <f>J3206-K3206</f>
        <v>0</v>
      </c>
      <c r="M3206" s="21" t="s">
        <v>4946</v>
      </c>
      <c r="N3206" s="30">
        <v>45937</v>
      </c>
      <c r="O3206" s="48">
        <v>29400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>IF(X3206="", "", X3206-N3206)</f>
        <v>2</v>
      </c>
      <c r="Z3206" s="21" t="str">
        <f>IF(N3206="", "", TEXT(N3206, "dddd"))</f>
        <v>Tuesday</v>
      </c>
      <c r="AA3206" s="21" t="str">
        <f>IF(X3206="", "", TEXT(X3206, "dddd"))</f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3203</v>
      </c>
      <c r="B3207" s="21" t="s">
        <v>4725</v>
      </c>
      <c r="C3207" s="30">
        <v>45926</v>
      </c>
      <c r="D3207" s="30">
        <v>45936</v>
      </c>
      <c r="E3207" s="47">
        <v>82.6</v>
      </c>
      <c r="F3207" s="47">
        <f>IF(AB3207="DOLLAR",E3207*88,E3207)</f>
        <v>7268.7999999999993</v>
      </c>
      <c r="G3207" s="48">
        <f>F3207*J3207</f>
        <v>7268.7999999999993</v>
      </c>
      <c r="H3207" s="21">
        <v>740368</v>
      </c>
      <c r="I3207" s="21" t="s">
        <v>4112</v>
      </c>
      <c r="J3207" s="21">
        <v>1</v>
      </c>
      <c r="K3207" s="21">
        <v>1</v>
      </c>
      <c r="L3207" s="21">
        <f>J3207-K3207</f>
        <v>0</v>
      </c>
      <c r="M3207" s="21" t="s">
        <v>4946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>IF(X3207="", "", X3207-N3207)</f>
        <v>2</v>
      </c>
      <c r="Z3207" s="21" t="str">
        <f>IF(N3207="", "", TEXT(N3207, "dddd"))</f>
        <v>Tuesday</v>
      </c>
      <c r="AA3207" s="21" t="str">
        <f>IF(X3207="", "", TEXT(X3207, "dddd"))</f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3204</v>
      </c>
      <c r="B3208" s="21" t="s">
        <v>4725</v>
      </c>
      <c r="C3208" s="30">
        <v>45926</v>
      </c>
      <c r="D3208" s="30">
        <v>45936</v>
      </c>
      <c r="E3208" s="47">
        <v>41.3</v>
      </c>
      <c r="F3208" s="47">
        <f>IF(AB3208="DOLLAR",E3208*88,E3208)</f>
        <v>3634.3999999999996</v>
      </c>
      <c r="G3208" s="48">
        <f>F3208*J3208</f>
        <v>3634.3999999999996</v>
      </c>
      <c r="H3208" s="21">
        <v>740371</v>
      </c>
      <c r="I3208" s="21" t="s">
        <v>4641</v>
      </c>
      <c r="J3208" s="21">
        <v>1</v>
      </c>
      <c r="K3208" s="21">
        <v>1</v>
      </c>
      <c r="L3208" s="21">
        <f>J3208-K3208</f>
        <v>0</v>
      </c>
      <c r="M3208" s="21" t="s">
        <v>4946</v>
      </c>
      <c r="N3208" s="30">
        <v>45937</v>
      </c>
      <c r="O3208" s="48">
        <v>5900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>IF(X3208="", "", X3208-N3208)</f>
        <v>2</v>
      </c>
      <c r="Z3208" s="21" t="str">
        <f>IF(N3208="", "", TEXT(N3208, "dddd"))</f>
        <v>Tuesday</v>
      </c>
      <c r="AA3208" s="21" t="str">
        <f>IF(X3208="", "", TEXT(X3208, "dddd"))</f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3205</v>
      </c>
      <c r="B3209" s="21" t="s">
        <v>4725</v>
      </c>
      <c r="C3209" s="30">
        <v>45926</v>
      </c>
      <c r="D3209" s="30">
        <v>45936</v>
      </c>
      <c r="E3209" s="47">
        <v>82.6</v>
      </c>
      <c r="F3209" s="47">
        <f>IF(AB3209="DOLLAR",E3209*88,E3209)</f>
        <v>7268.7999999999993</v>
      </c>
      <c r="G3209" s="48">
        <f>F3209*J3209</f>
        <v>7268.7999999999993</v>
      </c>
      <c r="H3209" s="21">
        <v>740373</v>
      </c>
      <c r="I3209" s="21" t="s">
        <v>4642</v>
      </c>
      <c r="J3209" s="21">
        <v>1</v>
      </c>
      <c r="K3209" s="21">
        <v>1</v>
      </c>
      <c r="L3209" s="21">
        <f>J3209-K3209</f>
        <v>0</v>
      </c>
      <c r="M3209" s="21" t="s">
        <v>4946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>IF(X3209="", "", X3209-N3209)</f>
        <v>2</v>
      </c>
      <c r="Z3209" s="21" t="str">
        <f>IF(N3209="", "", TEXT(N3209, "dddd"))</f>
        <v>Tuesday</v>
      </c>
      <c r="AA3209" s="21" t="str">
        <f>IF(X3209="", "", TEXT(X3209, "dddd"))</f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3206</v>
      </c>
      <c r="B3210" s="21" t="s">
        <v>4725</v>
      </c>
      <c r="C3210" s="30">
        <v>45926</v>
      </c>
      <c r="D3210" s="30">
        <v>45936</v>
      </c>
      <c r="E3210" s="47">
        <v>4.8999999999999995</v>
      </c>
      <c r="F3210" s="47">
        <f>IF(AB3210="DOLLAR",E3210*88,E3210)</f>
        <v>431.19999999999993</v>
      </c>
      <c r="G3210" s="48">
        <f>F3210*J3210</f>
        <v>431.19999999999993</v>
      </c>
      <c r="H3210" s="21">
        <v>740379</v>
      </c>
      <c r="I3210" s="21" t="s">
        <v>3753</v>
      </c>
      <c r="J3210" s="21">
        <v>1</v>
      </c>
      <c r="K3210" s="21"/>
      <c r="L3210" s="21">
        <f>J3210-K3210</f>
        <v>1</v>
      </c>
      <c r="M3210" s="21"/>
      <c r="N3210" s="30"/>
      <c r="O3210" s="48"/>
      <c r="P3210" s="21" t="s">
        <v>3688</v>
      </c>
      <c r="Q3210" s="21"/>
      <c r="R3210" s="21"/>
      <c r="S3210" s="3" t="s">
        <v>299</v>
      </c>
      <c r="T3210" s="37" t="s">
        <v>4846</v>
      </c>
      <c r="U3210" s="21" t="s">
        <v>18</v>
      </c>
      <c r="V3210" s="21" t="str">
        <f>VLOOKUP(P3210,'Customer List'!B:C,2,)</f>
        <v>Unknown</v>
      </c>
      <c r="W3210" s="37" t="s">
        <v>4847</v>
      </c>
      <c r="X3210" s="30" t="str">
        <f>IF(OR(R3210 = "PRIYANKA MADAM", R3210 = "DEEPAK", R3210 = "PORTER"),N3210,"")</f>
        <v/>
      </c>
      <c r="Y3210" s="21" t="str">
        <f>IF(X3210="", "", X3210-N3210)</f>
        <v/>
      </c>
      <c r="Z3210" s="21" t="str">
        <f>IF(N3210="", "", TEXT(N3210, "dddd"))</f>
        <v/>
      </c>
      <c r="AA3210" s="21" t="str">
        <f>IF(X3210="", "", TEXT(X3210, "dddd"))</f>
        <v/>
      </c>
      <c r="AB3210" s="21" t="str">
        <f>VLOOKUP(U3210,'Currency Sheet'!A:C,3,)</f>
        <v>DOLLAR</v>
      </c>
      <c r="AC3210" s="42" t="str">
        <f>VLOOKUP(P3210,'Customer List'!B:D,3,)</f>
        <v>Unknown</v>
      </c>
    </row>
    <row r="3211" spans="1:29" x14ac:dyDescent="0.25">
      <c r="A3211" s="21">
        <v>3207</v>
      </c>
      <c r="B3211" s="21" t="s">
        <v>4725</v>
      </c>
      <c r="C3211" s="30">
        <v>45926</v>
      </c>
      <c r="D3211" s="30">
        <v>45936</v>
      </c>
      <c r="E3211" s="47">
        <v>205.8</v>
      </c>
      <c r="F3211" s="47">
        <f>IF(AB3211="DOLLAR",E3211*88,E3211)</f>
        <v>18110.400000000001</v>
      </c>
      <c r="G3211" s="48">
        <f>F3211*J3211</f>
        <v>18110.400000000001</v>
      </c>
      <c r="H3211" s="21">
        <v>740931</v>
      </c>
      <c r="I3211" s="21" t="s">
        <v>4643</v>
      </c>
      <c r="J3211" s="21">
        <v>1</v>
      </c>
      <c r="K3211" s="21">
        <v>1</v>
      </c>
      <c r="L3211" s="21">
        <f>J3211-K3211</f>
        <v>0</v>
      </c>
      <c r="M3211" s="21" t="s">
        <v>4946</v>
      </c>
      <c r="N3211" s="30">
        <v>45937</v>
      </c>
      <c r="O3211" s="48">
        <v>29400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>IF(X3211="", "", X3211-N3211)</f>
        <v>2</v>
      </c>
      <c r="Z3211" s="21" t="str">
        <f>IF(N3211="", "", TEXT(N3211, "dddd"))</f>
        <v>Tuesday</v>
      </c>
      <c r="AA3211" s="21" t="str">
        <f>IF(X3211="", "", TEXT(X3211, "dddd"))</f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3208</v>
      </c>
      <c r="B3212" s="21" t="s">
        <v>4725</v>
      </c>
      <c r="C3212" s="30">
        <v>45926</v>
      </c>
      <c r="D3212" s="30">
        <v>45936</v>
      </c>
      <c r="E3212" s="47">
        <v>41.3</v>
      </c>
      <c r="F3212" s="47">
        <f>IF(AB3212="DOLLAR",E3212*88,E3212)</f>
        <v>3634.3999999999996</v>
      </c>
      <c r="G3212" s="48">
        <f>F3212*J3212</f>
        <v>3634.3999999999996</v>
      </c>
      <c r="H3212" s="21">
        <v>740932</v>
      </c>
      <c r="I3212" s="21" t="s">
        <v>4644</v>
      </c>
      <c r="J3212" s="21">
        <v>1</v>
      </c>
      <c r="K3212" s="21">
        <v>1</v>
      </c>
      <c r="L3212" s="21">
        <f>J3212-K3212</f>
        <v>0</v>
      </c>
      <c r="M3212" s="21" t="s">
        <v>4946</v>
      </c>
      <c r="N3212" s="30">
        <v>45937</v>
      </c>
      <c r="O3212" s="48">
        <v>5900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>IF(X3212="", "", X3212-N3212)</f>
        <v>2</v>
      </c>
      <c r="Z3212" s="21" t="str">
        <f>IF(N3212="", "", TEXT(N3212, "dddd"))</f>
        <v>Tuesday</v>
      </c>
      <c r="AA3212" s="21" t="str">
        <f>IF(X3212="", "", TEXT(X3212, "dddd"))</f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3209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>IF(AB3213="DOLLAR",E3213*88,E3213)</f>
        <v>7268.7999999999993</v>
      </c>
      <c r="G3213" s="48">
        <f>F3213*J3213</f>
        <v>7268.7999999999993</v>
      </c>
      <c r="H3213" s="21">
        <v>740936</v>
      </c>
      <c r="I3213" s="21" t="s">
        <v>4645</v>
      </c>
      <c r="J3213" s="21">
        <v>1</v>
      </c>
      <c r="K3213" s="21">
        <v>1</v>
      </c>
      <c r="L3213" s="21">
        <f>J3213-K3213</f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>IF(X3213="", "", X3213-N3213)</f>
        <v>2</v>
      </c>
      <c r="Z3213" s="21" t="str">
        <f>IF(N3213="", "", TEXT(N3213, "dddd"))</f>
        <v>Tuesday</v>
      </c>
      <c r="AA3213" s="21" t="str">
        <f>IF(X3213="", "", TEXT(X3213, "dddd"))</f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3210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>IF(AB3214="DOLLAR",E3214*88,E3214)</f>
        <v>7268.7999999999993</v>
      </c>
      <c r="G3214" s="48">
        <f>F3214*J3214</f>
        <v>7268.7999999999993</v>
      </c>
      <c r="H3214" s="21">
        <v>740937</v>
      </c>
      <c r="I3214" s="21" t="s">
        <v>4646</v>
      </c>
      <c r="J3214" s="21">
        <v>1</v>
      </c>
      <c r="K3214" s="21">
        <v>1</v>
      </c>
      <c r="L3214" s="21">
        <f>J3214-K3214</f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>IF(X3214="", "", X3214-N3214)</f>
        <v>2</v>
      </c>
      <c r="Z3214" s="21" t="str">
        <f>IF(N3214="", "", TEXT(N3214, "dddd"))</f>
        <v>Tuesday</v>
      </c>
      <c r="AA3214" s="21" t="str">
        <f>IF(X3214="", "", TEXT(X3214, "dddd"))</f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3211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>IF(AB3215="DOLLAR",E3215*88,E3215)</f>
        <v>7268.7999999999993</v>
      </c>
      <c r="G3215" s="48">
        <f>F3215*J3215</f>
        <v>7268.7999999999993</v>
      </c>
      <c r="H3215" s="21">
        <v>740939</v>
      </c>
      <c r="I3215" s="21" t="s">
        <v>4647</v>
      </c>
      <c r="J3215" s="21">
        <v>1</v>
      </c>
      <c r="K3215" s="21">
        <v>1</v>
      </c>
      <c r="L3215" s="21">
        <f>J3215-K3215</f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>IF(X3215="", "", X3215-N3215)</f>
        <v>2</v>
      </c>
      <c r="Z3215" s="21" t="str">
        <f>IF(N3215="", "", TEXT(N3215, "dddd"))</f>
        <v>Tuesday</v>
      </c>
      <c r="AA3215" s="21" t="str">
        <f>IF(X3215="", "", TEXT(X3215, "dddd"))</f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3212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>IF(AB3216="DOLLAR",E3216*88,E3216)</f>
        <v>7268.7999999999993</v>
      </c>
      <c r="G3216" s="48">
        <f>F3216*J3216</f>
        <v>7268.7999999999993</v>
      </c>
      <c r="H3216" s="21">
        <v>740940</v>
      </c>
      <c r="I3216" s="21" t="s">
        <v>4648</v>
      </c>
      <c r="J3216" s="21">
        <v>1</v>
      </c>
      <c r="K3216" s="21">
        <v>1</v>
      </c>
      <c r="L3216" s="21">
        <f>J3216-K3216</f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>IF(X3216="", "", X3216-N3216)</f>
        <v>2</v>
      </c>
      <c r="Z3216" s="21" t="str">
        <f>IF(N3216="", "", TEXT(N3216, "dddd"))</f>
        <v>Tuesday</v>
      </c>
      <c r="AA3216" s="21" t="str">
        <f>IF(X3216="", "", TEXT(X3216, "dddd"))</f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3213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>IF(AB3217="DOLLAR",E3217*88,E3217)</f>
        <v>7268.7999999999993</v>
      </c>
      <c r="G3217" s="48">
        <f>F3217*J3217</f>
        <v>7268.7999999999993</v>
      </c>
      <c r="H3217" s="21">
        <v>740941</v>
      </c>
      <c r="I3217" s="21" t="s">
        <v>4649</v>
      </c>
      <c r="J3217" s="21">
        <v>1</v>
      </c>
      <c r="K3217" s="21">
        <v>1</v>
      </c>
      <c r="L3217" s="21">
        <f>J3217-K3217</f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>IF(X3217="", "", X3217-N3217)</f>
        <v>2</v>
      </c>
      <c r="Z3217" s="21" t="str">
        <f>IF(N3217="", "", TEXT(N3217, "dddd"))</f>
        <v>Tuesday</v>
      </c>
      <c r="AA3217" s="21" t="str">
        <f>IF(X3217="", "", TEXT(X3217, "dddd"))</f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3214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>IF(AB3218="DOLLAR",E3218*88,E3218)</f>
        <v>7268.7999999999993</v>
      </c>
      <c r="G3218" s="48">
        <f>F3218*J3218</f>
        <v>7268.7999999999993</v>
      </c>
      <c r="H3218" s="21">
        <v>740942</v>
      </c>
      <c r="I3218" s="21" t="s">
        <v>4650</v>
      </c>
      <c r="J3218" s="21">
        <v>1</v>
      </c>
      <c r="K3218" s="21">
        <v>1</v>
      </c>
      <c r="L3218" s="21">
        <f>J3218-K3218</f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>IF(X3218="", "", X3218-N3218)</f>
        <v>2</v>
      </c>
      <c r="Z3218" s="21" t="str">
        <f>IF(N3218="", "", TEXT(N3218, "dddd"))</f>
        <v>Tuesday</v>
      </c>
      <c r="AA3218" s="21" t="str">
        <f>IF(X3218="", "", TEXT(X3218, "dddd"))</f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3215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>IF(AB3219="DOLLAR",E3219*88,E3219)</f>
        <v>7268.7999999999993</v>
      </c>
      <c r="G3219" s="48">
        <f>F3219*J3219</f>
        <v>7268.7999999999993</v>
      </c>
      <c r="H3219" s="21">
        <v>740943</v>
      </c>
      <c r="I3219" s="21" t="s">
        <v>4651</v>
      </c>
      <c r="J3219" s="21">
        <v>1</v>
      </c>
      <c r="K3219" s="21">
        <v>1</v>
      </c>
      <c r="L3219" s="21">
        <f>J3219-K3219</f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>IF(X3219="", "", X3219-N3219)</f>
        <v>2</v>
      </c>
      <c r="Z3219" s="21" t="str">
        <f>IF(N3219="", "", TEXT(N3219, "dddd"))</f>
        <v>Tuesday</v>
      </c>
      <c r="AA3219" s="21" t="str">
        <f>IF(X3219="", "", TEXT(X3219, "dddd"))</f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3216</v>
      </c>
      <c r="B3220" s="21" t="s">
        <v>4725</v>
      </c>
      <c r="C3220" s="30">
        <v>45926</v>
      </c>
      <c r="D3220" s="30">
        <v>45936</v>
      </c>
      <c r="E3220" s="47">
        <v>82.6</v>
      </c>
      <c r="F3220" s="47">
        <f>IF(AB3220="DOLLAR",E3220*88,E3220)</f>
        <v>7268.7999999999993</v>
      </c>
      <c r="G3220" s="48">
        <f>F3220*J3220</f>
        <v>7268.7999999999993</v>
      </c>
      <c r="H3220" s="21">
        <v>740944</v>
      </c>
      <c r="I3220" s="21" t="s">
        <v>4652</v>
      </c>
      <c r="J3220" s="21">
        <v>1</v>
      </c>
      <c r="K3220" s="21">
        <v>1</v>
      </c>
      <c r="L3220" s="21">
        <f>J3220-K3220</f>
        <v>0</v>
      </c>
      <c r="M3220" s="21" t="s">
        <v>4946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>IF(X3220="", "", X3220-N3220)</f>
        <v>2</v>
      </c>
      <c r="Z3220" s="21" t="str">
        <f>IF(N3220="", "", TEXT(N3220, "dddd"))</f>
        <v>Tuesday</v>
      </c>
      <c r="AA3220" s="21" t="str">
        <f>IF(X3220="", "", TEXT(X3220, "dddd"))</f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3217</v>
      </c>
      <c r="B3221" s="21" t="s">
        <v>4725</v>
      </c>
      <c r="C3221" s="30">
        <v>45926</v>
      </c>
      <c r="D3221" s="30">
        <v>45936</v>
      </c>
      <c r="E3221" s="47">
        <v>1232.7</v>
      </c>
      <c r="F3221" s="47">
        <f>IF(AB3221="DOLLAR",E3221*88,E3221)</f>
        <v>108477.6</v>
      </c>
      <c r="G3221" s="48">
        <f>F3221*J3221</f>
        <v>108477.6</v>
      </c>
      <c r="H3221" s="21">
        <v>741024</v>
      </c>
      <c r="I3221" s="21" t="s">
        <v>4653</v>
      </c>
      <c r="J3221" s="21">
        <v>1</v>
      </c>
      <c r="K3221" s="21">
        <v>1</v>
      </c>
      <c r="L3221" s="21">
        <f>J3221-K3221</f>
        <v>0</v>
      </c>
      <c r="M3221" s="21" t="s">
        <v>4943</v>
      </c>
      <c r="N3221" s="30">
        <v>45937</v>
      </c>
      <c r="O3221" s="48">
        <v>204716.25</v>
      </c>
      <c r="P3221" s="21" t="s">
        <v>319</v>
      </c>
      <c r="Q3221" s="21">
        <v>58156571594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45938</v>
      </c>
      <c r="Y3221" s="21">
        <f>IF(X3221="", "", X3221-N3221)</f>
        <v>1</v>
      </c>
      <c r="Z3221" s="21" t="str">
        <f>IF(N3221="", "", TEXT(N3221, "dddd"))</f>
        <v>Tuesday</v>
      </c>
      <c r="AA3221" s="21" t="str">
        <f>IF(X3221="", "", TEXT(X3221, "dddd"))</f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3218</v>
      </c>
      <c r="B3222" s="21" t="s">
        <v>4725</v>
      </c>
      <c r="C3222" s="30">
        <v>45926</v>
      </c>
      <c r="D3222" s="30">
        <v>45936</v>
      </c>
      <c r="E3222" s="47">
        <v>739.9</v>
      </c>
      <c r="F3222" s="47">
        <f>IF(AB3222="DOLLAR",E3222*88,E3222)</f>
        <v>65111.199999999997</v>
      </c>
      <c r="G3222" s="48">
        <f>F3222*J3222</f>
        <v>65111.199999999997</v>
      </c>
      <c r="H3222" s="21">
        <v>741032</v>
      </c>
      <c r="I3222" s="21" t="s">
        <v>3766</v>
      </c>
      <c r="J3222" s="21">
        <v>1</v>
      </c>
      <c r="K3222" s="21">
        <v>1</v>
      </c>
      <c r="L3222" s="21">
        <f>J3222-K3222</f>
        <v>0</v>
      </c>
      <c r="M3222" s="21" t="s">
        <v>4862</v>
      </c>
      <c r="N3222" s="30">
        <v>45937</v>
      </c>
      <c r="O3222" s="48">
        <v>114684.5</v>
      </c>
      <c r="P3222" s="21" t="s">
        <v>2046</v>
      </c>
      <c r="Q3222" s="21">
        <v>58156571955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Banglore</v>
      </c>
      <c r="W3222" s="38"/>
      <c r="X3222" s="30">
        <v>45938</v>
      </c>
      <c r="Y3222" s="21">
        <f>IF(X3222="", "", X3222-N3222)</f>
        <v>1</v>
      </c>
      <c r="Z3222" s="21" t="str">
        <f>IF(N3222="", "", TEXT(N3222, "dddd"))</f>
        <v>Tuesday</v>
      </c>
      <c r="AA3222" s="21" t="str">
        <f>IF(X3222="", "", TEXT(X3222, "dddd"))</f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3219</v>
      </c>
      <c r="B3223" s="21" t="s">
        <v>4725</v>
      </c>
      <c r="C3223" s="30">
        <v>45926</v>
      </c>
      <c r="D3223" s="30">
        <v>45936</v>
      </c>
      <c r="E3223" s="47">
        <v>82.6</v>
      </c>
      <c r="F3223" s="47">
        <f>IF(AB3223="DOLLAR",E3223*88,E3223)</f>
        <v>7268.7999999999993</v>
      </c>
      <c r="G3223" s="48">
        <f>F3223*J3223</f>
        <v>7268.7999999999993</v>
      </c>
      <c r="H3223" s="21">
        <v>741110</v>
      </c>
      <c r="I3223" s="21" t="s">
        <v>4654</v>
      </c>
      <c r="J3223" s="21">
        <v>1</v>
      </c>
      <c r="K3223" s="21"/>
      <c r="L3223" s="21">
        <f>J3223-K3223</f>
        <v>1</v>
      </c>
      <c r="M3223" s="21"/>
      <c r="N3223" s="30"/>
      <c r="O3223" s="48"/>
      <c r="P3223" s="21" t="s">
        <v>3688</v>
      </c>
      <c r="Q3223" s="21"/>
      <c r="R3223" s="21"/>
      <c r="S3223" s="3">
        <v>4</v>
      </c>
      <c r="T3223" s="37" t="s">
        <v>4846</v>
      </c>
      <c r="U3223" s="21" t="s">
        <v>18</v>
      </c>
      <c r="V3223" s="21" t="str">
        <f>VLOOKUP(P3223,'Customer List'!B:C,2,)</f>
        <v>Unknown</v>
      </c>
      <c r="W3223" s="37" t="s">
        <v>4847</v>
      </c>
      <c r="X3223" s="30" t="str">
        <f>IF(OR(R3223 = "PRIYANKA MADAM", R3223 = "DEEPAK", R3223 = "PORTER"),N3223,"")</f>
        <v/>
      </c>
      <c r="Y3223" s="21" t="str">
        <f>IF(X3223="", "", X3223-N3223)</f>
        <v/>
      </c>
      <c r="Z3223" s="21" t="str">
        <f>IF(N3223="", "", TEXT(N3223, "dddd"))</f>
        <v/>
      </c>
      <c r="AA3223" s="21" t="str">
        <f>IF(X3223="", "", TEXT(X3223, "dddd"))</f>
        <v/>
      </c>
      <c r="AB3223" s="21" t="str">
        <f>VLOOKUP(U3223,'Currency Sheet'!A:C,3,)</f>
        <v>DOLLAR</v>
      </c>
      <c r="AC3223" s="42" t="str">
        <f>VLOOKUP(P3223,'Customer List'!B:D,3,)</f>
        <v>Unknown</v>
      </c>
    </row>
    <row r="3224" spans="1:29" x14ac:dyDescent="0.25">
      <c r="A3224" s="21">
        <v>3220</v>
      </c>
      <c r="B3224" s="21" t="s">
        <v>4725</v>
      </c>
      <c r="C3224" s="30">
        <v>45926</v>
      </c>
      <c r="D3224" s="30">
        <v>45936</v>
      </c>
      <c r="E3224" s="47">
        <v>1232.7</v>
      </c>
      <c r="F3224" s="47">
        <f>IF(AB3224="DOLLAR",E3224*88,E3224)</f>
        <v>108477.6</v>
      </c>
      <c r="G3224" s="48">
        <f>F3224*J3224</f>
        <v>108477.6</v>
      </c>
      <c r="H3224" s="21">
        <v>741335</v>
      </c>
      <c r="I3224" s="21" t="s">
        <v>4655</v>
      </c>
      <c r="J3224" s="21">
        <v>1</v>
      </c>
      <c r="K3224" s="21">
        <v>1</v>
      </c>
      <c r="L3224" s="21">
        <f>J3224-K3224</f>
        <v>0</v>
      </c>
      <c r="M3224" s="21" t="s">
        <v>4924</v>
      </c>
      <c r="N3224" s="30">
        <v>45937</v>
      </c>
      <c r="O3224" s="48">
        <v>133765.56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>IF(X3224="", "", X3224-N3224)</f>
        <v>1</v>
      </c>
      <c r="Z3224" s="21" t="str">
        <f>IF(N3224="", "", TEXT(N3224, "dddd"))</f>
        <v>Tuesday</v>
      </c>
      <c r="AA3224" s="21" t="str">
        <f>IF(X3224="", "", TEXT(X3224, "dddd"))</f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3221</v>
      </c>
      <c r="B3225" s="21" t="s">
        <v>4725</v>
      </c>
      <c r="C3225" s="30">
        <v>45926</v>
      </c>
      <c r="D3225" s="30">
        <v>45936</v>
      </c>
      <c r="E3225" s="47">
        <v>102.9</v>
      </c>
      <c r="F3225" s="47">
        <f>IF(AB3225="DOLLAR",E3225*88,E3225)</f>
        <v>9055.2000000000007</v>
      </c>
      <c r="G3225" s="48">
        <f>F3225*J3225</f>
        <v>9055.2000000000007</v>
      </c>
      <c r="H3225" s="21">
        <v>824805</v>
      </c>
      <c r="I3225" s="21" t="s">
        <v>4656</v>
      </c>
      <c r="J3225" s="21">
        <v>1</v>
      </c>
      <c r="K3225" s="21">
        <v>1</v>
      </c>
      <c r="L3225" s="21">
        <f>J3225-K3225</f>
        <v>0</v>
      </c>
      <c r="M3225" s="21" t="s">
        <v>4924</v>
      </c>
      <c r="N3225" s="30">
        <v>45937</v>
      </c>
      <c r="O3225" s="48">
        <v>11166.12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>IF(X3225="", "", X3225-N3225)</f>
        <v>1</v>
      </c>
      <c r="Z3225" s="21" t="str">
        <f>IF(N3225="", "", TEXT(N3225, "dddd"))</f>
        <v>Tuesday</v>
      </c>
      <c r="AA3225" s="21" t="str">
        <f>IF(X3225="", "", TEXT(X3225, "dddd"))</f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3222</v>
      </c>
      <c r="B3226" s="21" t="s">
        <v>4725</v>
      </c>
      <c r="C3226" s="30">
        <v>45926</v>
      </c>
      <c r="D3226" s="30">
        <v>45936</v>
      </c>
      <c r="E3226" s="47">
        <v>70.7</v>
      </c>
      <c r="F3226" s="47">
        <f>IF(AB3226="DOLLAR",E3226*88,E3226)</f>
        <v>6221.6</v>
      </c>
      <c r="G3226" s="48">
        <f>F3226*J3226</f>
        <v>6221.6</v>
      </c>
      <c r="H3226" s="21">
        <v>935101</v>
      </c>
      <c r="I3226" s="21" t="s">
        <v>4657</v>
      </c>
      <c r="J3226" s="21">
        <v>1</v>
      </c>
      <c r="K3226" s="21">
        <v>1</v>
      </c>
      <c r="L3226" s="21">
        <f>J3226-K3226</f>
        <v>0</v>
      </c>
      <c r="M3226" s="21" t="s">
        <v>5718</v>
      </c>
      <c r="N3226" s="30">
        <v>45937</v>
      </c>
      <c r="O3226" s="48">
        <v>11741.25</v>
      </c>
      <c r="P3226" s="21" t="s">
        <v>194</v>
      </c>
      <c r="Q3226" s="21">
        <v>58156573160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Kanpur</v>
      </c>
      <c r="W3226" s="38"/>
      <c r="X3226" s="30">
        <v>45939</v>
      </c>
      <c r="Y3226" s="21">
        <f>IF(X3226="", "", X3226-N3226)</f>
        <v>2</v>
      </c>
      <c r="Z3226" s="21" t="str">
        <f>IF(N3226="", "", TEXT(N3226, "dddd"))</f>
        <v>Tuesday</v>
      </c>
      <c r="AA3226" s="21" t="str">
        <f>IF(X3226="", "", TEXT(X3226, "dddd"))</f>
        <v>Thursday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3223</v>
      </c>
      <c r="B3227" s="21" t="s">
        <v>4725</v>
      </c>
      <c r="C3227" s="30">
        <v>45926</v>
      </c>
      <c r="D3227" s="30">
        <v>45936</v>
      </c>
      <c r="E3227" s="47">
        <v>285</v>
      </c>
      <c r="F3227" s="47">
        <f>IF(AB3227="DOLLAR",E3227*88,E3227)</f>
        <v>25080</v>
      </c>
      <c r="G3227" s="48">
        <f>F3227*J3227</f>
        <v>75240</v>
      </c>
      <c r="H3227" s="21">
        <v>307646</v>
      </c>
      <c r="I3227" s="21" t="s">
        <v>4571</v>
      </c>
      <c r="J3227" s="21">
        <v>3</v>
      </c>
      <c r="K3227" s="21">
        <v>3</v>
      </c>
      <c r="L3227" s="21">
        <f>J3227-K3227</f>
        <v>0</v>
      </c>
      <c r="M3227" s="21" t="s">
        <v>4927</v>
      </c>
      <c r="N3227" s="30">
        <v>45937</v>
      </c>
      <c r="O3227" s="48">
        <v>114855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>IF(X3227="", "", X3227-N3227)</f>
        <v>1</v>
      </c>
      <c r="Z3227" s="21" t="str">
        <f>IF(N3227="", "", TEXT(N3227, "dddd"))</f>
        <v>Tuesday</v>
      </c>
      <c r="AA3227" s="21" t="str">
        <f>IF(X3227="", "", TEXT(X3227, "dddd"))</f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3224</v>
      </c>
      <c r="B3228" s="21" t="s">
        <v>4725</v>
      </c>
      <c r="C3228" s="30">
        <v>45926</v>
      </c>
      <c r="D3228" s="30">
        <v>45936</v>
      </c>
      <c r="E3228" s="47">
        <v>326.25</v>
      </c>
      <c r="F3228" s="47">
        <f>IF(AB3228="DOLLAR",E3228*88,E3228)</f>
        <v>28710</v>
      </c>
      <c r="G3228" s="48">
        <f>F3228*J3228</f>
        <v>86130</v>
      </c>
      <c r="H3228" s="21">
        <v>313238</v>
      </c>
      <c r="I3228" s="21" t="s">
        <v>3874</v>
      </c>
      <c r="J3228" s="21">
        <v>3</v>
      </c>
      <c r="K3228" s="21">
        <v>3</v>
      </c>
      <c r="L3228" s="21">
        <f>J3228-K3228</f>
        <v>0</v>
      </c>
      <c r="M3228" s="21" t="s">
        <v>4927</v>
      </c>
      <c r="N3228" s="30">
        <v>45937</v>
      </c>
      <c r="O3228" s="48">
        <v>131478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>IF(X3228="", "", X3228-N3228)</f>
        <v>1</v>
      </c>
      <c r="Z3228" s="21" t="str">
        <f>IF(N3228="", "", TEXT(N3228, "dddd"))</f>
        <v>Tuesday</v>
      </c>
      <c r="AA3228" s="21" t="str">
        <f>IF(X3228="", "", TEXT(X3228, "dddd"))</f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3225</v>
      </c>
      <c r="B3229" s="21" t="s">
        <v>4725</v>
      </c>
      <c r="C3229" s="30">
        <v>45926</v>
      </c>
      <c r="D3229" s="30">
        <v>45936</v>
      </c>
      <c r="E3229" s="47">
        <v>321.75</v>
      </c>
      <c r="F3229" s="47">
        <f>IF(AB3229="DOLLAR",E3229*88,E3229)</f>
        <v>28314</v>
      </c>
      <c r="G3229" s="48">
        <f>F3229*J3229</f>
        <v>84942</v>
      </c>
      <c r="H3229" s="21">
        <v>337238</v>
      </c>
      <c r="I3229" s="21" t="s">
        <v>3879</v>
      </c>
      <c r="J3229" s="21">
        <v>3</v>
      </c>
      <c r="K3229" s="21">
        <v>3</v>
      </c>
      <c r="L3229" s="21">
        <f>J3229-K3229</f>
        <v>0</v>
      </c>
      <c r="M3229" s="21" t="s">
        <v>4859</v>
      </c>
      <c r="N3229" s="30">
        <v>45937</v>
      </c>
      <c r="O3229" s="48">
        <v>110038.5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>IF(X3229="", "", X3229-N3229)</f>
        <v>1</v>
      </c>
      <c r="Z3229" s="21" t="str">
        <f>IF(N3229="", "", TEXT(N3229, "dddd"))</f>
        <v>Tuesday</v>
      </c>
      <c r="AA3229" s="21" t="str">
        <f>IF(X3229="", "", TEXT(X3229, "dddd"))</f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3226</v>
      </c>
      <c r="B3230" s="21" t="s">
        <v>4725</v>
      </c>
      <c r="C3230" s="30">
        <v>45926</v>
      </c>
      <c r="D3230" s="30">
        <v>45936</v>
      </c>
      <c r="E3230" s="47">
        <v>334.5</v>
      </c>
      <c r="F3230" s="47">
        <f>IF(AB3230="DOLLAR",E3230*88,E3230)</f>
        <v>29436</v>
      </c>
      <c r="G3230" s="48">
        <f>F3230*J3230</f>
        <v>117744</v>
      </c>
      <c r="H3230" s="21">
        <v>306026</v>
      </c>
      <c r="I3230" s="21" t="s">
        <v>4567</v>
      </c>
      <c r="J3230" s="21">
        <v>4</v>
      </c>
      <c r="K3230" s="21">
        <v>4</v>
      </c>
      <c r="L3230" s="21">
        <f>J3230-K3230</f>
        <v>0</v>
      </c>
      <c r="M3230" s="21" t="s">
        <v>4859</v>
      </c>
      <c r="N3230" s="30">
        <v>45937</v>
      </c>
      <c r="O3230" s="48">
        <v>174653.6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>IF(X3230="", "", X3230-N3230)</f>
        <v>1</v>
      </c>
      <c r="Z3230" s="21" t="str">
        <f>IF(N3230="", "", TEXT(N3230, "dddd"))</f>
        <v>Tuesday</v>
      </c>
      <c r="AA3230" s="21" t="str">
        <f>IF(X3230="", "", TEXT(X3230, "dddd"))</f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3227</v>
      </c>
      <c r="B3231" s="21" t="s">
        <v>4725</v>
      </c>
      <c r="C3231" s="30">
        <v>45926</v>
      </c>
      <c r="D3231" s="30">
        <v>45936</v>
      </c>
      <c r="E3231" s="47">
        <v>305.25</v>
      </c>
      <c r="F3231" s="47">
        <f>IF(AB3231="DOLLAR",E3231*88,E3231)</f>
        <v>26862</v>
      </c>
      <c r="G3231" s="48">
        <f>F3231*J3231</f>
        <v>188034</v>
      </c>
      <c r="H3231" s="21">
        <v>318340</v>
      </c>
      <c r="I3231" s="21" t="s">
        <v>3784</v>
      </c>
      <c r="J3231" s="21">
        <v>7</v>
      </c>
      <c r="K3231" s="21">
        <v>7</v>
      </c>
      <c r="L3231" s="21">
        <f>J3231-K3231</f>
        <v>0</v>
      </c>
      <c r="M3231" s="21" t="s">
        <v>4859</v>
      </c>
      <c r="N3231" s="30">
        <v>45937</v>
      </c>
      <c r="O3231" s="48">
        <v>297563.84000000003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>IF(X3231="", "", X3231-N3231)</f>
        <v>1</v>
      </c>
      <c r="Z3231" s="21" t="str">
        <f>IF(N3231="", "", TEXT(N3231, "dddd"))</f>
        <v>Tuesday</v>
      </c>
      <c r="AA3231" s="21" t="str">
        <f>IF(X3231="", "", TEXT(X3231, "dddd"))</f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3228</v>
      </c>
      <c r="B3232" s="21" t="s">
        <v>4745</v>
      </c>
      <c r="C3232" s="30">
        <v>45933</v>
      </c>
      <c r="D3232" s="30">
        <v>45937</v>
      </c>
      <c r="E3232" s="47">
        <v>1037.5</v>
      </c>
      <c r="F3232" s="47">
        <f>IF(AB3232="DOLLAR",E3232*88,E3232)</f>
        <v>91300</v>
      </c>
      <c r="G3232" s="48">
        <f>F3232*J3232</f>
        <v>182600</v>
      </c>
      <c r="H3232" s="21" t="s">
        <v>4727</v>
      </c>
      <c r="I3232" s="21" t="s">
        <v>4728</v>
      </c>
      <c r="J3232" s="21">
        <v>2</v>
      </c>
      <c r="K3232" s="21">
        <v>2</v>
      </c>
      <c r="L3232" s="21">
        <f>J3232-K3232</f>
        <v>0</v>
      </c>
      <c r="M3232" s="21" t="s">
        <v>4945</v>
      </c>
      <c r="N3232" s="30">
        <v>45937</v>
      </c>
      <c r="O3232" s="48">
        <v>323700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>IF(X3232="", "", X3232-N3232)</f>
        <v>1</v>
      </c>
      <c r="Z3232" s="21" t="str">
        <f>IF(N3232="", "", TEXT(N3232, "dddd"))</f>
        <v>Tuesday</v>
      </c>
      <c r="AA3232" s="21" t="str">
        <f>IF(X3232="", "", TEXT(X3232, "dddd"))</f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3229</v>
      </c>
      <c r="B3233" s="21" t="s">
        <v>4745</v>
      </c>
      <c r="C3233" s="30">
        <v>45933</v>
      </c>
      <c r="D3233" s="30">
        <v>45937</v>
      </c>
      <c r="E3233" s="47">
        <v>550</v>
      </c>
      <c r="F3233" s="47">
        <f>IF(AB3233="DOLLAR",E3233*88,E3233)</f>
        <v>48400</v>
      </c>
      <c r="G3233" s="48">
        <f>F3233*J3233</f>
        <v>96800</v>
      </c>
      <c r="H3233" s="21">
        <v>50108</v>
      </c>
      <c r="I3233" s="21" t="s">
        <v>4729</v>
      </c>
      <c r="J3233" s="21">
        <v>2</v>
      </c>
      <c r="K3233" s="21">
        <v>2</v>
      </c>
      <c r="L3233" s="21">
        <f>J3233-K3233</f>
        <v>0</v>
      </c>
      <c r="M3233" s="21" t="s">
        <v>4945</v>
      </c>
      <c r="N3233" s="30">
        <v>45937</v>
      </c>
      <c r="O3233" s="48">
        <v>171600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>IF(X3233="", "", X3233-N3233)</f>
        <v>1</v>
      </c>
      <c r="Z3233" s="21" t="str">
        <f>IF(N3233="", "", TEXT(N3233, "dddd"))</f>
        <v>Tuesday</v>
      </c>
      <c r="AA3233" s="21" t="str">
        <f>IF(X3233="", "", TEXT(X3233, "dddd"))</f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3230</v>
      </c>
      <c r="B3234" s="21" t="s">
        <v>4745</v>
      </c>
      <c r="C3234" s="30">
        <v>45933</v>
      </c>
      <c r="D3234" s="30">
        <v>45937</v>
      </c>
      <c r="E3234" s="47">
        <v>577.5</v>
      </c>
      <c r="F3234" s="47">
        <f>IF(AB3234="DOLLAR",E3234*88,E3234)</f>
        <v>50820</v>
      </c>
      <c r="G3234" s="48">
        <f>F3234*J3234</f>
        <v>101640</v>
      </c>
      <c r="H3234" s="21" t="s">
        <v>4730</v>
      </c>
      <c r="I3234" s="21" t="s">
        <v>4731</v>
      </c>
      <c r="J3234" s="21">
        <v>2</v>
      </c>
      <c r="K3234" s="21">
        <v>2</v>
      </c>
      <c r="L3234" s="21">
        <f>J3234-K3234</f>
        <v>0</v>
      </c>
      <c r="M3234" s="21" t="s">
        <v>4945</v>
      </c>
      <c r="N3234" s="30">
        <v>45937</v>
      </c>
      <c r="O3234" s="48">
        <v>180180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>IF(X3234="", "", X3234-N3234)</f>
        <v>1</v>
      </c>
      <c r="Z3234" s="21" t="str">
        <f>IF(N3234="", "", TEXT(N3234, "dddd"))</f>
        <v>Tuesday</v>
      </c>
      <c r="AA3234" s="21" t="str">
        <f>IF(X3234="", "", TEXT(X3234, "dddd"))</f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3231</v>
      </c>
      <c r="B3235" s="21" t="s">
        <v>4745</v>
      </c>
      <c r="C3235" s="30">
        <v>45933</v>
      </c>
      <c r="D3235" s="30">
        <v>45937</v>
      </c>
      <c r="E3235" s="47">
        <v>960</v>
      </c>
      <c r="F3235" s="47">
        <f>IF(AB3235="DOLLAR",E3235*88,E3235)</f>
        <v>84480</v>
      </c>
      <c r="G3235" s="48">
        <f>F3235*J3235</f>
        <v>168960</v>
      </c>
      <c r="H3235" s="21" t="s">
        <v>4732</v>
      </c>
      <c r="I3235" s="21" t="s">
        <v>4733</v>
      </c>
      <c r="J3235" s="21">
        <v>2</v>
      </c>
      <c r="K3235" s="21">
        <v>2</v>
      </c>
      <c r="L3235" s="21">
        <f>J3235-K3235</f>
        <v>0</v>
      </c>
      <c r="M3235" s="21" t="s">
        <v>4945</v>
      </c>
      <c r="N3235" s="30">
        <v>45937</v>
      </c>
      <c r="O3235" s="48">
        <v>299520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>IF(X3235="", "", X3235-N3235)</f>
        <v>1</v>
      </c>
      <c r="Z3235" s="21" t="str">
        <f>IF(N3235="", "", TEXT(N3235, "dddd"))</f>
        <v>Tuesday</v>
      </c>
      <c r="AA3235" s="21" t="str">
        <f>IF(X3235="", "", TEXT(X3235, "dddd"))</f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3232</v>
      </c>
      <c r="B3236" s="21" t="s">
        <v>4745</v>
      </c>
      <c r="C3236" s="30">
        <v>45933</v>
      </c>
      <c r="D3236" s="30">
        <v>45937</v>
      </c>
      <c r="E3236" s="47">
        <v>577.5</v>
      </c>
      <c r="F3236" s="47">
        <f>IF(AB3236="DOLLAR",E3236*88,E3236)</f>
        <v>50820</v>
      </c>
      <c r="G3236" s="48">
        <f>F3236*J3236</f>
        <v>101640</v>
      </c>
      <c r="H3236" s="21">
        <v>79838</v>
      </c>
      <c r="I3236" s="21" t="s">
        <v>4734</v>
      </c>
      <c r="J3236" s="21">
        <v>2</v>
      </c>
      <c r="K3236" s="21">
        <v>2</v>
      </c>
      <c r="L3236" s="21">
        <f>J3236-K3236</f>
        <v>0</v>
      </c>
      <c r="M3236" s="21" t="s">
        <v>4945</v>
      </c>
      <c r="N3236" s="30">
        <v>45937</v>
      </c>
      <c r="O3236" s="48">
        <v>180180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>IF(X3236="", "", X3236-N3236)</f>
        <v>1</v>
      </c>
      <c r="Z3236" s="21" t="str">
        <f>IF(N3236="", "", TEXT(N3236, "dddd"))</f>
        <v>Tuesday</v>
      </c>
      <c r="AA3236" s="21" t="str">
        <f>IF(X3236="", "", TEXT(X3236, "dddd"))</f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3233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>IF(AB3237="DOLLAR",E3237*88,E3237)</f>
        <v>91300</v>
      </c>
      <c r="G3237" s="48">
        <f>F3237*J3237</f>
        <v>182600</v>
      </c>
      <c r="H3237" s="21" t="s">
        <v>4735</v>
      </c>
      <c r="I3237" s="21" t="s">
        <v>4736</v>
      </c>
      <c r="J3237" s="21">
        <v>2</v>
      </c>
      <c r="K3237" s="21">
        <v>2</v>
      </c>
      <c r="L3237" s="21">
        <f>J3237-K3237</f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>IF(X3237="", "", X3237-N3237)</f>
        <v>1</v>
      </c>
      <c r="Z3237" s="21" t="str">
        <f>IF(N3237="", "", TEXT(N3237, "dddd"))</f>
        <v>Tuesday</v>
      </c>
      <c r="AA3237" s="21" t="str">
        <f>IF(X3237="", "", TEXT(X3237, "dddd"))</f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3234</v>
      </c>
      <c r="B3238" s="21" t="s">
        <v>4745</v>
      </c>
      <c r="C3238" s="30">
        <v>45933</v>
      </c>
      <c r="D3238" s="30">
        <v>45937</v>
      </c>
      <c r="E3238" s="47">
        <v>1037.5</v>
      </c>
      <c r="F3238" s="47">
        <f>IF(AB3238="DOLLAR",E3238*88,E3238)</f>
        <v>91300</v>
      </c>
      <c r="G3238" s="48">
        <f>F3238*J3238</f>
        <v>182600</v>
      </c>
      <c r="H3238" s="21">
        <v>50516</v>
      </c>
      <c r="I3238" s="21" t="s">
        <v>4737</v>
      </c>
      <c r="J3238" s="21">
        <v>2</v>
      </c>
      <c r="K3238" s="21">
        <v>2</v>
      </c>
      <c r="L3238" s="21">
        <f>J3238-K3238</f>
        <v>0</v>
      </c>
      <c r="M3238" s="21" t="s">
        <v>4945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>IF(X3238="", "", X3238-N3238)</f>
        <v>1</v>
      </c>
      <c r="Z3238" s="21" t="str">
        <f>IF(N3238="", "", TEXT(N3238, "dddd"))</f>
        <v>Tuesday</v>
      </c>
      <c r="AA3238" s="21" t="str">
        <f>IF(X3238="", "", TEXT(X3238, "dddd"))</f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3235</v>
      </c>
      <c r="B3239" s="21" t="s">
        <v>4745</v>
      </c>
      <c r="C3239" s="30">
        <v>45933</v>
      </c>
      <c r="D3239" s="30">
        <v>45937</v>
      </c>
      <c r="E3239" s="47">
        <v>960</v>
      </c>
      <c r="F3239" s="47">
        <f>IF(AB3239="DOLLAR",E3239*88,E3239)</f>
        <v>84480</v>
      </c>
      <c r="G3239" s="48">
        <f>F3239*J3239</f>
        <v>168960</v>
      </c>
      <c r="H3239" s="21" t="s">
        <v>4738</v>
      </c>
      <c r="I3239" s="21" t="s">
        <v>4739</v>
      </c>
      <c r="J3239" s="21">
        <v>2</v>
      </c>
      <c r="K3239" s="21">
        <v>2</v>
      </c>
      <c r="L3239" s="21">
        <f>J3239-K3239</f>
        <v>0</v>
      </c>
      <c r="M3239" s="21" t="s">
        <v>4945</v>
      </c>
      <c r="N3239" s="30">
        <v>45937</v>
      </c>
      <c r="O3239" s="48">
        <v>299520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>IF(X3239="", "", X3239-N3239)</f>
        <v>1</v>
      </c>
      <c r="Z3239" s="21" t="str">
        <f>IF(N3239="", "", TEXT(N3239, "dddd"))</f>
        <v>Tuesday</v>
      </c>
      <c r="AA3239" s="21" t="str">
        <f>IF(X3239="", "", TEXT(X3239, "dddd"))</f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3236</v>
      </c>
      <c r="B3240" s="21" t="s">
        <v>4745</v>
      </c>
      <c r="C3240" s="30">
        <v>45933</v>
      </c>
      <c r="D3240" s="30">
        <v>45937</v>
      </c>
      <c r="E3240" s="47">
        <v>472.5</v>
      </c>
      <c r="F3240" s="47">
        <f>IF(AB3240="DOLLAR",E3240*88,E3240)</f>
        <v>41580</v>
      </c>
      <c r="G3240" s="48">
        <f>F3240*J3240</f>
        <v>83160</v>
      </c>
      <c r="H3240" s="21">
        <v>79315</v>
      </c>
      <c r="I3240" s="21" t="s">
        <v>4740</v>
      </c>
      <c r="J3240" s="21">
        <v>2</v>
      </c>
      <c r="K3240" s="21">
        <v>2</v>
      </c>
      <c r="L3240" s="21">
        <f>J3240-K3240</f>
        <v>0</v>
      </c>
      <c r="M3240" s="21" t="s">
        <v>4945</v>
      </c>
      <c r="N3240" s="30">
        <v>45937</v>
      </c>
      <c r="O3240" s="48">
        <v>147420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>IF(X3240="", "", X3240-N3240)</f>
        <v>1</v>
      </c>
      <c r="Z3240" s="21" t="str">
        <f>IF(N3240="", "", TEXT(N3240, "dddd"))</f>
        <v>Tuesday</v>
      </c>
      <c r="AA3240" s="21" t="str">
        <f>IF(X3240="", "", TEXT(X3240, "dddd"))</f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3237</v>
      </c>
      <c r="B3241" s="21" t="s">
        <v>4745</v>
      </c>
      <c r="C3241" s="30">
        <v>45933</v>
      </c>
      <c r="D3241" s="30">
        <v>45937</v>
      </c>
      <c r="E3241" s="47">
        <v>452.5</v>
      </c>
      <c r="F3241" s="47">
        <f>IF(AB3241="DOLLAR",E3241*88,E3241)</f>
        <v>39820</v>
      </c>
      <c r="G3241" s="48">
        <f>F3241*J3241</f>
        <v>79640</v>
      </c>
      <c r="H3241" s="21">
        <v>79282</v>
      </c>
      <c r="I3241" s="21" t="s">
        <v>4741</v>
      </c>
      <c r="J3241" s="21">
        <v>2</v>
      </c>
      <c r="K3241" s="21">
        <v>2</v>
      </c>
      <c r="L3241" s="21">
        <f>J3241-K3241</f>
        <v>0</v>
      </c>
      <c r="M3241" s="21" t="s">
        <v>4945</v>
      </c>
      <c r="N3241" s="30">
        <v>45937</v>
      </c>
      <c r="O3241" s="48">
        <v>141180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>IF(X3241="", "", X3241-N3241)</f>
        <v>1</v>
      </c>
      <c r="Z3241" s="21" t="str">
        <f>IF(N3241="", "", TEXT(N3241, "dddd"))</f>
        <v>Tuesday</v>
      </c>
      <c r="AA3241" s="21" t="str">
        <f>IF(X3241="", "", TEXT(X3241, "dddd"))</f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3238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>IF(AB3242="DOLLAR",E3242*88,E3242)</f>
        <v>26840</v>
      </c>
      <c r="G3242" s="48">
        <f>F3242*J3242</f>
        <v>26840</v>
      </c>
      <c r="H3242" s="21">
        <v>50202</v>
      </c>
      <c r="I3242" s="21" t="s">
        <v>4742</v>
      </c>
      <c r="J3242" s="21">
        <v>1</v>
      </c>
      <c r="K3242" s="21">
        <v>1</v>
      </c>
      <c r="L3242" s="21">
        <f>J3242-K3242</f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>IF(X3242="", "", X3242-N3242)</f>
        <v>1</v>
      </c>
      <c r="Z3242" s="21" t="str">
        <f>IF(N3242="", "", TEXT(N3242, "dddd"))</f>
        <v>Tuesday</v>
      </c>
      <c r="AA3242" s="21" t="str">
        <f>IF(X3242="", "", TEXT(X3242, "dddd"))</f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3239</v>
      </c>
      <c r="B3243" s="21" t="s">
        <v>4745</v>
      </c>
      <c r="C3243" s="30">
        <v>45933</v>
      </c>
      <c r="D3243" s="30">
        <v>45937</v>
      </c>
      <c r="E3243" s="47">
        <v>305</v>
      </c>
      <c r="F3243" s="47">
        <f>IF(AB3243="DOLLAR",E3243*88,E3243)</f>
        <v>26840</v>
      </c>
      <c r="G3243" s="48">
        <f>F3243*J3243</f>
        <v>26840</v>
      </c>
      <c r="H3243" s="21" t="s">
        <v>4743</v>
      </c>
      <c r="I3243" s="21" t="s">
        <v>4744</v>
      </c>
      <c r="J3243" s="21">
        <v>1</v>
      </c>
      <c r="K3243" s="21">
        <v>1</v>
      </c>
      <c r="L3243" s="21">
        <f>J3243-K3243</f>
        <v>0</v>
      </c>
      <c r="M3243" s="21" t="s">
        <v>4945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>IF(X3243="", "", X3243-N3243)</f>
        <v>1</v>
      </c>
      <c r="Z3243" s="21" t="str">
        <f>IF(N3243="", "", TEXT(N3243, "dddd"))</f>
        <v>Tuesday</v>
      </c>
      <c r="AA3243" s="21" t="str">
        <f>IF(X3243="", "", TEXT(X3243, "dddd"))</f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3240</v>
      </c>
      <c r="B3244" s="21" t="s">
        <v>4726</v>
      </c>
      <c r="C3244" s="30">
        <v>45926</v>
      </c>
      <c r="D3244" s="30">
        <v>45937</v>
      </c>
      <c r="E3244" s="47">
        <v>374</v>
      </c>
      <c r="F3244" s="47">
        <f>IF(AB3244="DOLLAR",E3244*88,E3244)</f>
        <v>32912</v>
      </c>
      <c r="G3244" s="48">
        <f>F3244*J3244</f>
        <v>65824</v>
      </c>
      <c r="H3244" s="21" t="s">
        <v>2511</v>
      </c>
      <c r="I3244" s="21" t="s">
        <v>4507</v>
      </c>
      <c r="J3244" s="21">
        <v>2</v>
      </c>
      <c r="K3244" s="21">
        <v>2</v>
      </c>
      <c r="L3244" s="21">
        <f>J3244-K3244</f>
        <v>0</v>
      </c>
      <c r="M3244" s="21" t="s">
        <v>4970</v>
      </c>
      <c r="N3244" s="30">
        <v>45937</v>
      </c>
      <c r="O3244" s="48">
        <v>96120</v>
      </c>
      <c r="P3244" s="21" t="s">
        <v>4431</v>
      </c>
      <c r="Q3244" s="21">
        <v>58156574420</v>
      </c>
      <c r="R3244" s="21" t="s">
        <v>40</v>
      </c>
      <c r="S3244" s="3">
        <v>-20</v>
      </c>
      <c r="T3244" s="37"/>
      <c r="U3244" s="21" t="s">
        <v>3580</v>
      </c>
      <c r="V3244" s="21" t="str">
        <f>VLOOKUP(P3244,'Customer List'!B:C,2,)</f>
        <v>Hyderabad</v>
      </c>
      <c r="W3244" s="38"/>
      <c r="X3244" s="30">
        <v>45939</v>
      </c>
      <c r="Y3244" s="21">
        <f>IF(X3244="", "", X3244-N3244)</f>
        <v>2</v>
      </c>
      <c r="Z3244" s="21" t="str">
        <f>IF(N3244="", "", TEXT(N3244, "dddd"))</f>
        <v>Tuesday</v>
      </c>
      <c r="AA3244" s="21" t="str">
        <f>IF(X3244="", "", TEXT(X3244, "dddd"))</f>
        <v>Thursday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3241</v>
      </c>
      <c r="B3245" s="21" t="s">
        <v>4726</v>
      </c>
      <c r="C3245" s="30">
        <v>45926</v>
      </c>
      <c r="D3245" s="30">
        <v>45937</v>
      </c>
      <c r="E3245" s="47">
        <v>22</v>
      </c>
      <c r="F3245" s="47">
        <f>IF(AB3245="DOLLAR",E3245*88,E3245)</f>
        <v>1936</v>
      </c>
      <c r="G3245" s="48">
        <f>F3245*J3245</f>
        <v>9680</v>
      </c>
      <c r="H3245" s="21" t="s">
        <v>362</v>
      </c>
      <c r="I3245" s="21" t="s">
        <v>4436</v>
      </c>
      <c r="J3245" s="21">
        <v>5</v>
      </c>
      <c r="K3245" s="21"/>
      <c r="L3245" s="21">
        <f>J3245-K3245</f>
        <v>5</v>
      </c>
      <c r="M3245" s="21"/>
      <c r="N3245" s="30"/>
      <c r="O3245" s="48"/>
      <c r="P3245" s="21" t="s">
        <v>1145</v>
      </c>
      <c r="Q3245" s="21"/>
      <c r="R3245" s="21"/>
      <c r="S3245" s="3">
        <v>4</v>
      </c>
      <c r="T3245" s="37"/>
      <c r="U3245" s="21" t="s">
        <v>3580</v>
      </c>
      <c r="V3245" s="21" t="str">
        <f>VLOOKUP(P3245,'Customer List'!B:C,2,)</f>
        <v>STOCK</v>
      </c>
      <c r="W3245" s="38" t="s">
        <v>1145</v>
      </c>
      <c r="X3245" s="30" t="str">
        <f>IF(OR(R3245 = "PRIYANKA MADAM", R3245 = "DEEPAK", R3245 = "PORTER"),N3245,"")</f>
        <v/>
      </c>
      <c r="Y3245" s="21" t="str">
        <f>IF(X3245="", "", X3245-N3245)</f>
        <v/>
      </c>
      <c r="Z3245" s="21" t="str">
        <f>IF(N3245="", "", TEXT(N3245, "dddd"))</f>
        <v/>
      </c>
      <c r="AA3245" s="21" t="str">
        <f>IF(X3245="", "", TEXT(X3245, "dddd"))</f>
        <v/>
      </c>
      <c r="AB3245" s="21" t="str">
        <f>VLOOKUP(U3245,'Currency Sheet'!A:C,3,)</f>
        <v>DOLLAR</v>
      </c>
      <c r="AC3245" s="42" t="str">
        <f>VLOOKUP(P3245,'Customer List'!B:D,3,)</f>
        <v>STOCK</v>
      </c>
    </row>
    <row r="3246" spans="1:29" x14ac:dyDescent="0.25">
      <c r="A3246" s="21">
        <v>3242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>IF(AB3246="DOLLAR",E3246*88,E3246)</f>
        <v>67500.399999999994</v>
      </c>
      <c r="G3246" s="48">
        <f>F3246*J3246</f>
        <v>67500.399999999994</v>
      </c>
      <c r="H3246" s="21" t="s">
        <v>4437</v>
      </c>
      <c r="I3246" s="21" t="s">
        <v>4438</v>
      </c>
      <c r="J3246" s="21">
        <v>1</v>
      </c>
      <c r="K3246" s="21">
        <v>1</v>
      </c>
      <c r="L3246" s="21">
        <f>J3246-K3246</f>
        <v>0</v>
      </c>
      <c r="M3246" s="21" t="s">
        <v>5591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5528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>IF(X3246="", "", X3246-N3246)</f>
        <v>1</v>
      </c>
      <c r="Z3246" s="21" t="str">
        <f>IF(N3246="", "", TEXT(N3246, "dddd"))</f>
        <v>Wednesday</v>
      </c>
      <c r="AA3246" s="21" t="str">
        <f>IF(X3246="", "", TEXT(X3246, "dddd"))</f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3243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>IF(AB3247="DOLLAR",E3247*88,E3247)</f>
        <v>67500.399999999994</v>
      </c>
      <c r="G3247" s="48">
        <f>F3247*J3247</f>
        <v>67500.399999999994</v>
      </c>
      <c r="H3247" s="21" t="s">
        <v>4439</v>
      </c>
      <c r="I3247" s="21" t="s">
        <v>4440</v>
      </c>
      <c r="J3247" s="21">
        <v>1</v>
      </c>
      <c r="K3247" s="21">
        <v>1</v>
      </c>
      <c r="L3247" s="21">
        <f>J3247-K3247</f>
        <v>0</v>
      </c>
      <c r="M3247" s="21" t="s">
        <v>5591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5528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>IF(X3247="", "", X3247-N3247)</f>
        <v>1</v>
      </c>
      <c r="Z3247" s="21" t="str">
        <f>IF(N3247="", "", TEXT(N3247, "dddd"))</f>
        <v>Wednesday</v>
      </c>
      <c r="AA3247" s="21" t="str">
        <f>IF(X3247="", "", TEXT(X3247, "dddd"))</f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3244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>IF(AB3248="DOLLAR",E3248*88,E3248)</f>
        <v>67500.399999999994</v>
      </c>
      <c r="G3248" s="48">
        <f>F3248*J3248</f>
        <v>67500.399999999994</v>
      </c>
      <c r="H3248" s="21" t="s">
        <v>4441</v>
      </c>
      <c r="I3248" s="21" t="s">
        <v>4442</v>
      </c>
      <c r="J3248" s="21">
        <v>1</v>
      </c>
      <c r="K3248" s="21">
        <v>1</v>
      </c>
      <c r="L3248" s="21">
        <f>J3248-K3248</f>
        <v>0</v>
      </c>
      <c r="M3248" s="21" t="s">
        <v>5591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5528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>IF(X3248="", "", X3248-N3248)</f>
        <v>1</v>
      </c>
      <c r="Z3248" s="21" t="str">
        <f>IF(N3248="", "", TEXT(N3248, "dddd"))</f>
        <v>Wednesday</v>
      </c>
      <c r="AA3248" s="21" t="str">
        <f>IF(X3248="", "", TEXT(X3248, "dddd"))</f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3245</v>
      </c>
      <c r="B3249" s="21" t="s">
        <v>4726</v>
      </c>
      <c r="C3249" s="30">
        <v>45926</v>
      </c>
      <c r="D3249" s="30">
        <v>45937</v>
      </c>
      <c r="E3249" s="47">
        <v>767.05</v>
      </c>
      <c r="F3249" s="47">
        <f>IF(AB3249="DOLLAR",E3249*88,E3249)</f>
        <v>67500.399999999994</v>
      </c>
      <c r="G3249" s="48">
        <f>F3249*J3249</f>
        <v>67500.399999999994</v>
      </c>
      <c r="H3249" s="21" t="s">
        <v>4443</v>
      </c>
      <c r="I3249" s="21" t="s">
        <v>4444</v>
      </c>
      <c r="J3249" s="21">
        <v>1</v>
      </c>
      <c r="K3249" s="21">
        <v>1</v>
      </c>
      <c r="L3249" s="21">
        <f>J3249-K3249</f>
        <v>0</v>
      </c>
      <c r="M3249" s="21" t="s">
        <v>5591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5528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>IF(X3249="", "", X3249-N3249)</f>
        <v>1</v>
      </c>
      <c r="Z3249" s="21" t="str">
        <f>IF(N3249="", "", TEXT(N3249, "dddd"))</f>
        <v>Wednesday</v>
      </c>
      <c r="AA3249" s="21" t="str">
        <f>IF(X3249="", "", TEXT(X3249, "dddd"))</f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3246</v>
      </c>
      <c r="B3250" s="21" t="s">
        <v>4726</v>
      </c>
      <c r="C3250" s="30">
        <v>45926</v>
      </c>
      <c r="D3250" s="30">
        <v>45937</v>
      </c>
      <c r="E3250" s="47">
        <v>736</v>
      </c>
      <c r="F3250" s="47">
        <f>IF(AB3250="DOLLAR",E3250*88,E3250)</f>
        <v>64768</v>
      </c>
      <c r="G3250" s="48">
        <f>F3250*J3250</f>
        <v>64768</v>
      </c>
      <c r="H3250" s="21" t="s">
        <v>4445</v>
      </c>
      <c r="I3250" s="21" t="s">
        <v>4446</v>
      </c>
      <c r="J3250" s="21">
        <v>1</v>
      </c>
      <c r="K3250" s="21">
        <v>1</v>
      </c>
      <c r="L3250" s="21">
        <f>J3250-K3250</f>
        <v>0</v>
      </c>
      <c r="M3250" s="21" t="s">
        <v>4895</v>
      </c>
      <c r="N3250" s="30">
        <v>45937</v>
      </c>
      <c r="O3250" s="48">
        <v>118755</v>
      </c>
      <c r="P3250" s="21" t="s">
        <v>168</v>
      </c>
      <c r="Q3250" s="21">
        <v>58156579261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Bhopal</v>
      </c>
      <c r="W3250" s="38"/>
      <c r="X3250" s="30">
        <v>45939</v>
      </c>
      <c r="Y3250" s="21">
        <f>IF(X3250="", "", X3250-N3250)</f>
        <v>2</v>
      </c>
      <c r="Z3250" s="21" t="str">
        <f>IF(N3250="", "", TEXT(N3250, "dddd"))</f>
        <v>Tuesday</v>
      </c>
      <c r="AA3250" s="21" t="str">
        <f>IF(X3250="", "", TEXT(X3250, "dddd"))</f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3247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>IF(AB3251="DOLLAR",E3251*88,E3251)</f>
        <v>32912</v>
      </c>
      <c r="G3251" s="48">
        <f>F3251*J3251</f>
        <v>32912</v>
      </c>
      <c r="H3251" s="21" t="s">
        <v>4447</v>
      </c>
      <c r="I3251" s="21" t="s">
        <v>4448</v>
      </c>
      <c r="J3251" s="21">
        <v>1</v>
      </c>
      <c r="K3251" s="21">
        <v>1</v>
      </c>
      <c r="L3251" s="21">
        <f>J3251-K3251</f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>IF(X3251="", "", X3251-N3251)</f>
        <v>4</v>
      </c>
      <c r="Z3251" s="21" t="str">
        <f>IF(N3251="", "", TEXT(N3251, "dddd"))</f>
        <v>Tuesday</v>
      </c>
      <c r="AA3251" s="21" t="str">
        <f>IF(X3251="", "", TEXT(X3251, "dddd"))</f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3248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>IF(AB3252="DOLLAR",E3252*88,E3252)</f>
        <v>32912</v>
      </c>
      <c r="G3252" s="48">
        <f>F3252*J3252</f>
        <v>32912</v>
      </c>
      <c r="H3252" s="21" t="s">
        <v>4449</v>
      </c>
      <c r="I3252" s="21" t="s">
        <v>4450</v>
      </c>
      <c r="J3252" s="21">
        <v>1</v>
      </c>
      <c r="K3252" s="21">
        <v>1</v>
      </c>
      <c r="L3252" s="21">
        <f>J3252-K3252</f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>IF(X3252="", "", X3252-N3252)</f>
        <v>4</v>
      </c>
      <c r="Z3252" s="21" t="str">
        <f>IF(N3252="", "", TEXT(N3252, "dddd"))</f>
        <v>Tuesday</v>
      </c>
      <c r="AA3252" s="21" t="str">
        <f>IF(X3252="", "", TEXT(X3252, "dddd"))</f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3249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>IF(AB3253="DOLLAR",E3253*88,E3253)</f>
        <v>32912</v>
      </c>
      <c r="G3253" s="48">
        <f>F3253*J3253</f>
        <v>32912</v>
      </c>
      <c r="H3253" s="21" t="s">
        <v>4451</v>
      </c>
      <c r="I3253" s="21" t="s">
        <v>4452</v>
      </c>
      <c r="J3253" s="21">
        <v>1</v>
      </c>
      <c r="K3253" s="21">
        <v>1</v>
      </c>
      <c r="L3253" s="21">
        <f>J3253-K3253</f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>IF(X3253="", "", X3253-N3253)</f>
        <v>4</v>
      </c>
      <c r="Z3253" s="21" t="str">
        <f>IF(N3253="", "", TEXT(N3253, "dddd"))</f>
        <v>Tuesday</v>
      </c>
      <c r="AA3253" s="21" t="str">
        <f>IF(X3253="", "", TEXT(X3253, "dddd"))</f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3250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>IF(AB3254="DOLLAR",E3254*88,E3254)</f>
        <v>32912</v>
      </c>
      <c r="G3254" s="48">
        <f>F3254*J3254</f>
        <v>32912</v>
      </c>
      <c r="H3254" s="21" t="s">
        <v>4453</v>
      </c>
      <c r="I3254" s="21" t="s">
        <v>4454</v>
      </c>
      <c r="J3254" s="21">
        <v>1</v>
      </c>
      <c r="K3254" s="21">
        <v>1</v>
      </c>
      <c r="L3254" s="21">
        <f>J3254-K3254</f>
        <v>0</v>
      </c>
      <c r="M3254" s="21" t="s">
        <v>4901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>IF(X3254="", "", X3254-N3254)</f>
        <v>4</v>
      </c>
      <c r="Z3254" s="21" t="str">
        <f>IF(N3254="", "", TEXT(N3254, "dddd"))</f>
        <v>Tuesday</v>
      </c>
      <c r="AA3254" s="21" t="str">
        <f>IF(X3254="", "", TEXT(X3254, "dddd"))</f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3251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>IF(AB3255="DOLLAR",E3255*88,E3255)</f>
        <v>32912</v>
      </c>
      <c r="G3255" s="48">
        <f>F3255*J3255</f>
        <v>32912</v>
      </c>
      <c r="H3255" s="21" t="s">
        <v>4455</v>
      </c>
      <c r="I3255" s="21" t="s">
        <v>4456</v>
      </c>
      <c r="J3255" s="21">
        <v>1</v>
      </c>
      <c r="K3255" s="21"/>
      <c r="L3255" s="21">
        <f>J3255-K3255</f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>IF(OR(R3255 = "PRIYANKA MADAM", R3255 = "DEEPAK", R3255 = "PORTER"),N3255,"")</f>
        <v/>
      </c>
      <c r="Y3255" s="21" t="str">
        <f>IF(X3255="", "", X3255-N3255)</f>
        <v/>
      </c>
      <c r="Z3255" s="21" t="str">
        <f>IF(N3255="", "", TEXT(N3255, "dddd"))</f>
        <v/>
      </c>
      <c r="AA3255" s="21" t="str">
        <f>IF(X3255="", "", TEXT(X3255, "dddd"))</f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3252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>IF(AB3256="DOLLAR",E3256*88,E3256)</f>
        <v>32912</v>
      </c>
      <c r="G3256" s="48">
        <f>F3256*J3256</f>
        <v>32912</v>
      </c>
      <c r="H3256" s="21" t="s">
        <v>4457</v>
      </c>
      <c r="I3256" s="21" t="s">
        <v>4458</v>
      </c>
      <c r="J3256" s="21">
        <v>1</v>
      </c>
      <c r="K3256" s="21"/>
      <c r="L3256" s="21">
        <f>J3256-K3256</f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>IF(OR(R3256 = "PRIYANKA MADAM", R3256 = "DEEPAK", R3256 = "PORTER"),N3256,"")</f>
        <v/>
      </c>
      <c r="Y3256" s="21" t="str">
        <f>IF(X3256="", "", X3256-N3256)</f>
        <v/>
      </c>
      <c r="Z3256" s="21" t="str">
        <f>IF(N3256="", "", TEXT(N3256, "dddd"))</f>
        <v/>
      </c>
      <c r="AA3256" s="21" t="str">
        <f>IF(X3256="", "", TEXT(X3256, "dddd"))</f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3253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>IF(AB3257="DOLLAR",E3257*88,E3257)</f>
        <v>32912</v>
      </c>
      <c r="G3257" s="48">
        <f>F3257*J3257</f>
        <v>32912</v>
      </c>
      <c r="H3257" s="21" t="s">
        <v>4459</v>
      </c>
      <c r="I3257" s="21" t="s">
        <v>4460</v>
      </c>
      <c r="J3257" s="21">
        <v>1</v>
      </c>
      <c r="K3257" s="21"/>
      <c r="L3257" s="21">
        <f>J3257-K3257</f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>IF(OR(R3257 = "PRIYANKA MADAM", R3257 = "DEEPAK", R3257 = "PORTER"),N3257,"")</f>
        <v/>
      </c>
      <c r="Y3257" s="21" t="str">
        <f>IF(X3257="", "", X3257-N3257)</f>
        <v/>
      </c>
      <c r="Z3257" s="21" t="str">
        <f>IF(N3257="", "", TEXT(N3257, "dddd"))</f>
        <v/>
      </c>
      <c r="AA3257" s="21" t="str">
        <f>IF(X3257="", "", TEXT(X3257, "dddd"))</f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3254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>IF(AB3258="DOLLAR",E3258*88,E3258)</f>
        <v>32912</v>
      </c>
      <c r="G3258" s="48">
        <f>F3258*J3258</f>
        <v>32912</v>
      </c>
      <c r="H3258" s="21" t="s">
        <v>4461</v>
      </c>
      <c r="I3258" s="21" t="s">
        <v>4462</v>
      </c>
      <c r="J3258" s="21">
        <v>1</v>
      </c>
      <c r="K3258" s="21"/>
      <c r="L3258" s="21">
        <f>J3258-K3258</f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>IF(OR(R3258 = "PRIYANKA MADAM", R3258 = "DEEPAK", R3258 = "PORTER"),N3258,"")</f>
        <v/>
      </c>
      <c r="Y3258" s="21" t="str">
        <f>IF(X3258="", "", X3258-N3258)</f>
        <v/>
      </c>
      <c r="Z3258" s="21" t="str">
        <f>IF(N3258="", "", TEXT(N3258, "dddd"))</f>
        <v/>
      </c>
      <c r="AA3258" s="21" t="str">
        <f>IF(X3258="", "", TEXT(X3258, "dddd"))</f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3255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>IF(AB3259="DOLLAR",E3259*88,E3259)</f>
        <v>32912</v>
      </c>
      <c r="G3259" s="48">
        <f>F3259*J3259</f>
        <v>32912</v>
      </c>
      <c r="H3259" s="21" t="s">
        <v>4463</v>
      </c>
      <c r="I3259" s="21" t="s">
        <v>4464</v>
      </c>
      <c r="J3259" s="21">
        <v>1</v>
      </c>
      <c r="K3259" s="21"/>
      <c r="L3259" s="21">
        <f>J3259-K3259</f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>IF(OR(R3259 = "PRIYANKA MADAM", R3259 = "DEEPAK", R3259 = "PORTER"),N3259,"")</f>
        <v/>
      </c>
      <c r="Y3259" s="21" t="str">
        <f>IF(X3259="", "", X3259-N3259)</f>
        <v/>
      </c>
      <c r="Z3259" s="21" t="str">
        <f>IF(N3259="", "", TEXT(N3259, "dddd"))</f>
        <v/>
      </c>
      <c r="AA3259" s="21" t="str">
        <f>IF(X3259="", "", TEXT(X3259, "dddd"))</f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3256</v>
      </c>
      <c r="B3260" s="21" t="s">
        <v>4726</v>
      </c>
      <c r="C3260" s="30">
        <v>45926</v>
      </c>
      <c r="D3260" s="30">
        <v>45937</v>
      </c>
      <c r="E3260" s="47">
        <v>374</v>
      </c>
      <c r="F3260" s="47">
        <f>IF(AB3260="DOLLAR",E3260*88,E3260)</f>
        <v>32912</v>
      </c>
      <c r="G3260" s="48">
        <f>F3260*J3260</f>
        <v>32912</v>
      </c>
      <c r="H3260" s="21" t="s">
        <v>4465</v>
      </c>
      <c r="I3260" s="21" t="s">
        <v>4466</v>
      </c>
      <c r="J3260" s="21">
        <v>1</v>
      </c>
      <c r="K3260" s="21"/>
      <c r="L3260" s="21">
        <f>J3260-K3260</f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>IF(OR(R3260 = "PRIYANKA MADAM", R3260 = "DEEPAK", R3260 = "PORTER"),N3260,"")</f>
        <v/>
      </c>
      <c r="Y3260" s="21" t="str">
        <f>IF(X3260="", "", X3260-N3260)</f>
        <v/>
      </c>
      <c r="Z3260" s="21" t="str">
        <f>IF(N3260="", "", TEXT(N3260, "dddd"))</f>
        <v/>
      </c>
      <c r="AA3260" s="21" t="str">
        <f>IF(X3260="", "", TEXT(X3260, "dddd"))</f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3257</v>
      </c>
      <c r="B3261" s="21" t="s">
        <v>4726</v>
      </c>
      <c r="C3261" s="30">
        <v>45926</v>
      </c>
      <c r="D3261" s="30">
        <v>45937</v>
      </c>
      <c r="E3261" s="47">
        <v>188</v>
      </c>
      <c r="F3261" s="47">
        <f>IF(AB3261="DOLLAR",E3261*88,E3261)</f>
        <v>16544</v>
      </c>
      <c r="G3261" s="48">
        <f>F3261*J3261</f>
        <v>16544</v>
      </c>
      <c r="H3261" s="21" t="s">
        <v>372</v>
      </c>
      <c r="I3261" s="21" t="s">
        <v>4123</v>
      </c>
      <c r="J3261" s="21">
        <v>1</v>
      </c>
      <c r="K3261" s="21"/>
      <c r="L3261" s="21">
        <f>J3261-K3261</f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709</v>
      </c>
      <c r="X3261" s="30" t="str">
        <f>IF(OR(R3261 = "PRIYANKA MADAM", R3261 = "DEEPAK", R3261 = "PORTER"),N3261,"")</f>
        <v/>
      </c>
      <c r="Y3261" s="21" t="str">
        <f>IF(X3261="", "", X3261-N3261)</f>
        <v/>
      </c>
      <c r="Z3261" s="21" t="str">
        <f>IF(N3261="", "", TEXT(N3261, "dddd"))</f>
        <v/>
      </c>
      <c r="AA3261" s="21" t="str">
        <f>IF(X3261="", "", TEXT(X3261, "dddd"))</f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3258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>IF(AB3262="DOLLAR",E3262*88,E3262)</f>
        <v>32912</v>
      </c>
      <c r="G3262" s="48">
        <f>F3262*J3262</f>
        <v>32912</v>
      </c>
      <c r="H3262" s="21" t="s">
        <v>4467</v>
      </c>
      <c r="I3262" s="21" t="s">
        <v>4468</v>
      </c>
      <c r="J3262" s="21">
        <v>1</v>
      </c>
      <c r="K3262" s="21">
        <v>1</v>
      </c>
      <c r="L3262" s="21">
        <f>J3262-K3262</f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>IF(X3262="", "", X3262-N3262)</f>
        <v>4</v>
      </c>
      <c r="Z3262" s="21" t="str">
        <f>IF(N3262="", "", TEXT(N3262, "dddd"))</f>
        <v>Tuesday</v>
      </c>
      <c r="AA3262" s="21" t="str">
        <f>IF(X3262="", "", TEXT(X3262, "dddd"))</f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3259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>IF(AB3263="DOLLAR",E3263*88,E3263)</f>
        <v>32912</v>
      </c>
      <c r="G3263" s="48">
        <f>F3263*J3263</f>
        <v>32912</v>
      </c>
      <c r="H3263" s="21" t="s">
        <v>4469</v>
      </c>
      <c r="I3263" s="21" t="s">
        <v>4470</v>
      </c>
      <c r="J3263" s="21">
        <v>1</v>
      </c>
      <c r="K3263" s="21">
        <v>1</v>
      </c>
      <c r="L3263" s="21">
        <f>J3263-K3263</f>
        <v>0</v>
      </c>
      <c r="M3263" s="21" t="s">
        <v>4902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>IF(X3263="", "", X3263-N3263)</f>
        <v>4</v>
      </c>
      <c r="Z3263" s="21" t="str">
        <f>IF(N3263="", "", TEXT(N3263, "dddd"))</f>
        <v>Tuesday</v>
      </c>
      <c r="AA3263" s="21" t="str">
        <f>IF(X3263="", "", TEXT(X3263, "dddd"))</f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3260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>IF(AB3264="DOLLAR",E3264*88,E3264)</f>
        <v>32912</v>
      </c>
      <c r="G3264" s="48">
        <f>F3264*J3264</f>
        <v>32912</v>
      </c>
      <c r="H3264" s="21" t="s">
        <v>4471</v>
      </c>
      <c r="I3264" s="21" t="s">
        <v>4472</v>
      </c>
      <c r="J3264" s="21">
        <v>1</v>
      </c>
      <c r="K3264" s="21"/>
      <c r="L3264" s="21">
        <f>J3264-K3264</f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>IF(X3264="", "", X3264-N3264)</f>
        <v/>
      </c>
      <c r="Z3264" s="21" t="str">
        <f>IF(N3264="", "", TEXT(N3264, "dddd"))</f>
        <v/>
      </c>
      <c r="AA3264" s="21" t="str">
        <f>IF(X3264="", "", TEXT(X3264, "dddd"))</f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3261</v>
      </c>
      <c r="B3265" s="21" t="s">
        <v>4726</v>
      </c>
      <c r="C3265" s="30">
        <v>45926</v>
      </c>
      <c r="D3265" s="30">
        <v>45937</v>
      </c>
      <c r="E3265" s="47">
        <v>374</v>
      </c>
      <c r="F3265" s="47">
        <f>IF(AB3265="DOLLAR",E3265*88,E3265)</f>
        <v>32912</v>
      </c>
      <c r="G3265" s="48">
        <f>F3265*J3265</f>
        <v>32912</v>
      </c>
      <c r="H3265" s="21" t="s">
        <v>4473</v>
      </c>
      <c r="I3265" s="21" t="s">
        <v>4474</v>
      </c>
      <c r="J3265" s="21">
        <v>1</v>
      </c>
      <c r="K3265" s="21"/>
      <c r="L3265" s="21">
        <f>J3265-K3265</f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709</v>
      </c>
      <c r="X3265" s="30" t="str">
        <f>IF(OR(R3265 = "PRIYANKA MADAM", R3265 = "DEEPAK", R3265 = "PORTER"),N3265,"")</f>
        <v/>
      </c>
      <c r="Y3265" s="21" t="str">
        <f>IF(X3265="", "", X3265-N3265)</f>
        <v/>
      </c>
      <c r="Z3265" s="21" t="str">
        <f>IF(N3265="", "", TEXT(N3265, "dddd"))</f>
        <v/>
      </c>
      <c r="AA3265" s="21" t="str">
        <f>IF(X3265="", "", TEXT(X3265, "dddd"))</f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3262</v>
      </c>
      <c r="B3266" s="21" t="s">
        <v>4726</v>
      </c>
      <c r="C3266" s="30">
        <v>45926</v>
      </c>
      <c r="D3266" s="30">
        <v>45937</v>
      </c>
      <c r="E3266" s="47">
        <v>364.14</v>
      </c>
      <c r="F3266" s="47">
        <f>IF(AB3266="DOLLAR",E3266*88,E3266)</f>
        <v>32044.32</v>
      </c>
      <c r="G3266" s="48">
        <f>F3266*J3266</f>
        <v>32044.32</v>
      </c>
      <c r="H3266" s="21" t="s">
        <v>4475</v>
      </c>
      <c r="I3266" s="21" t="s">
        <v>4476</v>
      </c>
      <c r="J3266" s="21">
        <v>1</v>
      </c>
      <c r="K3266" s="21">
        <v>1</v>
      </c>
      <c r="L3266" s="21">
        <f>J3266-K3266</f>
        <v>0</v>
      </c>
      <c r="M3266" s="21" t="s">
        <v>4950</v>
      </c>
      <c r="N3266" s="30">
        <v>45937</v>
      </c>
      <c r="O3266" s="48">
        <v>54621</v>
      </c>
      <c r="P3266" s="21" t="s">
        <v>309</v>
      </c>
      <c r="Q3266" s="21">
        <v>58156574066</v>
      </c>
      <c r="R3266" s="21" t="s">
        <v>40</v>
      </c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/>
      <c r="X3266" s="30">
        <v>45938</v>
      </c>
      <c r="Y3266" s="21">
        <f>IF(X3266="", "", X3266-N3266)</f>
        <v>1</v>
      </c>
      <c r="Z3266" s="21" t="str">
        <f>IF(N3266="", "", TEXT(N3266, "dddd"))</f>
        <v>Tuesday</v>
      </c>
      <c r="AA3266" s="21" t="str">
        <f>IF(X3266="", "", TEXT(X3266, "dddd"))</f>
        <v>Wednesday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3263</v>
      </c>
      <c r="B3267" s="21" t="s">
        <v>4726</v>
      </c>
      <c r="C3267" s="30">
        <v>45926</v>
      </c>
      <c r="D3267" s="30">
        <v>45937</v>
      </c>
      <c r="E3267" s="47">
        <v>201</v>
      </c>
      <c r="F3267" s="47">
        <f>IF(AB3267="DOLLAR",E3267*88,E3267)</f>
        <v>17688</v>
      </c>
      <c r="G3267" s="48">
        <f>F3267*J3267</f>
        <v>17688</v>
      </c>
      <c r="H3267" s="21" t="s">
        <v>4477</v>
      </c>
      <c r="I3267" s="21" t="s">
        <v>4478</v>
      </c>
      <c r="J3267" s="21">
        <v>1</v>
      </c>
      <c r="K3267" s="21">
        <v>1</v>
      </c>
      <c r="L3267" s="21">
        <f>J3267-K3267</f>
        <v>0</v>
      </c>
      <c r="M3267" s="21" t="s">
        <v>4933</v>
      </c>
      <c r="N3267" s="30">
        <v>45938</v>
      </c>
      <c r="O3267" s="48">
        <v>21951</v>
      </c>
      <c r="P3267" s="21" t="s">
        <v>254</v>
      </c>
      <c r="Q3267" s="21" t="s">
        <v>636</v>
      </c>
      <c r="R3267" s="21" t="s">
        <v>847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>IF(X3267="", "", X3267-N3267)</f>
        <v>0</v>
      </c>
      <c r="Z3267" s="21" t="str">
        <f>IF(N3267="", "", TEXT(N3267, "dddd"))</f>
        <v>Wednesday</v>
      </c>
      <c r="AA3267" s="21" t="str">
        <f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3264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>IF(AB3268="DOLLAR",E3268*88,E3268)</f>
        <v>32912</v>
      </c>
      <c r="G3268" s="48">
        <f>F3268*J3268</f>
        <v>32912</v>
      </c>
      <c r="H3268" s="21" t="s">
        <v>4479</v>
      </c>
      <c r="I3268" s="21" t="s">
        <v>4480</v>
      </c>
      <c r="J3268" s="21">
        <v>1</v>
      </c>
      <c r="K3268" s="21">
        <v>1</v>
      </c>
      <c r="L3268" s="21">
        <f>J3268-K3268</f>
        <v>0</v>
      </c>
      <c r="M3268" s="21" t="s">
        <v>4893</v>
      </c>
      <c r="N3268" s="30">
        <v>45938</v>
      </c>
      <c r="O3268" s="48">
        <v>48193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>IF(X3268="", "", X3268-N3268)</f>
        <v>0</v>
      </c>
      <c r="Z3268" s="21" t="str">
        <f>IF(N3268="", "", TEXT(N3268, "dddd"))</f>
        <v>Wednesday</v>
      </c>
      <c r="AA3268" s="21" t="str">
        <f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3265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>IF(AB3269="DOLLAR",E3269*88,E3269)</f>
        <v>32912</v>
      </c>
      <c r="G3269" s="48">
        <f>F3269*J3269</f>
        <v>32912</v>
      </c>
      <c r="H3269" s="21" t="s">
        <v>4481</v>
      </c>
      <c r="I3269" s="21" t="s">
        <v>4482</v>
      </c>
      <c r="J3269" s="21">
        <v>1</v>
      </c>
      <c r="K3269" s="21">
        <v>1</v>
      </c>
      <c r="L3269" s="21">
        <f>J3269-K3269</f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>IF(X3269="", "", X3269-N3269)</f>
        <v>0</v>
      </c>
      <c r="Z3269" s="21" t="str">
        <f>IF(N3269="", "", TEXT(N3269, "dddd"))</f>
        <v>Wednesday</v>
      </c>
      <c r="AA3269" s="21" t="str">
        <f>IF(X3269="", "", TEXT(X3269, "dddd"))</f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3266</v>
      </c>
      <c r="B3270" s="21" t="s">
        <v>4726</v>
      </c>
      <c r="C3270" s="30">
        <v>45926</v>
      </c>
      <c r="D3270" s="30">
        <v>45937</v>
      </c>
      <c r="E3270" s="47">
        <v>374</v>
      </c>
      <c r="F3270" s="47">
        <f>IF(AB3270="DOLLAR",E3270*88,E3270)</f>
        <v>32912</v>
      </c>
      <c r="G3270" s="48">
        <f>F3270*J3270</f>
        <v>32912</v>
      </c>
      <c r="H3270" s="21" t="s">
        <v>4483</v>
      </c>
      <c r="I3270" s="21" t="s">
        <v>4484</v>
      </c>
      <c r="J3270" s="21">
        <v>1</v>
      </c>
      <c r="K3270" s="21">
        <v>1</v>
      </c>
      <c r="L3270" s="21">
        <f>J3270-K3270</f>
        <v>0</v>
      </c>
      <c r="M3270" s="21" t="s">
        <v>4889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>IF(X3270="", "", X3270-N3270)</f>
        <v>0</v>
      </c>
      <c r="Z3270" s="21" t="str">
        <f>IF(N3270="", "", TEXT(N3270, "dddd"))</f>
        <v>Wednesday</v>
      </c>
      <c r="AA3270" s="21" t="str">
        <f>IF(X3270="", "", TEXT(X3270, "dddd"))</f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3267</v>
      </c>
      <c r="B3271" s="21" t="s">
        <v>4726</v>
      </c>
      <c r="C3271" s="30">
        <v>45926</v>
      </c>
      <c r="D3271" s="30">
        <v>45937</v>
      </c>
      <c r="E3271" s="47">
        <v>105.46</v>
      </c>
      <c r="F3271" s="47">
        <f>IF(AB3271="DOLLAR",E3271*88,E3271)</f>
        <v>9280.48</v>
      </c>
      <c r="G3271" s="48">
        <f>F3271*J3271</f>
        <v>9280.48</v>
      </c>
      <c r="H3271" s="21" t="s">
        <v>4485</v>
      </c>
      <c r="I3271" s="21" t="s">
        <v>4486</v>
      </c>
      <c r="J3271" s="21">
        <v>1</v>
      </c>
      <c r="K3271" s="21">
        <v>1</v>
      </c>
      <c r="L3271" s="21">
        <f>J3271-K3271</f>
        <v>0</v>
      </c>
      <c r="M3271" s="21" t="s">
        <v>5015</v>
      </c>
      <c r="N3271" s="30">
        <v>45941</v>
      </c>
      <c r="O3271" s="48">
        <v>16948.13</v>
      </c>
      <c r="P3271" s="21" t="s">
        <v>383</v>
      </c>
      <c r="Q3271" s="21">
        <v>58156812302</v>
      </c>
      <c r="R3271" s="21" t="s">
        <v>40</v>
      </c>
      <c r="S3271" s="3">
        <v>-20</v>
      </c>
      <c r="T3271" s="37"/>
      <c r="U3271" s="21" t="s">
        <v>3580</v>
      </c>
      <c r="V3271" s="21" t="str">
        <f>VLOOKUP(P3271,'Customer List'!B:C,2,)</f>
        <v>Pune</v>
      </c>
      <c r="W3271" s="38"/>
      <c r="X3271" s="30">
        <v>45943</v>
      </c>
      <c r="Y3271" s="21">
        <f>IF(X3271="", "", X3271-N3271)</f>
        <v>2</v>
      </c>
      <c r="Z3271" s="21" t="str">
        <f>IF(N3271="", "", TEXT(N3271, "dddd"))</f>
        <v>Saturday</v>
      </c>
      <c r="AA3271" s="21" t="str">
        <f>IF(X3271="", "", TEXT(X3271, "dddd"))</f>
        <v>Monday</v>
      </c>
      <c r="AB3271" s="21" t="str">
        <f>VLOOKUP(U3271,'Currency Sheet'!A:C,3,)</f>
        <v>DOLLAR</v>
      </c>
      <c r="AC3271" s="42" t="str">
        <f>VLOOKUP(P3271,'Customer List'!B:D,3,)</f>
        <v>OutStation</v>
      </c>
    </row>
    <row r="3272" spans="1:29" x14ac:dyDescent="0.25">
      <c r="A3272" s="21">
        <v>3268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>IF(AB3272="DOLLAR",E3272*88,E3272)</f>
        <v>17688</v>
      </c>
      <c r="G3272" s="48">
        <f>F3272*J3272</f>
        <v>17688</v>
      </c>
      <c r="H3272" s="21" t="s">
        <v>4487</v>
      </c>
      <c r="I3272" s="21" t="s">
        <v>4488</v>
      </c>
      <c r="J3272" s="21">
        <v>1</v>
      </c>
      <c r="K3272" s="21">
        <v>1</v>
      </c>
      <c r="L3272" s="21">
        <f>J3272-K3272</f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>IF(X3272="", "", X3272-N3272)</f>
        <v>0</v>
      </c>
      <c r="Z3272" s="21" t="str">
        <f>IF(N3272="", "", TEXT(N3272, "dddd"))</f>
        <v>Wednesday</v>
      </c>
      <c r="AA3272" s="21" t="str">
        <f>IF(X3272="", "", TEXT(X3272, "dddd"))</f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3269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>IF(AB3273="DOLLAR",E3273*88,E3273)</f>
        <v>17688</v>
      </c>
      <c r="G3273" s="48">
        <f>F3273*J3273</f>
        <v>17688</v>
      </c>
      <c r="H3273" s="21" t="s">
        <v>4489</v>
      </c>
      <c r="I3273" s="21" t="s">
        <v>4490</v>
      </c>
      <c r="J3273" s="21">
        <v>1</v>
      </c>
      <c r="K3273" s="21">
        <v>1</v>
      </c>
      <c r="L3273" s="21">
        <f>J3273-K3273</f>
        <v>0</v>
      </c>
      <c r="M3273" s="21" t="s">
        <v>4893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>IF(OR(R3273 = "PRIYANKA MADAM", R3273 = "DEEPAK", R3273 = "PORTER"),N3273,"")</f>
        <v>45938</v>
      </c>
      <c r="Y3273" s="21">
        <f>IF(X3273="", "", X3273-N3273)</f>
        <v>0</v>
      </c>
      <c r="Z3273" s="21" t="str">
        <f>IF(N3273="", "", TEXT(N3273, "dddd"))</f>
        <v>Wednesday</v>
      </c>
      <c r="AA3273" s="21" t="str">
        <f>IF(X3273="", "", TEXT(X3273, "dddd"))</f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3270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>IF(AB3274="DOLLAR",E3274*88,E3274)</f>
        <v>17688</v>
      </c>
      <c r="G3274" s="48">
        <f>F3274*J3274</f>
        <v>17688</v>
      </c>
      <c r="H3274" s="21" t="s">
        <v>4491</v>
      </c>
      <c r="I3274" s="21" t="s">
        <v>4492</v>
      </c>
      <c r="J3274" s="21">
        <v>1</v>
      </c>
      <c r="K3274" s="21">
        <v>1</v>
      </c>
      <c r="L3274" s="21">
        <f>J3274-K3274</f>
        <v>0</v>
      </c>
      <c r="M3274" s="21" t="s">
        <v>4893</v>
      </c>
      <c r="N3274" s="30">
        <v>45938</v>
      </c>
      <c r="O3274" s="48">
        <v>32287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>IF(OR(R3274 = "PRIYANKA MADAM", R3274 = "DEEPAK", R3274 = "PORTER"),N3274,"")</f>
        <v>45938</v>
      </c>
      <c r="Y3274" s="21">
        <f>IF(X3274="", "", X3274-N3274)</f>
        <v>0</v>
      </c>
      <c r="Z3274" s="21" t="str">
        <f>IF(N3274="", "", TEXT(N3274, "dddd"))</f>
        <v>Wednesday</v>
      </c>
      <c r="AA3274" s="21" t="str">
        <f>IF(X3274="", "", TEXT(X3274, "dddd"))</f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3271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>IF(AB3275="DOLLAR",E3275*88,E3275)</f>
        <v>17688</v>
      </c>
      <c r="G3275" s="48">
        <f>F3275*J3275</f>
        <v>17688</v>
      </c>
      <c r="H3275" s="21" t="s">
        <v>751</v>
      </c>
      <c r="I3275" s="21" t="s">
        <v>4127</v>
      </c>
      <c r="J3275" s="21">
        <v>1</v>
      </c>
      <c r="K3275" s="21">
        <v>1</v>
      </c>
      <c r="L3275" s="21">
        <f>J3275-K3275</f>
        <v>0</v>
      </c>
      <c r="M3275" s="21" t="s">
        <v>4962</v>
      </c>
      <c r="N3275" s="30">
        <v>45938</v>
      </c>
      <c r="O3275" s="48">
        <v>0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 t="s">
        <v>4749</v>
      </c>
      <c r="U3275" s="21" t="s">
        <v>3580</v>
      </c>
      <c r="V3275" s="21" t="str">
        <f>VLOOKUP(P3275,'Customer List'!B:C,2,)</f>
        <v>Delhi</v>
      </c>
      <c r="W3275" s="38"/>
      <c r="X3275" s="30">
        <f>IF(OR(R3275 = "PRIYANKA MADAM", R3275 = "DEEPAK", R3275 = "PORTER"),N3275,"")</f>
        <v>45938</v>
      </c>
      <c r="Y3275" s="21">
        <f>IF(X3275="", "", X3275-N3275)</f>
        <v>0</v>
      </c>
      <c r="Z3275" s="21" t="str">
        <f>IF(N3275="", "", TEXT(N3275, "dddd"))</f>
        <v>Wednesday</v>
      </c>
      <c r="AA3275" s="21" t="str">
        <f>IF(X3275="", "", TEXT(X3275, "dddd"))</f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3272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>IF(AB3276="DOLLAR",E3276*88,E3276)</f>
        <v>17688</v>
      </c>
      <c r="G3276" s="48">
        <f>F3276*J3276</f>
        <v>17688</v>
      </c>
      <c r="H3276" s="21" t="s">
        <v>4493</v>
      </c>
      <c r="I3276" s="21" t="s">
        <v>4494</v>
      </c>
      <c r="J3276" s="21">
        <v>1</v>
      </c>
      <c r="K3276" s="21">
        <v>1</v>
      </c>
      <c r="L3276" s="21">
        <f>J3276-K3276</f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57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>IF(OR(R3276 = "PRIYANKA MADAM", R3276 = "DEEPAK", R3276 = "PORTER"),N3276,"")</f>
        <v>45938</v>
      </c>
      <c r="Y3276" s="21">
        <f>IF(X3276="", "", X3276-N3276)</f>
        <v>0</v>
      </c>
      <c r="Z3276" s="21" t="str">
        <f>IF(N3276="", "", TEXT(N3276, "dddd"))</f>
        <v>Wednesday</v>
      </c>
      <c r="AA3276" s="21" t="str">
        <f>IF(X3276="", "", TEXT(X3276, "dddd"))</f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3273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>IF(AB3277="DOLLAR",E3277*88,E3277)</f>
        <v>17688</v>
      </c>
      <c r="G3277" s="48">
        <f>F3277*J3277</f>
        <v>17688</v>
      </c>
      <c r="H3277" s="21" t="s">
        <v>4495</v>
      </c>
      <c r="I3277" s="21" t="s">
        <v>4496</v>
      </c>
      <c r="J3277" s="21">
        <v>1</v>
      </c>
      <c r="K3277" s="21">
        <v>1</v>
      </c>
      <c r="L3277" s="21">
        <f>J3277-K3277</f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>IF(OR(R3277 = "PRIYANKA MADAM", R3277 = "DEEPAK", R3277 = "PORTER"),N3277,"")</f>
        <v>45938</v>
      </c>
      <c r="Y3277" s="21">
        <f>IF(X3277="", "", X3277-N3277)</f>
        <v>0</v>
      </c>
      <c r="Z3277" s="21" t="str">
        <f>IF(N3277="", "", TEXT(N3277, "dddd"))</f>
        <v>Wednesday</v>
      </c>
      <c r="AA3277" s="21" t="str">
        <f>IF(X3277="", "", TEXT(X3277, "dddd"))</f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3274</v>
      </c>
      <c r="B3278" s="21" t="s">
        <v>4726</v>
      </c>
      <c r="C3278" s="30">
        <v>45926</v>
      </c>
      <c r="D3278" s="30">
        <v>45937</v>
      </c>
      <c r="E3278" s="47">
        <v>201</v>
      </c>
      <c r="F3278" s="47">
        <f>IF(AB3278="DOLLAR",E3278*88,E3278)</f>
        <v>17688</v>
      </c>
      <c r="G3278" s="48">
        <f>F3278*J3278</f>
        <v>17688</v>
      </c>
      <c r="H3278" s="21" t="s">
        <v>4497</v>
      </c>
      <c r="I3278" s="21" t="s">
        <v>4498</v>
      </c>
      <c r="J3278" s="21">
        <v>1</v>
      </c>
      <c r="K3278" s="21">
        <v>1</v>
      </c>
      <c r="L3278" s="21">
        <f>J3278-K3278</f>
        <v>0</v>
      </c>
      <c r="M3278" s="21" t="s">
        <v>4891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>IF(OR(R3278 = "PRIYANKA MADAM", R3278 = "DEEPAK", R3278 = "PORTER"),N3278,"")</f>
        <v>45938</v>
      </c>
      <c r="Y3278" s="21">
        <f>IF(X3278="", "", X3278-N3278)</f>
        <v>0</v>
      </c>
      <c r="Z3278" s="21" t="str">
        <f>IF(N3278="", "", TEXT(N3278, "dddd"))</f>
        <v>Wednesday</v>
      </c>
      <c r="AA3278" s="21" t="str">
        <f>IF(X3278="", "", TEXT(X3278, "dddd"))</f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>IF(AB3279="DOLLAR",E3279*88,E3279)</f>
        <v>16544</v>
      </c>
      <c r="G3279" s="48">
        <f>F3279*J3279</f>
        <v>66176</v>
      </c>
      <c r="H3279" s="21" t="s">
        <v>372</v>
      </c>
      <c r="I3279" s="21" t="s">
        <v>4123</v>
      </c>
      <c r="J3279" s="21">
        <v>4</v>
      </c>
      <c r="K3279" s="21"/>
      <c r="L3279" s="21">
        <f>J3279-K3279</f>
        <v>4</v>
      </c>
      <c r="M3279" s="21"/>
      <c r="N3279" s="30"/>
      <c r="O3279" s="48"/>
      <c r="P3279" s="21" t="s">
        <v>1145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STOCK</v>
      </c>
      <c r="W3279" s="38" t="s">
        <v>1145</v>
      </c>
      <c r="X3279" s="30" t="str">
        <f>IF(OR(R3279 = "PRIYANKA MADAM", R3279 = "DEEPAK", R3279 = "PORTER"),N3279,"")</f>
        <v/>
      </c>
      <c r="Y3279" s="21" t="str">
        <f>IF(X3279="", "", X3279-N3279)</f>
        <v/>
      </c>
      <c r="Z3279" s="21" t="str">
        <f>IF(N3279="", "", TEXT(N3279, "dddd"))</f>
        <v/>
      </c>
      <c r="AA3279" s="21" t="str">
        <f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STOCK</v>
      </c>
    </row>
    <row r="3280" spans="1:29" x14ac:dyDescent="0.25">
      <c r="A3280" s="21">
        <v>3275</v>
      </c>
      <c r="B3280" s="21" t="s">
        <v>4726</v>
      </c>
      <c r="C3280" s="30">
        <v>45926</v>
      </c>
      <c r="D3280" s="30">
        <v>45937</v>
      </c>
      <c r="E3280" s="47">
        <v>188</v>
      </c>
      <c r="F3280" s="47">
        <f>IF(AB3280="DOLLAR",E3280*88,E3280)</f>
        <v>16544</v>
      </c>
      <c r="G3280" s="48">
        <f>F3280*J3280</f>
        <v>16544</v>
      </c>
      <c r="H3280" s="21" t="s">
        <v>372</v>
      </c>
      <c r="I3280" s="21" t="s">
        <v>4123</v>
      </c>
      <c r="J3280" s="21">
        <v>1</v>
      </c>
      <c r="K3280" s="21"/>
      <c r="L3280" s="21">
        <f>J3280-K3280</f>
        <v>1</v>
      </c>
      <c r="M3280" s="21"/>
      <c r="N3280" s="30"/>
      <c r="O3280" s="48"/>
      <c r="P3280" s="21" t="s">
        <v>2046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Banglore</v>
      </c>
      <c r="W3280" s="38" t="s">
        <v>5725</v>
      </c>
      <c r="X3280" s="30" t="str">
        <f>IF(OR(R3280 = "PRIYANKA MADAM", R3280 = "DEEPAK", R3280 = "PORTER"),N3280,"")</f>
        <v/>
      </c>
      <c r="Y3280" s="21" t="str">
        <f>IF(X3280="", "", X3280-N3280)</f>
        <v/>
      </c>
      <c r="Z3280" s="21" t="str">
        <f>IF(N3280="", "", TEXT(N3280, "dddd"))</f>
        <v/>
      </c>
      <c r="AA3280" s="21" t="str">
        <f>IF(X3280="", "", TEXT(X3280, "dddd"))</f>
        <v/>
      </c>
      <c r="AB3280" s="21" t="str">
        <f>VLOOKUP(U3280,'Currency Sheet'!A:C,3,)</f>
        <v>DOLLAR</v>
      </c>
      <c r="AC3280" s="42" t="str">
        <f>VLOOKUP(P3280,'Customer List'!B:D,3,)</f>
        <v>OutStation</v>
      </c>
    </row>
    <row r="3281" spans="1:29" x14ac:dyDescent="0.25">
      <c r="A3281" s="21">
        <v>3276</v>
      </c>
      <c r="B3281" s="21" t="s">
        <v>4726</v>
      </c>
      <c r="C3281" s="30">
        <v>45926</v>
      </c>
      <c r="D3281" s="30">
        <v>45937</v>
      </c>
      <c r="E3281" s="47">
        <v>201</v>
      </c>
      <c r="F3281" s="47">
        <f>IF(AB3281="DOLLAR",E3281*88,E3281)</f>
        <v>17688</v>
      </c>
      <c r="G3281" s="48">
        <f>F3281*J3281</f>
        <v>17688</v>
      </c>
      <c r="H3281" s="21" t="s">
        <v>4499</v>
      </c>
      <c r="I3281" s="21" t="s">
        <v>4500</v>
      </c>
      <c r="J3281" s="21">
        <v>1</v>
      </c>
      <c r="K3281" s="21">
        <v>1</v>
      </c>
      <c r="L3281" s="21">
        <f>J3281-K3281</f>
        <v>0</v>
      </c>
      <c r="M3281" s="21" t="s">
        <v>4892</v>
      </c>
      <c r="N3281" s="30">
        <v>45938</v>
      </c>
      <c r="O3281" s="48">
        <v>34440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>IF(OR(R3281 = "PRIYANKA MADAM", R3281 = "DEEPAK", R3281 = "PORTER"),N3281,"")</f>
        <v>45938</v>
      </c>
      <c r="Y3281" s="21">
        <f>IF(X3281="", "", X3281-N3281)</f>
        <v>0</v>
      </c>
      <c r="Z3281" s="21" t="str">
        <f>IF(N3281="", "", TEXT(N3281, "dddd"))</f>
        <v>Wednesday</v>
      </c>
      <c r="AA3281" s="21" t="str">
        <f>IF(X3281="", "", TEXT(X3281, "dddd"))</f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3277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>IF(AB3282="DOLLAR",E3282*88,E3282)</f>
        <v>32912</v>
      </c>
      <c r="G3282" s="48">
        <f>F3282*J3282</f>
        <v>32912</v>
      </c>
      <c r="H3282" s="21" t="s">
        <v>4501</v>
      </c>
      <c r="I3282" s="21" t="s">
        <v>4502</v>
      </c>
      <c r="J3282" s="21">
        <v>1</v>
      </c>
      <c r="K3282" s="21">
        <v>1</v>
      </c>
      <c r="L3282" s="21">
        <f>J3282-K3282</f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>IF(OR(R3282 = "PRIYANKA MADAM", R3282 = "DEEPAK", R3282 = "PORTER"),N3282,"")</f>
        <v>45938</v>
      </c>
      <c r="Y3282" s="21">
        <f>IF(X3282="", "", X3282-N3282)</f>
        <v>0</v>
      </c>
      <c r="Z3282" s="21" t="str">
        <f>IF(N3282="", "", TEXT(N3282, "dddd"))</f>
        <v>Wednesday</v>
      </c>
      <c r="AA3282" s="21" t="str">
        <f>IF(X3282="", "", TEXT(X3282, "dddd"))</f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3278</v>
      </c>
      <c r="B3283" s="21" t="s">
        <v>4726</v>
      </c>
      <c r="C3283" s="30">
        <v>45926</v>
      </c>
      <c r="D3283" s="30">
        <v>45937</v>
      </c>
      <c r="E3283" s="47">
        <v>374</v>
      </c>
      <c r="F3283" s="47">
        <f>IF(AB3283="DOLLAR",E3283*88,E3283)</f>
        <v>32912</v>
      </c>
      <c r="G3283" s="48">
        <f>F3283*J3283</f>
        <v>32912</v>
      </c>
      <c r="H3283" s="21" t="s">
        <v>4503</v>
      </c>
      <c r="I3283" s="21" t="s">
        <v>4504</v>
      </c>
      <c r="J3283" s="21">
        <v>1</v>
      </c>
      <c r="K3283" s="21">
        <v>1</v>
      </c>
      <c r="L3283" s="21">
        <f>J3283-K3283</f>
        <v>0</v>
      </c>
      <c r="M3283" s="21" t="s">
        <v>4890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>IF(OR(R3283 = "PRIYANKA MADAM", R3283 = "DEEPAK", R3283 = "PORTER"),N3283,"")</f>
        <v>45938</v>
      </c>
      <c r="Y3283" s="21">
        <f>IF(X3283="", "", X3283-N3283)</f>
        <v>0</v>
      </c>
      <c r="Z3283" s="21" t="str">
        <f>IF(N3283="", "", TEXT(N3283, "dddd"))</f>
        <v>Wednesday</v>
      </c>
      <c r="AA3283" s="21" t="str">
        <f>IF(X3283="", "", TEXT(X3283, "dddd"))</f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3279</v>
      </c>
      <c r="B3284" s="21" t="s">
        <v>4726</v>
      </c>
      <c r="C3284" s="30">
        <v>45926</v>
      </c>
      <c r="D3284" s="30">
        <v>45937</v>
      </c>
      <c r="E3284" s="47">
        <v>201</v>
      </c>
      <c r="F3284" s="47">
        <f>IF(AB3284="DOLLAR",E3284*88,E3284)</f>
        <v>17688</v>
      </c>
      <c r="G3284" s="48">
        <f>F3284*J3284</f>
        <v>17688</v>
      </c>
      <c r="H3284" s="21" t="s">
        <v>4505</v>
      </c>
      <c r="I3284" s="21" t="s">
        <v>4506</v>
      </c>
      <c r="J3284" s="21">
        <v>1</v>
      </c>
      <c r="K3284" s="21">
        <v>1</v>
      </c>
      <c r="L3284" s="21">
        <f>J3284-K3284</f>
        <v>0</v>
      </c>
      <c r="M3284" s="21" t="s">
        <v>4860</v>
      </c>
      <c r="N3284" s="30">
        <v>45938</v>
      </c>
      <c r="O3284" s="48">
        <v>34440</v>
      </c>
      <c r="P3284" s="21" t="s">
        <v>4430</v>
      </c>
      <c r="Q3284" s="21" t="s">
        <v>1127</v>
      </c>
      <c r="R3284" s="21" t="s">
        <v>1127</v>
      </c>
      <c r="S3284" s="3">
        <v>-20</v>
      </c>
      <c r="T3284" s="37"/>
      <c r="U3284" s="21" t="s">
        <v>3580</v>
      </c>
      <c r="V3284" s="21" t="str">
        <f>VLOOKUP(P3284,'Customer List'!B:C,2,)</f>
        <v>Noida</v>
      </c>
      <c r="W3284" s="38"/>
      <c r="X3284" s="30">
        <f>IF(OR(R3284 = "PRIYANKA MADAM", R3284 = "DEEPAK", R3284 = "PORTER"),N3284,"")</f>
        <v>45938</v>
      </c>
      <c r="Y3284" s="21">
        <f>IF(X3284="", "", X3284-N3284)</f>
        <v>0</v>
      </c>
      <c r="Z3284" s="21" t="str">
        <f>IF(N3284="", "", TEXT(N3284, "dddd"))</f>
        <v>Wednesday</v>
      </c>
      <c r="AA3284" s="21" t="str">
        <f>IF(X3284="", "", TEXT(X3284, "dddd"))</f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3280</v>
      </c>
      <c r="B3285" s="21" t="s">
        <v>4726</v>
      </c>
      <c r="C3285" s="30">
        <v>45926</v>
      </c>
      <c r="D3285" s="30">
        <v>45937</v>
      </c>
      <c r="E3285" s="47">
        <v>374</v>
      </c>
      <c r="F3285" s="47">
        <f>IF(AB3285="DOLLAR",E3285*88,E3285)</f>
        <v>32912</v>
      </c>
      <c r="G3285" s="48">
        <f>F3285*J3285</f>
        <v>32912</v>
      </c>
      <c r="H3285" s="21" t="s">
        <v>4508</v>
      </c>
      <c r="I3285" s="21" t="s">
        <v>4509</v>
      </c>
      <c r="J3285" s="21">
        <v>1</v>
      </c>
      <c r="K3285" s="21">
        <v>1</v>
      </c>
      <c r="L3285" s="21">
        <f>J3285-K3285</f>
        <v>0</v>
      </c>
      <c r="M3285" s="21" t="s">
        <v>5161</v>
      </c>
      <c r="N3285" s="30">
        <v>45940</v>
      </c>
      <c r="O3285" s="48">
        <v>48060</v>
      </c>
      <c r="P3285" s="21" t="s">
        <v>633</v>
      </c>
      <c r="Q3285" s="21" t="s">
        <v>636</v>
      </c>
      <c r="R3285" s="21" t="s">
        <v>723</v>
      </c>
      <c r="S3285" s="3">
        <v>-20</v>
      </c>
      <c r="T3285" s="37"/>
      <c r="U3285" s="21" t="s">
        <v>3580</v>
      </c>
      <c r="V3285" s="21" t="str">
        <f>VLOOKUP(P3285,'Customer List'!B:C,2,)</f>
        <v>Manesar</v>
      </c>
      <c r="W3285" s="38"/>
      <c r="X3285" s="30">
        <f>IF(OR(R3285 = "PRIYANKA MADAM", R3285 = "DEEPAK", R3285 = "PORTER"),N3285,"")</f>
        <v>45940</v>
      </c>
      <c r="Y3285" s="21">
        <f>IF(X3285="", "", X3285-N3285)</f>
        <v>0</v>
      </c>
      <c r="Z3285" s="21" t="str">
        <f>IF(N3285="", "", TEXT(N3285, "dddd"))</f>
        <v>Friday</v>
      </c>
      <c r="AA3285" s="21" t="str">
        <f>IF(X3285="", "", TEXT(X3285, "dddd"))</f>
        <v>Friday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3281</v>
      </c>
      <c r="B3286" s="21" t="s">
        <v>4726</v>
      </c>
      <c r="C3286" s="30">
        <v>45926</v>
      </c>
      <c r="D3286" s="30">
        <v>45937</v>
      </c>
      <c r="E3286" s="47">
        <v>372</v>
      </c>
      <c r="F3286" s="47">
        <f>IF(AB3286="DOLLAR",E3286*88,E3286)</f>
        <v>32736</v>
      </c>
      <c r="G3286" s="48">
        <f>F3286*J3286</f>
        <v>32736</v>
      </c>
      <c r="H3286" s="21" t="s">
        <v>4510</v>
      </c>
      <c r="I3286" s="21" t="s">
        <v>4511</v>
      </c>
      <c r="J3286" s="21">
        <v>1</v>
      </c>
      <c r="K3286" s="21">
        <v>1</v>
      </c>
      <c r="L3286" s="21">
        <f>J3286-K3286</f>
        <v>0</v>
      </c>
      <c r="M3286" s="21" t="s">
        <v>4894</v>
      </c>
      <c r="N3286" s="30">
        <v>45937</v>
      </c>
      <c r="O3286" s="48">
        <v>53466</v>
      </c>
      <c r="P3286" s="21" t="s">
        <v>168</v>
      </c>
      <c r="Q3286" s="21">
        <v>58156579261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Bhopal</v>
      </c>
      <c r="W3286" s="38"/>
      <c r="X3286" s="30">
        <v>45939</v>
      </c>
      <c r="Y3286" s="21">
        <f>IF(X3286="", "", X3286-N3286)</f>
        <v>2</v>
      </c>
      <c r="Z3286" s="21" t="str">
        <f>IF(N3286="", "", TEXT(N3286, "dddd"))</f>
        <v>Tuesday</v>
      </c>
      <c r="AA3286" s="21" t="str">
        <f>IF(X3286="", "", TEXT(X3286, "dddd"))</f>
        <v>Thursday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3282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>IF(AB3287="DOLLAR",E3287*88,E3287)</f>
        <v>15224</v>
      </c>
      <c r="G3287" s="48">
        <f>F3287*J3287</f>
        <v>15224</v>
      </c>
      <c r="H3287" s="21" t="s">
        <v>4512</v>
      </c>
      <c r="I3287" s="21" t="s">
        <v>4513</v>
      </c>
      <c r="J3287" s="21">
        <v>1</v>
      </c>
      <c r="K3287" s="21">
        <v>1</v>
      </c>
      <c r="L3287" s="21">
        <f>J3287-K3287</f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>IF(X3287="", "", X3287-N3287)</f>
        <v>4</v>
      </c>
      <c r="Z3287" s="21" t="str">
        <f>IF(N3287="", "", TEXT(N3287, "dddd"))</f>
        <v>Tuesday</v>
      </c>
      <c r="AA3287" s="21" t="str">
        <f>IF(X3287="", "", TEXT(X3287, "dddd"))</f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3283</v>
      </c>
      <c r="B3288" s="21" t="s">
        <v>4726</v>
      </c>
      <c r="C3288" s="30">
        <v>45926</v>
      </c>
      <c r="D3288" s="30">
        <v>45937</v>
      </c>
      <c r="E3288" s="47">
        <v>173</v>
      </c>
      <c r="F3288" s="47">
        <f>IF(AB3288="DOLLAR",E3288*88,E3288)</f>
        <v>15224</v>
      </c>
      <c r="G3288" s="48">
        <f>F3288*J3288</f>
        <v>15224</v>
      </c>
      <c r="H3288" s="21" t="s">
        <v>4514</v>
      </c>
      <c r="I3288" s="21" t="s">
        <v>4515</v>
      </c>
      <c r="J3288" s="21">
        <v>1</v>
      </c>
      <c r="K3288" s="21">
        <v>1</v>
      </c>
      <c r="L3288" s="21">
        <f>J3288-K3288</f>
        <v>0</v>
      </c>
      <c r="M3288" s="21" t="s">
        <v>4901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>IF(X3288="", "", X3288-N3288)</f>
        <v>4</v>
      </c>
      <c r="Z3288" s="21" t="str">
        <f>IF(N3288="", "", TEXT(N3288, "dddd"))</f>
        <v>Tuesday</v>
      </c>
      <c r="AA3288" s="21" t="str">
        <f>IF(X3288="", "", TEXT(X3288, "dddd"))</f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3284</v>
      </c>
      <c r="B3289" s="21" t="s">
        <v>4726</v>
      </c>
      <c r="C3289" s="30">
        <v>45926</v>
      </c>
      <c r="D3289" s="30">
        <v>45937</v>
      </c>
      <c r="E3289" s="47">
        <v>282</v>
      </c>
      <c r="F3289" s="47">
        <f>IF(AB3289="DOLLAR",E3289*88,E3289)</f>
        <v>24816</v>
      </c>
      <c r="G3289" s="48">
        <f>F3289*J3289</f>
        <v>24816</v>
      </c>
      <c r="H3289" s="21" t="s">
        <v>4516</v>
      </c>
      <c r="I3289" s="21" t="s">
        <v>4517</v>
      </c>
      <c r="J3289" s="21">
        <v>1</v>
      </c>
      <c r="K3289" s="21">
        <v>1</v>
      </c>
      <c r="L3289" s="21">
        <f>J3289-K3289</f>
        <v>0</v>
      </c>
      <c r="M3289" s="21" t="s">
        <v>4889</v>
      </c>
      <c r="N3289" s="30">
        <v>45938</v>
      </c>
      <c r="O3289" s="48">
        <v>42315</v>
      </c>
      <c r="P3289" s="21" t="s">
        <v>30</v>
      </c>
      <c r="Q3289" s="21" t="s">
        <v>636</v>
      </c>
      <c r="R3289" s="21" t="s">
        <v>637</v>
      </c>
      <c r="S3289" s="3">
        <v>-20</v>
      </c>
      <c r="T3289" s="37"/>
      <c r="U3289" s="21" t="s">
        <v>3580</v>
      </c>
      <c r="V3289" s="21" t="str">
        <f>VLOOKUP(P3289,'Customer List'!B:C,2,)</f>
        <v>Delhi</v>
      </c>
      <c r="W3289" s="38"/>
      <c r="X3289" s="30">
        <f>IF(OR(R3289 = "PRIYANKA MADAM", R3289 = "DEEPAK", R3289 = "PORTER"),N3289,"")</f>
        <v>45938</v>
      </c>
      <c r="Y3289" s="21">
        <f>IF(X3289="", "", X3289-N3289)</f>
        <v>0</v>
      </c>
      <c r="Z3289" s="21" t="str">
        <f>IF(N3289="", "", TEXT(N3289, "dddd"))</f>
        <v>Wednesday</v>
      </c>
      <c r="AA3289" s="21" t="str">
        <f>IF(X3289="", "", TEXT(X3289, "dddd"))</f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x14ac:dyDescent="0.25">
      <c r="A3290" s="21">
        <v>3285</v>
      </c>
      <c r="B3290" s="21" t="s">
        <v>4726</v>
      </c>
      <c r="C3290" s="30">
        <v>45926</v>
      </c>
      <c r="D3290" s="30">
        <v>45937</v>
      </c>
      <c r="E3290" s="47">
        <v>361</v>
      </c>
      <c r="F3290" s="47">
        <f>IF(AB3290="DOLLAR",E3290*88,E3290)</f>
        <v>31768</v>
      </c>
      <c r="G3290" s="48">
        <f>F3290*J3290</f>
        <v>31768</v>
      </c>
      <c r="H3290" s="21" t="s">
        <v>4518</v>
      </c>
      <c r="I3290" s="21" t="s">
        <v>4519</v>
      </c>
      <c r="J3290" s="21">
        <v>1</v>
      </c>
      <c r="K3290" s="21">
        <v>1</v>
      </c>
      <c r="L3290" s="21">
        <f>J3290-K3290</f>
        <v>0</v>
      </c>
      <c r="M3290" s="21" t="s">
        <v>4884</v>
      </c>
      <c r="N3290" s="30">
        <v>45937</v>
      </c>
      <c r="O3290" s="48">
        <v>54075</v>
      </c>
      <c r="P3290" s="21" t="s">
        <v>295</v>
      </c>
      <c r="Q3290" s="21">
        <v>58156572773</v>
      </c>
      <c r="R3290" s="21" t="s">
        <v>40</v>
      </c>
      <c r="S3290" s="3">
        <v>-20</v>
      </c>
      <c r="T3290" s="37"/>
      <c r="U3290" s="21" t="s">
        <v>3580</v>
      </c>
      <c r="V3290" s="21" t="str">
        <f>VLOOKUP(P3290,'Customer List'!B:C,2,)</f>
        <v>Kerala</v>
      </c>
      <c r="W3290" s="38"/>
      <c r="X3290" s="30">
        <v>45941</v>
      </c>
      <c r="Y3290" s="21">
        <f>IF(X3290="", "", X3290-N3290)</f>
        <v>4</v>
      </c>
      <c r="Z3290" s="21" t="str">
        <f>IF(N3290="", "", TEXT(N3290, "dddd"))</f>
        <v>Tuesday</v>
      </c>
      <c r="AA3290" s="21" t="str">
        <f>IF(X3290="", "", TEXT(X3290, "dddd"))</f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3286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>IF(AB3291="DOLLAR",E3291*88,E3291)</f>
        <v>6072</v>
      </c>
      <c r="G3291" s="48">
        <f>F3291*J3291</f>
        <v>6072</v>
      </c>
      <c r="H3291" s="21" t="s">
        <v>355</v>
      </c>
      <c r="I3291" s="21" t="s">
        <v>4124</v>
      </c>
      <c r="J3291" s="21">
        <v>1</v>
      </c>
      <c r="K3291" s="21">
        <v>1</v>
      </c>
      <c r="L3291" s="21">
        <f>J3291-K3291</f>
        <v>0</v>
      </c>
      <c r="M3291" s="21" t="s">
        <v>5889</v>
      </c>
      <c r="N3291" s="30">
        <v>45969</v>
      </c>
      <c r="O3291" s="48">
        <v>7994.25</v>
      </c>
      <c r="P3291" s="21" t="s">
        <v>2513</v>
      </c>
      <c r="Q3291" s="21">
        <v>58157937961</v>
      </c>
      <c r="R3291" s="21" t="s">
        <v>40</v>
      </c>
      <c r="S3291" s="3">
        <v>4</v>
      </c>
      <c r="T3291" s="37"/>
      <c r="U3291" s="21" t="s">
        <v>3580</v>
      </c>
      <c r="V3291" s="21" t="str">
        <f>VLOOKUP(P3291,'Customer List'!B:C,2,)</f>
        <v>MOHALI (PUNJAB)</v>
      </c>
      <c r="W3291" s="38" t="s">
        <v>5707</v>
      </c>
      <c r="X3291" s="30">
        <v>45972</v>
      </c>
      <c r="Y3291" s="21">
        <f>IF(X3291="", "", X3291-N3291)</f>
        <v>3</v>
      </c>
      <c r="Z3291" s="21" t="str">
        <f>IF(N3291="", "", TEXT(N3291, "dddd"))</f>
        <v>Saturday</v>
      </c>
      <c r="AA3291" s="21" t="str">
        <f>IF(X3291="", "", TEXT(X3291, "dddd"))</f>
        <v>Tuesday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3287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>IF(AB3292="DOLLAR",E3292*88,E3292)</f>
        <v>6072</v>
      </c>
      <c r="G3292" s="48">
        <f>F3292*J3292</f>
        <v>6072</v>
      </c>
      <c r="H3292" s="21" t="s">
        <v>355</v>
      </c>
      <c r="I3292" s="21" t="s">
        <v>4124</v>
      </c>
      <c r="J3292" s="21">
        <v>1</v>
      </c>
      <c r="K3292" s="21"/>
      <c r="L3292" s="21">
        <f>J3292-K3292</f>
        <v>1</v>
      </c>
      <c r="M3292" s="21"/>
      <c r="N3292" s="30"/>
      <c r="O3292" s="48"/>
      <c r="P3292" s="21" t="s">
        <v>2065</v>
      </c>
      <c r="Q3292" s="21"/>
      <c r="R3292" s="21"/>
      <c r="S3292" s="3">
        <v>4</v>
      </c>
      <c r="T3292" s="37"/>
      <c r="U3292" s="21" t="s">
        <v>3580</v>
      </c>
      <c r="V3292" s="21" t="str">
        <f>VLOOKUP(P3292,'Customer List'!B:C,2,)</f>
        <v>Hyderabad</v>
      </c>
      <c r="W3292" s="38" t="s">
        <v>5522</v>
      </c>
      <c r="X3292" s="30" t="str">
        <f>IF(OR(R3292 = "PRIYANKA MADAM", R3292 = "DEEPAK", R3292 = "PORTER"),N3292,"")</f>
        <v/>
      </c>
      <c r="Y3292" s="21" t="str">
        <f>IF(X3292="", "", X3292-N3292)</f>
        <v/>
      </c>
      <c r="Z3292" s="21" t="str">
        <f>IF(N3292="", "", TEXT(N3292, "dddd"))</f>
        <v/>
      </c>
      <c r="AA3292" s="21" t="str">
        <f>IF(X3292="", "", TEXT(X3292, "dddd"))</f>
        <v/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3288</v>
      </c>
      <c r="B3293" s="21" t="s">
        <v>4726</v>
      </c>
      <c r="C3293" s="30">
        <v>45926</v>
      </c>
      <c r="D3293" s="30">
        <v>45937</v>
      </c>
      <c r="E3293" s="47">
        <v>69</v>
      </c>
      <c r="F3293" s="47">
        <f>IF(AB3293="DOLLAR",E3293*88,E3293)</f>
        <v>6072</v>
      </c>
      <c r="G3293" s="48">
        <f>F3293*J3293</f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>J3293-K3293</f>
        <v>0</v>
      </c>
      <c r="M3293" s="21" t="s">
        <v>5315</v>
      </c>
      <c r="N3293" s="30">
        <v>45955</v>
      </c>
      <c r="O3293" s="48">
        <v>10395</v>
      </c>
      <c r="P3293" s="21" t="s">
        <v>295</v>
      </c>
      <c r="Q3293" s="56">
        <v>58157408223</v>
      </c>
      <c r="R3293" s="21" t="s">
        <v>40</v>
      </c>
      <c r="S3293" s="3">
        <v>4</v>
      </c>
      <c r="T3293" s="37"/>
      <c r="U3293" s="21" t="s">
        <v>3580</v>
      </c>
      <c r="V3293" s="21" t="str">
        <f>VLOOKUP(P3293,'Customer List'!B:C,2,)</f>
        <v>Kerala</v>
      </c>
      <c r="W3293" s="38"/>
      <c r="X3293" s="30">
        <v>45958</v>
      </c>
      <c r="Y3293" s="21">
        <f>IF(X3293="", "", X3293-N3293)</f>
        <v>3</v>
      </c>
      <c r="Z3293" s="21" t="str">
        <f>IF(N3293="", "", TEXT(N3293, "dddd"))</f>
        <v>Saturday</v>
      </c>
      <c r="AA3293" s="21" t="str">
        <f>IF(X3293="", "", TEXT(X3293, "dddd"))</f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3289</v>
      </c>
      <c r="B3294" s="21" t="s">
        <v>4726</v>
      </c>
      <c r="C3294" s="30">
        <v>45926</v>
      </c>
      <c r="D3294" s="30">
        <v>45937</v>
      </c>
      <c r="E3294" s="47">
        <v>237</v>
      </c>
      <c r="F3294" s="47">
        <f>IF(AB3294="DOLLAR",E3294*88,E3294)</f>
        <v>20856</v>
      </c>
      <c r="G3294" s="48">
        <f>F3294*J3294</f>
        <v>62568</v>
      </c>
      <c r="H3294" s="21" t="s">
        <v>321</v>
      </c>
      <c r="I3294" s="21" t="s">
        <v>4132</v>
      </c>
      <c r="J3294" s="21">
        <v>3</v>
      </c>
      <c r="K3294" s="21"/>
      <c r="L3294" s="21">
        <f>J3294-K3294</f>
        <v>3</v>
      </c>
      <c r="M3294" s="21"/>
      <c r="N3294" s="30"/>
      <c r="O3294" s="48"/>
      <c r="P3294" s="21" t="s">
        <v>1145</v>
      </c>
      <c r="Q3294" s="21"/>
      <c r="R3294" s="21"/>
      <c r="S3294" s="3">
        <v>4</v>
      </c>
      <c r="T3294" s="37"/>
      <c r="U3294" s="21" t="s">
        <v>3580</v>
      </c>
      <c r="V3294" s="21" t="str">
        <f>VLOOKUP(P3294,'Customer List'!B:C,2,)</f>
        <v>STOCK</v>
      </c>
      <c r="W3294" s="38" t="s">
        <v>1145</v>
      </c>
      <c r="X3294" s="30" t="str">
        <f>IF(OR(R3294 = "PRIYANKA MADAM", R3294 = "DEEPAK", R3294 = "PORTER"),N3294,"")</f>
        <v/>
      </c>
      <c r="Y3294" s="21" t="str">
        <f>IF(X3294="", "", X3294-N3294)</f>
        <v/>
      </c>
      <c r="Z3294" s="21" t="str">
        <f>IF(N3294="", "", TEXT(N3294, "dddd"))</f>
        <v/>
      </c>
      <c r="AA3294" s="21" t="str">
        <f>IF(X3294="", "", TEXT(X3294, "dddd"))</f>
        <v/>
      </c>
      <c r="AB3294" s="21" t="str">
        <f>VLOOKUP(U3294,'Currency Sheet'!A:C,3,)</f>
        <v>DOLLAR</v>
      </c>
      <c r="AC3294" s="42" t="str">
        <f>VLOOKUP(P3294,'Customer List'!B:D,3,)</f>
        <v>STOCK</v>
      </c>
    </row>
    <row r="3295" spans="1:29" x14ac:dyDescent="0.25">
      <c r="A3295" s="21">
        <v>3290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>IF(AB3295="DOLLAR",E3295*88,E3295)</f>
        <v>34584</v>
      </c>
      <c r="G3295" s="48">
        <f>F3295*J3295</f>
        <v>69168</v>
      </c>
      <c r="H3295" s="21" t="s">
        <v>364</v>
      </c>
      <c r="I3295" s="21" t="s">
        <v>4131</v>
      </c>
      <c r="J3295" s="21">
        <v>2</v>
      </c>
      <c r="K3295" s="21">
        <v>2</v>
      </c>
      <c r="L3295" s="21">
        <f>J3295-K3295</f>
        <v>0</v>
      </c>
      <c r="M3295" s="21" t="s">
        <v>5889</v>
      </c>
      <c r="N3295" s="30">
        <v>45969</v>
      </c>
      <c r="O3295" s="48">
        <v>90763</v>
      </c>
      <c r="P3295" s="21" t="s">
        <v>2513</v>
      </c>
      <c r="Q3295" s="21">
        <v>58157937961</v>
      </c>
      <c r="R3295" s="21" t="s">
        <v>40</v>
      </c>
      <c r="S3295" s="3">
        <v>4</v>
      </c>
      <c r="T3295" s="37"/>
      <c r="U3295" s="21" t="s">
        <v>3580</v>
      </c>
      <c r="V3295" s="21" t="str">
        <f>VLOOKUP(P3295,'Customer List'!B:C,2,)</f>
        <v>MOHALI (PUNJAB)</v>
      </c>
      <c r="W3295" s="38" t="s">
        <v>5707</v>
      </c>
      <c r="X3295" s="30">
        <v>45972</v>
      </c>
      <c r="Y3295" s="21">
        <f>IF(X3295="", "", X3295-N3295)</f>
        <v>3</v>
      </c>
      <c r="Z3295" s="21" t="str">
        <f>IF(N3295="", "", TEXT(N3295, "dddd"))</f>
        <v>Saturday</v>
      </c>
      <c r="AA3295" s="21" t="str">
        <f>IF(X3295="", "", TEXT(X3295, "dddd"))</f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3291</v>
      </c>
      <c r="B3296" s="21" t="s">
        <v>4726</v>
      </c>
      <c r="C3296" s="30">
        <v>45926</v>
      </c>
      <c r="D3296" s="30">
        <v>45937</v>
      </c>
      <c r="E3296" s="47">
        <v>393</v>
      </c>
      <c r="F3296" s="47">
        <f>IF(AB3296="DOLLAR",E3296*88,E3296)</f>
        <v>34584</v>
      </c>
      <c r="G3296" s="48">
        <f>F3296*J3296</f>
        <v>34584</v>
      </c>
      <c r="H3296" s="21" t="s">
        <v>364</v>
      </c>
      <c r="I3296" s="21" t="s">
        <v>4131</v>
      </c>
      <c r="J3296" s="21">
        <v>1</v>
      </c>
      <c r="K3296" s="21"/>
      <c r="L3296" s="21">
        <f>J3296-K3296</f>
        <v>1</v>
      </c>
      <c r="M3296" s="21"/>
      <c r="N3296" s="30"/>
      <c r="O3296" s="48"/>
      <c r="P3296" s="21" t="s">
        <v>2046</v>
      </c>
      <c r="Q3296" s="21"/>
      <c r="R3296" s="21"/>
      <c r="S3296" s="3">
        <v>4</v>
      </c>
      <c r="T3296" s="37"/>
      <c r="U3296" s="21" t="s">
        <v>3580</v>
      </c>
      <c r="V3296" s="21" t="str">
        <f>VLOOKUP(P3296,'Customer List'!B:C,2,)</f>
        <v>Banglore</v>
      </c>
      <c r="W3296" s="38" t="s">
        <v>5725</v>
      </c>
      <c r="X3296" s="30" t="str">
        <f>IF(OR(R3296 = "PRIYANKA MADAM", R3296 = "DEEPAK", R3296 = "PORTER"),N3296,"")</f>
        <v/>
      </c>
      <c r="Y3296" s="21" t="str">
        <f>IF(X3296="", "", X3296-N3296)</f>
        <v/>
      </c>
      <c r="Z3296" s="21" t="str">
        <f>IF(N3296="", "", TEXT(N3296, "dddd"))</f>
        <v/>
      </c>
      <c r="AA3296" s="21" t="str">
        <f>IF(X3296="", "", TEXT(X3296, "dddd"))</f>
        <v/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3292</v>
      </c>
      <c r="B3297" s="21" t="s">
        <v>4845</v>
      </c>
      <c r="C3297" s="30">
        <v>45933</v>
      </c>
      <c r="D3297" s="30">
        <v>45938</v>
      </c>
      <c r="E3297" s="47">
        <v>100.1</v>
      </c>
      <c r="F3297" s="47">
        <f>IF(AB3297="DOLLAR",E3297*88,E3297)</f>
        <v>8808.7999999999993</v>
      </c>
      <c r="G3297" s="48">
        <f>F3297*J3297</f>
        <v>8808.7999999999993</v>
      </c>
      <c r="H3297" s="21">
        <v>100204</v>
      </c>
      <c r="I3297" s="21" t="s">
        <v>4751</v>
      </c>
      <c r="J3297" s="21">
        <v>1</v>
      </c>
      <c r="K3297" s="21">
        <v>1</v>
      </c>
      <c r="L3297" s="21">
        <f>J3297-K3297</f>
        <v>0</v>
      </c>
      <c r="M3297" s="21" t="s">
        <v>5026</v>
      </c>
      <c r="N3297" s="30">
        <v>45941</v>
      </c>
      <c r="O3297" s="48">
        <v>12226.5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>IF(X3297="", "", X3297-N3297)</f>
        <v>4</v>
      </c>
      <c r="Z3297" s="21" t="str">
        <f>IF(N3297="", "", TEXT(N3297, "dddd"))</f>
        <v>Saturday</v>
      </c>
      <c r="AA3297" s="21" t="str">
        <f>IF(X3297="", "", TEXT(X3297, "dddd"))</f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3293</v>
      </c>
      <c r="B3298" s="21" t="s">
        <v>4845</v>
      </c>
      <c r="C3298" s="30">
        <v>45933</v>
      </c>
      <c r="D3298" s="30">
        <v>45938</v>
      </c>
      <c r="E3298" s="47">
        <v>150.5</v>
      </c>
      <c r="F3298" s="47">
        <f>IF(AB3298="DOLLAR",E3298*88,E3298)</f>
        <v>13244</v>
      </c>
      <c r="G3298" s="48">
        <f>F3298*J3298</f>
        <v>13244</v>
      </c>
      <c r="H3298" s="21">
        <v>100216</v>
      </c>
      <c r="I3298" s="21" t="s">
        <v>4751</v>
      </c>
      <c r="J3298" s="21">
        <v>1</v>
      </c>
      <c r="K3298" s="21">
        <v>1</v>
      </c>
      <c r="L3298" s="21">
        <f>J3298-K3298</f>
        <v>0</v>
      </c>
      <c r="M3298" s="21" t="s">
        <v>5026</v>
      </c>
      <c r="N3298" s="30">
        <v>45941</v>
      </c>
      <c r="O3298" s="48">
        <v>18382.5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>IF(X3298="", "", X3298-N3298)</f>
        <v>4</v>
      </c>
      <c r="Z3298" s="21" t="str">
        <f>IF(N3298="", "", TEXT(N3298, "dddd"))</f>
        <v>Saturday</v>
      </c>
      <c r="AA3298" s="21" t="str">
        <f>IF(X3298="", "", TEXT(X3298, "dddd"))</f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3294</v>
      </c>
      <c r="B3299" s="21" t="s">
        <v>4845</v>
      </c>
      <c r="C3299" s="30">
        <v>45933</v>
      </c>
      <c r="D3299" s="30">
        <v>45938</v>
      </c>
      <c r="E3299" s="47">
        <v>169.4</v>
      </c>
      <c r="F3299" s="47">
        <f>IF(AB3299="DOLLAR",E3299*88,E3299)</f>
        <v>14907.2</v>
      </c>
      <c r="G3299" s="48">
        <f>F3299*J3299</f>
        <v>14907.2</v>
      </c>
      <c r="H3299" s="21">
        <v>100222</v>
      </c>
      <c r="I3299" s="21" t="s">
        <v>4751</v>
      </c>
      <c r="J3299" s="21">
        <v>1</v>
      </c>
      <c r="K3299" s="21">
        <v>1</v>
      </c>
      <c r="L3299" s="21">
        <f>J3299-K3299</f>
        <v>0</v>
      </c>
      <c r="M3299" s="21" t="s">
        <v>4995</v>
      </c>
      <c r="N3299" s="30">
        <v>45941</v>
      </c>
      <c r="O3299" s="48">
        <v>28132.5</v>
      </c>
      <c r="P3299" s="21" t="s">
        <v>319</v>
      </c>
      <c r="Q3299" s="21">
        <v>58156810935</v>
      </c>
      <c r="R3299" s="21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Gujrat</v>
      </c>
      <c r="W3299" s="38"/>
      <c r="X3299" s="30">
        <v>45944</v>
      </c>
      <c r="Y3299" s="21">
        <f>IF(X3299="", "", X3299-N3299)</f>
        <v>3</v>
      </c>
      <c r="Z3299" s="21" t="str">
        <f>IF(N3299="", "", TEXT(N3299, "dddd"))</f>
        <v>Saturday</v>
      </c>
      <c r="AA3299" s="21" t="str">
        <f>IF(X3299="", "", TEXT(X3299, "dddd"))</f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3295</v>
      </c>
      <c r="B3300" s="21" t="s">
        <v>4845</v>
      </c>
      <c r="C3300" s="30">
        <v>45933</v>
      </c>
      <c r="D3300" s="30">
        <v>45938</v>
      </c>
      <c r="E3300" s="47">
        <v>189</v>
      </c>
      <c r="F3300" s="47">
        <f>IF(AB3300="DOLLAR",E3300*88,E3300)</f>
        <v>16632</v>
      </c>
      <c r="G3300" s="48">
        <f>F3300*J3300</f>
        <v>16632</v>
      </c>
      <c r="H3300" s="21">
        <v>100732</v>
      </c>
      <c r="I3300" s="21" t="s">
        <v>4752</v>
      </c>
      <c r="J3300" s="21">
        <v>1</v>
      </c>
      <c r="K3300" s="21">
        <v>1</v>
      </c>
      <c r="L3300" s="21">
        <f>J3300-K3300</f>
        <v>0</v>
      </c>
      <c r="M3300" s="21" t="s">
        <v>5026</v>
      </c>
      <c r="N3300" s="30">
        <v>45941</v>
      </c>
      <c r="O3300" s="48">
        <v>23085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>IF(X3300="", "", X3300-N3300)</f>
        <v>4</v>
      </c>
      <c r="Z3300" s="21" t="str">
        <f>IF(N3300="", "", TEXT(N3300, "dddd"))</f>
        <v>Saturday</v>
      </c>
      <c r="AA3300" s="21" t="str">
        <f>IF(X3300="", "", TEXT(X3300, "dddd"))</f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3296</v>
      </c>
      <c r="B3301" s="21" t="s">
        <v>4845</v>
      </c>
      <c r="C3301" s="30">
        <v>45933</v>
      </c>
      <c r="D3301" s="30">
        <v>45938</v>
      </c>
      <c r="E3301" s="47">
        <v>32.9</v>
      </c>
      <c r="F3301" s="47">
        <f>IF(AB3301="DOLLAR",E3301*88,E3301)</f>
        <v>2895.2</v>
      </c>
      <c r="G3301" s="48">
        <f>F3301*J3301</f>
        <v>2895.2</v>
      </c>
      <c r="H3301" s="21">
        <v>101205</v>
      </c>
      <c r="I3301" s="21" t="s">
        <v>4753</v>
      </c>
      <c r="J3301" s="21">
        <v>1</v>
      </c>
      <c r="K3301" s="21">
        <v>1</v>
      </c>
      <c r="L3301" s="21">
        <f>J3301-K3301</f>
        <v>0</v>
      </c>
      <c r="M3301" s="21" t="s">
        <v>4986</v>
      </c>
      <c r="N3301" s="30">
        <v>45941</v>
      </c>
      <c r="O3301" s="48">
        <v>5245.2</v>
      </c>
      <c r="P3301" s="21" t="s">
        <v>211</v>
      </c>
      <c r="Q3301" s="21">
        <v>58156812906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Banglore</v>
      </c>
      <c r="W3301" s="38"/>
      <c r="X3301" s="30">
        <v>45943</v>
      </c>
      <c r="Y3301" s="21">
        <f>IF(X3301="", "", X3301-N3301)</f>
        <v>2</v>
      </c>
      <c r="Z3301" s="21" t="str">
        <f>IF(N3301="", "", TEXT(N3301, "dddd"))</f>
        <v>Saturday</v>
      </c>
      <c r="AA3301" s="21" t="str">
        <f>IF(X3301="", "", TEXT(X3301, "dddd"))</f>
        <v>Monday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3297</v>
      </c>
      <c r="B3302" s="21" t="s">
        <v>4845</v>
      </c>
      <c r="C3302" s="30">
        <v>45933</v>
      </c>
      <c r="D3302" s="30">
        <v>45938</v>
      </c>
      <c r="E3302" s="47">
        <v>92.4</v>
      </c>
      <c r="F3302" s="47">
        <f>IF(AB3302="DOLLAR",E3302*88,E3302)</f>
        <v>8131.2000000000007</v>
      </c>
      <c r="G3302" s="48">
        <f>F3302*J3302</f>
        <v>8131.2000000000007</v>
      </c>
      <c r="H3302" s="21">
        <v>101206</v>
      </c>
      <c r="I3302" s="21" t="s">
        <v>4753</v>
      </c>
      <c r="J3302" s="21">
        <v>1</v>
      </c>
      <c r="K3302" s="21">
        <v>1</v>
      </c>
      <c r="L3302" s="21">
        <f>J3302-K3302</f>
        <v>0</v>
      </c>
      <c r="M3302" s="21" t="s">
        <v>5026</v>
      </c>
      <c r="N3302" s="30">
        <v>45941</v>
      </c>
      <c r="O3302" s="48">
        <v>11286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>IF(X3302="", "", X3302-N3302)</f>
        <v>4</v>
      </c>
      <c r="Z3302" s="21" t="str">
        <f>IF(N3302="", "", TEXT(N3302, "dddd"))</f>
        <v>Saturday</v>
      </c>
      <c r="AA3302" s="21" t="str">
        <f>IF(X3302="", "", TEXT(X3302, "dddd"))</f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3298</v>
      </c>
      <c r="B3303" s="21" t="s">
        <v>4845</v>
      </c>
      <c r="C3303" s="30">
        <v>45933</v>
      </c>
      <c r="D3303" s="30">
        <v>45938</v>
      </c>
      <c r="E3303" s="47">
        <v>150.5</v>
      </c>
      <c r="F3303" s="47">
        <f>IF(AB3303="DOLLAR",E3303*88,E3303)</f>
        <v>13244</v>
      </c>
      <c r="G3303" s="48">
        <f>F3303*J3303</f>
        <v>13244</v>
      </c>
      <c r="H3303" s="21">
        <v>101222</v>
      </c>
      <c r="I3303" s="21" t="s">
        <v>4753</v>
      </c>
      <c r="J3303" s="21">
        <v>1</v>
      </c>
      <c r="K3303" s="21">
        <v>1</v>
      </c>
      <c r="L3303" s="21">
        <f>J3303-K3303</f>
        <v>0</v>
      </c>
      <c r="M3303" s="21" t="s">
        <v>4976</v>
      </c>
      <c r="N3303" s="30">
        <v>45940</v>
      </c>
      <c r="O3303" s="48">
        <v>24993.75</v>
      </c>
      <c r="P3303" s="21" t="s">
        <v>619</v>
      </c>
      <c r="Q3303" s="21" t="s">
        <v>636</v>
      </c>
      <c r="R3303" s="21" t="s">
        <v>637</v>
      </c>
      <c r="S3303" s="3">
        <v>4</v>
      </c>
      <c r="T3303" s="37"/>
      <c r="U3303" s="21" t="s">
        <v>18</v>
      </c>
      <c r="V3303" s="21" t="str">
        <f>VLOOKUP(P3303,'Customer List'!B:C,2,)</f>
        <v>Delhi</v>
      </c>
      <c r="W3303" s="38"/>
      <c r="X3303" s="30">
        <f>IF(OR(R3303 = "PRIYANKA MADAM", R3303 = "DEEPAK", R3303 = "PORTER"),N3303,"")</f>
        <v>45940</v>
      </c>
      <c r="Y3303" s="21">
        <f>IF(X3303="", "", X3303-N3303)</f>
        <v>0</v>
      </c>
      <c r="Z3303" s="21" t="str">
        <f>IF(N3303="", "", TEXT(N3303, "dddd"))</f>
        <v>Friday</v>
      </c>
      <c r="AA3303" s="21" t="str">
        <f>IF(X3303="", "", TEXT(X3303, "dddd"))</f>
        <v>Friday</v>
      </c>
      <c r="AB3303" s="21" t="str">
        <f>VLOOKUP(U3303,'Currency Sheet'!A:C,3,)</f>
        <v>DOLLAR</v>
      </c>
      <c r="AC3303" s="42" t="str">
        <f>VLOOKUP(P3303,'Customer List'!B:D,3,)</f>
        <v>Local</v>
      </c>
    </row>
    <row r="3304" spans="1:29" x14ac:dyDescent="0.25">
      <c r="A3304" s="21">
        <v>3299</v>
      </c>
      <c r="B3304" s="21" t="s">
        <v>4845</v>
      </c>
      <c r="C3304" s="30">
        <v>45933</v>
      </c>
      <c r="D3304" s="30">
        <v>45938</v>
      </c>
      <c r="E3304" s="47">
        <v>66.5</v>
      </c>
      <c r="F3304" s="47">
        <f>IF(AB3304="DOLLAR",E3304*88,E3304)</f>
        <v>5852</v>
      </c>
      <c r="G3304" s="48">
        <f>F3304*J3304</f>
        <v>5852</v>
      </c>
      <c r="H3304" s="21">
        <v>102711</v>
      </c>
      <c r="I3304" s="21" t="s">
        <v>4754</v>
      </c>
      <c r="J3304" s="21">
        <v>1</v>
      </c>
      <c r="K3304" s="21">
        <v>1</v>
      </c>
      <c r="L3304" s="21">
        <f>J3304-K3304</f>
        <v>0</v>
      </c>
      <c r="M3304" s="21" t="s">
        <v>5026</v>
      </c>
      <c r="N3304" s="30">
        <v>45941</v>
      </c>
      <c r="O3304" s="48">
        <v>8122.5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>IF(X3304="", "", X3304-N3304)</f>
        <v>4</v>
      </c>
      <c r="Z3304" s="21" t="str">
        <f>IF(N3304="", "", TEXT(N3304, "dddd"))</f>
        <v>Saturday</v>
      </c>
      <c r="AA3304" s="21" t="str">
        <f>IF(X3304="", "", TEXT(X3304, "dddd"))</f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3300</v>
      </c>
      <c r="B3305" s="21" t="s">
        <v>4845</v>
      </c>
      <c r="C3305" s="30">
        <v>45933</v>
      </c>
      <c r="D3305" s="30">
        <v>45938</v>
      </c>
      <c r="E3305" s="47">
        <v>137.19999999999999</v>
      </c>
      <c r="F3305" s="47">
        <f>IF(AB3305="DOLLAR",E3305*88,E3305)</f>
        <v>12073.599999999999</v>
      </c>
      <c r="G3305" s="48">
        <f>F3305*J3305</f>
        <v>12073.599999999999</v>
      </c>
      <c r="H3305" s="21">
        <v>103116</v>
      </c>
      <c r="I3305" s="21" t="s">
        <v>4755</v>
      </c>
      <c r="J3305" s="21">
        <v>1</v>
      </c>
      <c r="K3305" s="21">
        <v>1</v>
      </c>
      <c r="L3305" s="21">
        <f>J3305-K3305</f>
        <v>0</v>
      </c>
      <c r="M3305" s="21" t="s">
        <v>5026</v>
      </c>
      <c r="N3305" s="30">
        <v>45941</v>
      </c>
      <c r="O3305" s="48">
        <v>16758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>IF(X3305="", "", X3305-N3305)</f>
        <v>4</v>
      </c>
      <c r="Z3305" s="21" t="str">
        <f>IF(N3305="", "", TEXT(N3305, "dddd"))</f>
        <v>Saturday</v>
      </c>
      <c r="AA3305" s="21" t="str">
        <f>IF(X3305="", "", TEXT(X3305, "dddd"))</f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3301</v>
      </c>
      <c r="B3306" s="21" t="s">
        <v>4845</v>
      </c>
      <c r="C3306" s="30">
        <v>45933</v>
      </c>
      <c r="D3306" s="30">
        <v>45938</v>
      </c>
      <c r="E3306" s="47">
        <v>181.5</v>
      </c>
      <c r="F3306" s="47">
        <f>IF(AB3306="DOLLAR",E3306*88,E3306)</f>
        <v>15972</v>
      </c>
      <c r="G3306" s="48">
        <f>F3306*J3306</f>
        <v>31944</v>
      </c>
      <c r="H3306" s="21">
        <v>103134</v>
      </c>
      <c r="I3306" s="21" t="s">
        <v>4755</v>
      </c>
      <c r="J3306" s="21">
        <v>2</v>
      </c>
      <c r="K3306" s="21">
        <v>2</v>
      </c>
      <c r="L3306" s="21">
        <f>J3306-K3306</f>
        <v>0</v>
      </c>
      <c r="M3306" s="21" t="s">
        <v>5016</v>
      </c>
      <c r="N3306" s="30">
        <v>45941</v>
      </c>
      <c r="O3306" s="48">
        <v>52514</v>
      </c>
      <c r="P3306" s="21" t="s">
        <v>2046</v>
      </c>
      <c r="Q3306" s="21">
        <v>58156813050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>IF(X3306="", "", X3306-N3306)</f>
        <v>2</v>
      </c>
      <c r="Z3306" s="21" t="str">
        <f>IF(N3306="", "", TEXT(N3306, "dddd"))</f>
        <v>Saturday</v>
      </c>
      <c r="AA3306" s="21" t="str">
        <f>IF(X3306="", "", TEXT(X3306, "dddd"))</f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3302</v>
      </c>
      <c r="B3307" s="21" t="s">
        <v>4845</v>
      </c>
      <c r="C3307" s="30">
        <v>45933</v>
      </c>
      <c r="D3307" s="30">
        <v>45938</v>
      </c>
      <c r="E3307" s="47">
        <v>219.75</v>
      </c>
      <c r="F3307" s="47">
        <f>IF(AB3307="DOLLAR",E3307*88,E3307)</f>
        <v>19338</v>
      </c>
      <c r="G3307" s="48">
        <f>F3307*J3307</f>
        <v>19338</v>
      </c>
      <c r="H3307" s="21">
        <v>104732</v>
      </c>
      <c r="I3307" s="21" t="s">
        <v>4756</v>
      </c>
      <c r="J3307" s="21">
        <v>1</v>
      </c>
      <c r="K3307" s="21">
        <v>1</v>
      </c>
      <c r="L3307" s="21">
        <f>J3307-K3307</f>
        <v>0</v>
      </c>
      <c r="M3307" s="21" t="s">
        <v>5026</v>
      </c>
      <c r="N3307" s="30">
        <v>45941</v>
      </c>
      <c r="O3307" s="48">
        <v>25051.5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>IF(X3307="", "", X3307-N3307)</f>
        <v>4</v>
      </c>
      <c r="Z3307" s="21" t="str">
        <f>IF(N3307="", "", TEXT(N3307, "dddd"))</f>
        <v>Saturday</v>
      </c>
      <c r="AA3307" s="21" t="str">
        <f>IF(X3307="", "", TEXT(X3307, "dddd"))</f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3303</v>
      </c>
      <c r="B3308" s="21" t="s">
        <v>4845</v>
      </c>
      <c r="C3308" s="30">
        <v>45933</v>
      </c>
      <c r="D3308" s="30">
        <v>45938</v>
      </c>
      <c r="E3308" s="47">
        <v>81.2</v>
      </c>
      <c r="F3308" s="47">
        <f>IF(AB3308="DOLLAR",E3308*88,E3308)</f>
        <v>7145.6</v>
      </c>
      <c r="G3308" s="48">
        <f>F3308*J3308</f>
        <v>7145.6</v>
      </c>
      <c r="H3308" s="21">
        <v>104733</v>
      </c>
      <c r="I3308" s="21" t="s">
        <v>4756</v>
      </c>
      <c r="J3308" s="21">
        <v>1</v>
      </c>
      <c r="K3308" s="21">
        <v>1</v>
      </c>
      <c r="L3308" s="21">
        <f>J3308-K3308</f>
        <v>0</v>
      </c>
      <c r="M3308" s="21" t="s">
        <v>5014</v>
      </c>
      <c r="N3308" s="30">
        <v>45941</v>
      </c>
      <c r="O3308" s="48">
        <v>12226.4</v>
      </c>
      <c r="P3308" s="21" t="s">
        <v>4843</v>
      </c>
      <c r="Q3308" s="21">
        <v>58156813610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Mumbai</v>
      </c>
      <c r="W3308" s="38"/>
      <c r="X3308" s="30">
        <v>45944</v>
      </c>
      <c r="Y3308" s="21">
        <f>IF(X3308="", "", X3308-N3308)</f>
        <v>3</v>
      </c>
      <c r="Z3308" s="21" t="str">
        <f>IF(N3308="", "", TEXT(N3308, "dddd"))</f>
        <v>Saturday</v>
      </c>
      <c r="AA3308" s="21" t="str">
        <f>IF(X3308="", "", TEXT(X3308, "dddd"))</f>
        <v>Tuesday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3304</v>
      </c>
      <c r="B3309" s="21" t="s">
        <v>4845</v>
      </c>
      <c r="C3309" s="30">
        <v>45933</v>
      </c>
      <c r="D3309" s="30">
        <v>45938</v>
      </c>
      <c r="E3309" s="47">
        <v>198.1</v>
      </c>
      <c r="F3309" s="47">
        <f>IF(AB3309="DOLLAR",E3309*88,E3309)</f>
        <v>17432.8</v>
      </c>
      <c r="G3309" s="48">
        <f>F3309*J3309</f>
        <v>17432.8</v>
      </c>
      <c r="H3309" s="21">
        <v>105012</v>
      </c>
      <c r="I3309" s="21" t="s">
        <v>4757</v>
      </c>
      <c r="J3309" s="21">
        <v>1</v>
      </c>
      <c r="K3309" s="21">
        <v>1</v>
      </c>
      <c r="L3309" s="21">
        <f>J3309-K3309</f>
        <v>0</v>
      </c>
      <c r="M3309" s="21" t="s">
        <v>5026</v>
      </c>
      <c r="N3309" s="30">
        <v>45941</v>
      </c>
      <c r="O3309" s="48">
        <v>24196.5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>IF(X3309="", "", X3309-N3309)</f>
        <v>4</v>
      </c>
      <c r="Z3309" s="21" t="str">
        <f>IF(N3309="", "", TEXT(N3309, "dddd"))</f>
        <v>Saturday</v>
      </c>
      <c r="AA3309" s="21" t="str">
        <f>IF(X3309="", "", TEXT(X3309, "dddd"))</f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3305</v>
      </c>
      <c r="B3310" s="21" t="s">
        <v>4845</v>
      </c>
      <c r="C3310" s="30">
        <v>45933</v>
      </c>
      <c r="D3310" s="30">
        <v>45938</v>
      </c>
      <c r="E3310" s="47">
        <v>204.75</v>
      </c>
      <c r="F3310" s="47">
        <f>IF(AB3310="DOLLAR",E3310*88,E3310)</f>
        <v>18018</v>
      </c>
      <c r="G3310" s="48">
        <f>F3310*J3310</f>
        <v>18018</v>
      </c>
      <c r="H3310" s="21">
        <v>105841</v>
      </c>
      <c r="I3310" s="21" t="s">
        <v>4758</v>
      </c>
      <c r="J3310" s="21">
        <v>1</v>
      </c>
      <c r="K3310" s="21">
        <v>1</v>
      </c>
      <c r="L3310" s="21">
        <f>J3310-K3310</f>
        <v>0</v>
      </c>
      <c r="M3310" s="21" t="s">
        <v>5026</v>
      </c>
      <c r="N3310" s="30">
        <v>45941</v>
      </c>
      <c r="O3310" s="48">
        <v>23341.5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>IF(X3310="", "", X3310-N3310)</f>
        <v>4</v>
      </c>
      <c r="Z3310" s="21" t="str">
        <f>IF(N3310="", "", TEXT(N3310, "dddd"))</f>
        <v>Saturday</v>
      </c>
      <c r="AA3310" s="21" t="str">
        <f>IF(X3310="", "", TEXT(X3310, "dddd"))</f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3306</v>
      </c>
      <c r="B3311" s="21" t="s">
        <v>4845</v>
      </c>
      <c r="C3311" s="30">
        <v>45933</v>
      </c>
      <c r="D3311" s="30">
        <v>45938</v>
      </c>
      <c r="E3311" s="47">
        <v>150.5</v>
      </c>
      <c r="F3311" s="47">
        <f>IF(AB3311="DOLLAR",E3311*88,E3311)</f>
        <v>13244</v>
      </c>
      <c r="G3311" s="48">
        <f>F3311*J3311</f>
        <v>13244</v>
      </c>
      <c r="H3311" s="21">
        <v>107622</v>
      </c>
      <c r="I3311" s="21" t="s">
        <v>4759</v>
      </c>
      <c r="J3311" s="21">
        <v>1</v>
      </c>
      <c r="K3311" s="21">
        <v>1</v>
      </c>
      <c r="L3311" s="21">
        <f>J3311-K3311</f>
        <v>0</v>
      </c>
      <c r="M3311" s="21" t="s">
        <v>5026</v>
      </c>
      <c r="N3311" s="30">
        <v>45941</v>
      </c>
      <c r="O3311" s="48">
        <v>18382.5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>IF(X3311="", "", X3311-N3311)</f>
        <v>4</v>
      </c>
      <c r="Z3311" s="21" t="str">
        <f>IF(N3311="", "", TEXT(N3311, "dddd"))</f>
        <v>Saturday</v>
      </c>
      <c r="AA3311" s="21" t="str">
        <f>IF(X3311="", "", TEXT(X3311, "dddd"))</f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3307</v>
      </c>
      <c r="B3312" s="21" t="s">
        <v>4845</v>
      </c>
      <c r="C3312" s="30">
        <v>45933</v>
      </c>
      <c r="D3312" s="30">
        <v>45938</v>
      </c>
      <c r="E3312" s="47">
        <v>128.1</v>
      </c>
      <c r="F3312" s="47">
        <f>IF(AB3312="DOLLAR",E3312*88,E3312)</f>
        <v>11272.8</v>
      </c>
      <c r="G3312" s="48">
        <f>F3312*J3312</f>
        <v>11272.8</v>
      </c>
      <c r="H3312" s="21">
        <v>108408</v>
      </c>
      <c r="I3312" s="21" t="s">
        <v>4760</v>
      </c>
      <c r="J3312" s="21">
        <v>1</v>
      </c>
      <c r="K3312" s="21">
        <v>1</v>
      </c>
      <c r="L3312" s="21">
        <f>J3312-K3312</f>
        <v>0</v>
      </c>
      <c r="M3312" s="21" t="s">
        <v>5026</v>
      </c>
      <c r="N3312" s="30">
        <v>45941</v>
      </c>
      <c r="O3312" s="48">
        <v>15646.5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>IF(X3312="", "", X3312-N3312)</f>
        <v>4</v>
      </c>
      <c r="Z3312" s="21" t="str">
        <f>IF(N3312="", "", TEXT(N3312, "dddd"))</f>
        <v>Saturday</v>
      </c>
      <c r="AA3312" s="21" t="str">
        <f>IF(X3312="", "", TEXT(X3312, "dddd"))</f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3308</v>
      </c>
      <c r="B3313" s="21" t="s">
        <v>4845</v>
      </c>
      <c r="C3313" s="30">
        <v>45933</v>
      </c>
      <c r="D3313" s="30">
        <v>45938</v>
      </c>
      <c r="E3313" s="47">
        <v>92.4</v>
      </c>
      <c r="F3313" s="47">
        <f>IF(AB3313="DOLLAR",E3313*88,E3313)</f>
        <v>8131.2000000000007</v>
      </c>
      <c r="G3313" s="48">
        <f>F3313*J3313</f>
        <v>8131.2000000000007</v>
      </c>
      <c r="H3313" s="21">
        <v>112503</v>
      </c>
      <c r="I3313" s="21" t="s">
        <v>4761</v>
      </c>
      <c r="J3313" s="21">
        <v>1</v>
      </c>
      <c r="K3313" s="21">
        <v>1</v>
      </c>
      <c r="L3313" s="21">
        <f>J3313-K3313</f>
        <v>0</v>
      </c>
      <c r="M3313" s="21" t="s">
        <v>5026</v>
      </c>
      <c r="N3313" s="30">
        <v>45941</v>
      </c>
      <c r="O3313" s="48">
        <v>11286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>IF(X3313="", "", X3313-N3313)</f>
        <v>4</v>
      </c>
      <c r="Z3313" s="21" t="str">
        <f>IF(N3313="", "", TEXT(N3313, "dddd"))</f>
        <v>Saturday</v>
      </c>
      <c r="AA3313" s="21" t="str">
        <f>IF(X3313="", "", TEXT(X3313, "dddd"))</f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3309</v>
      </c>
      <c r="B3314" s="21" t="s">
        <v>4845</v>
      </c>
      <c r="C3314" s="30">
        <v>45933</v>
      </c>
      <c r="D3314" s="30">
        <v>45938</v>
      </c>
      <c r="E3314" s="47">
        <v>170.8</v>
      </c>
      <c r="F3314" s="47">
        <f>IF(AB3314="DOLLAR",E3314*88,E3314)</f>
        <v>15030.400000000001</v>
      </c>
      <c r="G3314" s="48">
        <f>F3314*J3314</f>
        <v>15030.400000000001</v>
      </c>
      <c r="H3314" s="21">
        <v>116006</v>
      </c>
      <c r="I3314" s="21" t="s">
        <v>4762</v>
      </c>
      <c r="J3314" s="21">
        <v>1</v>
      </c>
      <c r="K3314" s="21">
        <v>1</v>
      </c>
      <c r="L3314" s="21">
        <f>J3314-K3314</f>
        <v>0</v>
      </c>
      <c r="M3314" s="21" t="s">
        <v>5026</v>
      </c>
      <c r="N3314" s="30">
        <v>45941</v>
      </c>
      <c r="O3314" s="48">
        <v>20862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>IF(X3314="", "", X3314-N3314)</f>
        <v>4</v>
      </c>
      <c r="Z3314" s="21" t="str">
        <f>IF(N3314="", "", TEXT(N3314, "dddd"))</f>
        <v>Saturday</v>
      </c>
      <c r="AA3314" s="21" t="str">
        <f>IF(X3314="", "", TEXT(X3314, "dddd"))</f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3310</v>
      </c>
      <c r="B3315" s="21" t="s">
        <v>4845</v>
      </c>
      <c r="C3315" s="30">
        <v>45933</v>
      </c>
      <c r="D3315" s="30">
        <v>45938</v>
      </c>
      <c r="E3315" s="47">
        <v>128.1</v>
      </c>
      <c r="F3315" s="47">
        <f>IF(AB3315="DOLLAR",E3315*88,E3315)</f>
        <v>11272.8</v>
      </c>
      <c r="G3315" s="48">
        <f>F3315*J3315</f>
        <v>11272.8</v>
      </c>
      <c r="H3315" s="21">
        <v>117308</v>
      </c>
      <c r="I3315" s="21" t="s">
        <v>4763</v>
      </c>
      <c r="J3315" s="21">
        <v>1</v>
      </c>
      <c r="K3315" s="21">
        <v>1</v>
      </c>
      <c r="L3315" s="21">
        <f>J3315-K3315</f>
        <v>0</v>
      </c>
      <c r="M3315" s="21" t="s">
        <v>4995</v>
      </c>
      <c r="N3315" s="30">
        <v>45941</v>
      </c>
      <c r="O3315" s="48">
        <v>21273.75</v>
      </c>
      <c r="P3315" s="21" t="s">
        <v>319</v>
      </c>
      <c r="Q3315" s="21">
        <v>58156810935</v>
      </c>
      <c r="R3315" s="21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Gujrat</v>
      </c>
      <c r="W3315" s="38"/>
      <c r="X3315" s="30">
        <v>45944</v>
      </c>
      <c r="Y3315" s="21">
        <f>IF(X3315="", "", X3315-N3315)</f>
        <v>3</v>
      </c>
      <c r="Z3315" s="21" t="str">
        <f>IF(N3315="", "", TEXT(N3315, "dddd"))</f>
        <v>Saturday</v>
      </c>
      <c r="AA3315" s="21" t="str">
        <f>IF(X3315="", "", TEXT(X3315, "dddd"))</f>
        <v>Tuesday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3311</v>
      </c>
      <c r="B3316" s="21" t="s">
        <v>4845</v>
      </c>
      <c r="C3316" s="30">
        <v>45933</v>
      </c>
      <c r="D3316" s="30">
        <v>45938</v>
      </c>
      <c r="E3316" s="47">
        <v>161.69999999999999</v>
      </c>
      <c r="F3316" s="47">
        <f>IF(AB3316="DOLLAR",E3316*88,E3316)</f>
        <v>14229.599999999999</v>
      </c>
      <c r="G3316" s="48">
        <f>F3316*J3316</f>
        <v>14229.599999999999</v>
      </c>
      <c r="H3316" s="21">
        <v>117318</v>
      </c>
      <c r="I3316" s="21" t="s">
        <v>4763</v>
      </c>
      <c r="J3316" s="21">
        <v>1</v>
      </c>
      <c r="K3316" s="21">
        <v>1</v>
      </c>
      <c r="L3316" s="21">
        <f>J3316-K3316</f>
        <v>0</v>
      </c>
      <c r="M3316" s="21" t="s">
        <v>5026</v>
      </c>
      <c r="N3316" s="30">
        <v>45941</v>
      </c>
      <c r="O3316" s="48">
        <v>19750.5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>IF(X3316="", "", X3316-N3316)</f>
        <v>4</v>
      </c>
      <c r="Z3316" s="21" t="str">
        <f>IF(N3316="", "", TEXT(N3316, "dddd"))</f>
        <v>Saturday</v>
      </c>
      <c r="AA3316" s="21" t="str">
        <f>IF(X3316="", "", TEXT(X3316, "dddd"))</f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3312</v>
      </c>
      <c r="B3317" s="21" t="s">
        <v>4845</v>
      </c>
      <c r="C3317" s="30">
        <v>45933</v>
      </c>
      <c r="D3317" s="30">
        <v>45938</v>
      </c>
      <c r="E3317" s="47">
        <v>259</v>
      </c>
      <c r="F3317" s="47">
        <f>IF(AB3317="DOLLAR",E3317*88,E3317)</f>
        <v>22792</v>
      </c>
      <c r="G3317" s="48">
        <f>F3317*J3317</f>
        <v>22792</v>
      </c>
      <c r="H3317" s="21">
        <v>121426</v>
      </c>
      <c r="I3317" s="21" t="s">
        <v>4764</v>
      </c>
      <c r="J3317" s="21">
        <v>1</v>
      </c>
      <c r="K3317" s="21">
        <v>1</v>
      </c>
      <c r="L3317" s="21">
        <f>J3317-K3317</f>
        <v>0</v>
      </c>
      <c r="M3317" s="21" t="s">
        <v>4995</v>
      </c>
      <c r="N3317" s="30">
        <v>45941</v>
      </c>
      <c r="O3317" s="48">
        <v>43012.5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>IF(X3317="", "", X3317-N3317)</f>
        <v>3</v>
      </c>
      <c r="Z3317" s="21" t="str">
        <f>IF(N3317="", "", TEXT(N3317, "dddd"))</f>
        <v>Saturday</v>
      </c>
      <c r="AA3317" s="21" t="str">
        <f>IF(X3317="", "", TEXT(X3317, "dddd"))</f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3313</v>
      </c>
      <c r="B3318" s="21" t="s">
        <v>4845</v>
      </c>
      <c r="C3318" s="30">
        <v>45933</v>
      </c>
      <c r="D3318" s="30">
        <v>45938</v>
      </c>
      <c r="E3318" s="47">
        <v>45.5</v>
      </c>
      <c r="F3318" s="47">
        <f>IF(AB3318="DOLLAR",E3318*88,E3318)</f>
        <v>4004</v>
      </c>
      <c r="G3318" s="48">
        <f>F3318*J3318</f>
        <v>4004</v>
      </c>
      <c r="H3318" s="21">
        <v>123107</v>
      </c>
      <c r="I3318" s="21" t="s">
        <v>4765</v>
      </c>
      <c r="J3318" s="21">
        <v>1</v>
      </c>
      <c r="K3318" s="21">
        <v>1</v>
      </c>
      <c r="L3318" s="21">
        <f>J3318-K3318</f>
        <v>0</v>
      </c>
      <c r="M3318" s="21" t="s">
        <v>4986</v>
      </c>
      <c r="N3318" s="30">
        <v>45941</v>
      </c>
      <c r="O3318" s="48">
        <v>7254</v>
      </c>
      <c r="P3318" s="21" t="s">
        <v>211</v>
      </c>
      <c r="Q3318" s="21">
        <v>58156812906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Banglore</v>
      </c>
      <c r="W3318" s="38"/>
      <c r="X3318" s="30">
        <v>45943</v>
      </c>
      <c r="Y3318" s="21">
        <f>IF(X3318="", "", X3318-N3318)</f>
        <v>2</v>
      </c>
      <c r="Z3318" s="21" t="str">
        <f>IF(N3318="", "", TEXT(N3318, "dddd"))</f>
        <v>Saturday</v>
      </c>
      <c r="AA3318" s="21" t="str">
        <f>IF(X3318="", "", TEXT(X3318, "dddd"))</f>
        <v>Monday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3314</v>
      </c>
      <c r="B3319" s="21" t="s">
        <v>4845</v>
      </c>
      <c r="C3319" s="30">
        <v>45933</v>
      </c>
      <c r="D3319" s="30">
        <v>45938</v>
      </c>
      <c r="E3319" s="47">
        <v>107.1</v>
      </c>
      <c r="F3319" s="47">
        <f>IF(AB3319="DOLLAR",E3319*88,E3319)</f>
        <v>9424.7999999999993</v>
      </c>
      <c r="G3319" s="48">
        <f>F3319*J3319</f>
        <v>9424.7999999999993</v>
      </c>
      <c r="H3319" s="21">
        <v>123127</v>
      </c>
      <c r="I3319" s="21" t="s">
        <v>4765</v>
      </c>
      <c r="J3319" s="21">
        <v>1</v>
      </c>
      <c r="K3319" s="21">
        <v>1</v>
      </c>
      <c r="L3319" s="21">
        <f>J3319-K3319</f>
        <v>0</v>
      </c>
      <c r="M3319" s="21" t="s">
        <v>4976</v>
      </c>
      <c r="N3319" s="30">
        <v>45940</v>
      </c>
      <c r="O3319" s="48">
        <v>17786.25</v>
      </c>
      <c r="P3319" s="21" t="s">
        <v>619</v>
      </c>
      <c r="Q3319" s="21" t="s">
        <v>636</v>
      </c>
      <c r="R3319" s="21" t="s">
        <v>637</v>
      </c>
      <c r="S3319" s="3">
        <v>4</v>
      </c>
      <c r="T3319" s="37"/>
      <c r="U3319" s="21" t="s">
        <v>18</v>
      </c>
      <c r="V3319" s="21" t="str">
        <f>VLOOKUP(P3319,'Customer List'!B:C,2,)</f>
        <v>Delhi</v>
      </c>
      <c r="W3319" s="38"/>
      <c r="X3319" s="30">
        <f>IF(OR(R3319 = "PRIYANKA MADAM", R3319 = "DEEPAK", R3319 = "PORTER"),N3319,"")</f>
        <v>45940</v>
      </c>
      <c r="Y3319" s="21">
        <f>IF(X3319="", "", X3319-N3319)</f>
        <v>0</v>
      </c>
      <c r="Z3319" s="21" t="str">
        <f>IF(N3319="", "", TEXT(N3319, "dddd"))</f>
        <v>Friday</v>
      </c>
      <c r="AA3319" s="21" t="str">
        <f>IF(X3319="", "", TEXT(X3319, "dddd"))</f>
        <v>Friday</v>
      </c>
      <c r="AB3319" s="21" t="str">
        <f>VLOOKUP(U3319,'Currency Sheet'!A:C,3,)</f>
        <v>DOLLAR</v>
      </c>
      <c r="AC3319" s="42" t="str">
        <f>VLOOKUP(P3319,'Customer List'!B:D,3,)</f>
        <v>Local</v>
      </c>
    </row>
    <row r="3320" spans="1:29" x14ac:dyDescent="0.25">
      <c r="A3320" s="21">
        <v>3315</v>
      </c>
      <c r="B3320" s="21" t="s">
        <v>4845</v>
      </c>
      <c r="C3320" s="30">
        <v>45933</v>
      </c>
      <c r="D3320" s="30">
        <v>45938</v>
      </c>
      <c r="E3320" s="47">
        <v>219.8</v>
      </c>
      <c r="F3320" s="47">
        <f>IF(AB3320="DOLLAR",E3320*88,E3320)</f>
        <v>19342.400000000001</v>
      </c>
      <c r="G3320" s="48">
        <f>F3320*J3320</f>
        <v>38684.800000000003</v>
      </c>
      <c r="H3320" s="21">
        <v>123130</v>
      </c>
      <c r="I3320" s="21" t="s">
        <v>4765</v>
      </c>
      <c r="J3320" s="21">
        <v>2</v>
      </c>
      <c r="K3320" s="21">
        <v>2</v>
      </c>
      <c r="L3320" s="21">
        <f>J3320-K3320</f>
        <v>0</v>
      </c>
      <c r="M3320" s="21" t="s">
        <v>5026</v>
      </c>
      <c r="N3320" s="30">
        <v>45941</v>
      </c>
      <c r="O3320" s="48">
        <f>26847*2</f>
        <v>53694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>IF(X3320="", "", X3320-N3320)</f>
        <v>4</v>
      </c>
      <c r="Z3320" s="21" t="str">
        <f>IF(N3320="", "", TEXT(N3320, "dddd"))</f>
        <v>Saturday</v>
      </c>
      <c r="AA3320" s="21" t="str">
        <f>IF(X3320="", "", TEXT(X3320, "dddd"))</f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3316</v>
      </c>
      <c r="B3321" s="21" t="s">
        <v>4845</v>
      </c>
      <c r="C3321" s="30">
        <v>45933</v>
      </c>
      <c r="D3321" s="30">
        <v>45938</v>
      </c>
      <c r="E3321" s="47">
        <v>219</v>
      </c>
      <c r="F3321" s="47">
        <f>IF(AB3321="DOLLAR",E3321*88,E3321)</f>
        <v>19272</v>
      </c>
      <c r="G3321" s="48">
        <f>F3321*J3321</f>
        <v>19272</v>
      </c>
      <c r="H3321" s="21">
        <v>123173</v>
      </c>
      <c r="I3321" s="21" t="s">
        <v>4765</v>
      </c>
      <c r="J3321" s="21">
        <v>1</v>
      </c>
      <c r="K3321" s="21">
        <v>1</v>
      </c>
      <c r="L3321" s="21">
        <f>J3321-K3321</f>
        <v>0</v>
      </c>
      <c r="M3321" s="21" t="s">
        <v>4999</v>
      </c>
      <c r="N3321" s="30">
        <v>45941</v>
      </c>
      <c r="O3321" s="48">
        <v>31682</v>
      </c>
      <c r="P3321" s="21" t="s">
        <v>2171</v>
      </c>
      <c r="Q3321" s="21">
        <v>58156842866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>IF(X3321="", "", X3321-N3321)</f>
        <v>3</v>
      </c>
      <c r="Z3321" s="21" t="str">
        <f>IF(N3321="", "", TEXT(N3321, "dddd"))</f>
        <v>Saturday</v>
      </c>
      <c r="AA3321" s="21" t="str">
        <f>IF(X3321="", "", TEXT(X3321, "dddd"))</f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3317</v>
      </c>
      <c r="B3322" s="21" t="s">
        <v>4845</v>
      </c>
      <c r="C3322" s="30">
        <v>45933</v>
      </c>
      <c r="D3322" s="30">
        <v>45938</v>
      </c>
      <c r="E3322" s="47">
        <v>74.2</v>
      </c>
      <c r="F3322" s="47">
        <f>IF(AB3322="DOLLAR",E3322*88,E3322)</f>
        <v>6529.6</v>
      </c>
      <c r="G3322" s="48">
        <f>F3322*J3322</f>
        <v>6529.6</v>
      </c>
      <c r="H3322" s="21">
        <v>124625</v>
      </c>
      <c r="I3322" s="21" t="s">
        <v>4766</v>
      </c>
      <c r="J3322" s="21">
        <v>1</v>
      </c>
      <c r="K3322" s="21">
        <v>1</v>
      </c>
      <c r="L3322" s="21">
        <f>J3322-K3322</f>
        <v>0</v>
      </c>
      <c r="M3322" s="21" t="s">
        <v>5014</v>
      </c>
      <c r="N3322" s="30">
        <v>45941</v>
      </c>
      <c r="O3322" s="48">
        <v>11172.4</v>
      </c>
      <c r="P3322" s="21" t="s">
        <v>4843</v>
      </c>
      <c r="Q3322" s="21">
        <v>58156813610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Mumbai</v>
      </c>
      <c r="W3322" s="38"/>
      <c r="X3322" s="30">
        <v>45944</v>
      </c>
      <c r="Y3322" s="21">
        <f>IF(X3322="", "", X3322-N3322)</f>
        <v>3</v>
      </c>
      <c r="Z3322" s="21" t="str">
        <f>IF(N3322="", "", TEXT(N3322, "dddd"))</f>
        <v>Saturday</v>
      </c>
      <c r="AA3322" s="21" t="str">
        <f>IF(X3322="", "", TEXT(X3322, "dddd"))</f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3318</v>
      </c>
      <c r="B3323" s="21" t="s">
        <v>4845</v>
      </c>
      <c r="C3323" s="30">
        <v>45933</v>
      </c>
      <c r="D3323" s="30">
        <v>45938</v>
      </c>
      <c r="E3323" s="47">
        <v>259</v>
      </c>
      <c r="F3323" s="47">
        <f>IF(AB3323="DOLLAR",E3323*88,E3323)</f>
        <v>22792</v>
      </c>
      <c r="G3323" s="48">
        <f>F3323*J3323</f>
        <v>22792</v>
      </c>
      <c r="H3323" s="21">
        <v>126406</v>
      </c>
      <c r="I3323" s="21" t="s">
        <v>4767</v>
      </c>
      <c r="J3323" s="21">
        <v>1</v>
      </c>
      <c r="K3323" s="21">
        <v>1</v>
      </c>
      <c r="L3323" s="21">
        <f>J3323-K3323</f>
        <v>0</v>
      </c>
      <c r="M3323" s="21" t="s">
        <v>5026</v>
      </c>
      <c r="N3323" s="30">
        <v>45941</v>
      </c>
      <c r="O3323" s="48">
        <v>31635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>IF(X3323="", "", X3323-N3323)</f>
        <v>4</v>
      </c>
      <c r="Z3323" s="21" t="str">
        <f>IF(N3323="", "", TEXT(N3323, "dddd"))</f>
        <v>Saturday</v>
      </c>
      <c r="AA3323" s="21" t="str">
        <f>IF(X3323="", "", TEXT(X3323, "dddd"))</f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3319</v>
      </c>
      <c r="B3324" s="21" t="s">
        <v>4845</v>
      </c>
      <c r="C3324" s="30">
        <v>45933</v>
      </c>
      <c r="D3324" s="30">
        <v>45938</v>
      </c>
      <c r="E3324" s="47">
        <v>262.5</v>
      </c>
      <c r="F3324" s="47">
        <f>IF(AB3324="DOLLAR",E3324*88,E3324)</f>
        <v>23100</v>
      </c>
      <c r="G3324" s="48">
        <f>F3324*J3324</f>
        <v>23100</v>
      </c>
      <c r="H3324" s="21">
        <v>126422</v>
      </c>
      <c r="I3324" s="21" t="s">
        <v>4767</v>
      </c>
      <c r="J3324" s="21">
        <v>1</v>
      </c>
      <c r="K3324" s="21">
        <v>1</v>
      </c>
      <c r="L3324" s="21">
        <f>J3324-K3324</f>
        <v>0</v>
      </c>
      <c r="M3324" s="21" t="s">
        <v>5026</v>
      </c>
      <c r="N3324" s="30">
        <v>45941</v>
      </c>
      <c r="O3324" s="48">
        <v>32062.5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>IF(X3324="", "", X3324-N3324)</f>
        <v>4</v>
      </c>
      <c r="Z3324" s="21" t="str">
        <f>IF(N3324="", "", TEXT(N3324, "dddd"))</f>
        <v>Saturday</v>
      </c>
      <c r="AA3324" s="21" t="str">
        <f>IF(X3324="", "", TEXT(X3324, "dddd"))</f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3320</v>
      </c>
      <c r="B3325" s="21" t="s">
        <v>4845</v>
      </c>
      <c r="C3325" s="30">
        <v>45933</v>
      </c>
      <c r="D3325" s="30">
        <v>45938</v>
      </c>
      <c r="E3325" s="47">
        <v>250.6</v>
      </c>
      <c r="F3325" s="47">
        <f>IF(AB3325="DOLLAR",E3325*88,E3325)</f>
        <v>22052.799999999999</v>
      </c>
      <c r="G3325" s="48">
        <f>F3325*J3325</f>
        <v>22052.799999999999</v>
      </c>
      <c r="H3325" s="21">
        <v>141720</v>
      </c>
      <c r="I3325" s="21" t="s">
        <v>4768</v>
      </c>
      <c r="J3325" s="21">
        <v>1</v>
      </c>
      <c r="K3325" s="21">
        <v>1</v>
      </c>
      <c r="L3325" s="21">
        <f>J3325-K3325</f>
        <v>0</v>
      </c>
      <c r="M3325" s="21" t="s">
        <v>5026</v>
      </c>
      <c r="N3325" s="30">
        <v>45941</v>
      </c>
      <c r="O3325" s="48">
        <v>30609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>IF(X3325="", "", X3325-N3325)</f>
        <v>4</v>
      </c>
      <c r="Z3325" s="21" t="str">
        <f>IF(N3325="", "", TEXT(N3325, "dddd"))</f>
        <v>Saturday</v>
      </c>
      <c r="AA3325" s="21" t="str">
        <f>IF(X3325="", "", TEXT(X3325, "dddd"))</f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3321</v>
      </c>
      <c r="B3326" s="21" t="s">
        <v>4845</v>
      </c>
      <c r="C3326" s="30">
        <v>45933</v>
      </c>
      <c r="D3326" s="30">
        <v>45938</v>
      </c>
      <c r="E3326" s="47">
        <v>156.75</v>
      </c>
      <c r="F3326" s="47">
        <f>IF(AB3326="DOLLAR",E3326*88,E3326)</f>
        <v>13794</v>
      </c>
      <c r="G3326" s="48">
        <f>F3326*J3326</f>
        <v>13794</v>
      </c>
      <c r="H3326" s="21">
        <v>142517</v>
      </c>
      <c r="I3326" s="21" t="s">
        <v>4761</v>
      </c>
      <c r="J3326" s="21">
        <v>1</v>
      </c>
      <c r="K3326" s="21">
        <v>1</v>
      </c>
      <c r="L3326" s="21">
        <f>J3326-K3326</f>
        <v>0</v>
      </c>
      <c r="M3326" s="21" t="s">
        <v>5001</v>
      </c>
      <c r="N3326" s="30">
        <v>45941</v>
      </c>
      <c r="O3326" s="48">
        <v>22676.5</v>
      </c>
      <c r="P3326" s="21" t="s">
        <v>2171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>IF(X3326="", "", X3326-N3326)</f>
        <v>3</v>
      </c>
      <c r="Z3326" s="21" t="str">
        <f>IF(N3326="", "", TEXT(N3326, "dddd"))</f>
        <v>Saturday</v>
      </c>
      <c r="AA3326" s="21" t="str">
        <f>IF(X3326="", "", TEXT(X3326, "dddd"))</f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3322</v>
      </c>
      <c r="B3327" s="21" t="s">
        <v>4845</v>
      </c>
      <c r="C3327" s="30">
        <v>45933</v>
      </c>
      <c r="D3327" s="30">
        <v>45938</v>
      </c>
      <c r="E3327" s="47">
        <v>209.3</v>
      </c>
      <c r="F3327" s="47">
        <f>IF(AB3327="DOLLAR",E3327*88,E3327)</f>
        <v>18418.400000000001</v>
      </c>
      <c r="G3327" s="48">
        <f>F3327*J3327</f>
        <v>18418.400000000001</v>
      </c>
      <c r="H3327" s="21">
        <v>142604</v>
      </c>
      <c r="I3327" s="21" t="s">
        <v>4769</v>
      </c>
      <c r="J3327" s="21">
        <v>1</v>
      </c>
      <c r="K3327" s="21">
        <v>1</v>
      </c>
      <c r="L3327" s="21">
        <f>J3327-K3327</f>
        <v>0</v>
      </c>
      <c r="M3327" s="21" t="s">
        <v>4995</v>
      </c>
      <c r="N3327" s="30">
        <v>45941</v>
      </c>
      <c r="O3327" s="48">
        <v>34758.75</v>
      </c>
      <c r="P3327" s="21" t="s">
        <v>319</v>
      </c>
      <c r="Q3327" s="21">
        <v>58156810935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>IF(X3327="", "", X3327-N3327)</f>
        <v>3</v>
      </c>
      <c r="Z3327" s="21" t="str">
        <f>IF(N3327="", "", TEXT(N3327, "dddd"))</f>
        <v>Saturday</v>
      </c>
      <c r="AA3327" s="21" t="str">
        <f>IF(X3327="", "", TEXT(X3327, "dddd"))</f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3323</v>
      </c>
      <c r="B3328" s="21" t="s">
        <v>4845</v>
      </c>
      <c r="C3328" s="30">
        <v>45933</v>
      </c>
      <c r="D3328" s="30">
        <v>45938</v>
      </c>
      <c r="E3328" s="47">
        <v>205.1</v>
      </c>
      <c r="F3328" s="47">
        <f>IF(AB3328="DOLLAR",E3328*88,E3328)</f>
        <v>18048.8</v>
      </c>
      <c r="G3328" s="48">
        <f>F3328*J3328</f>
        <v>18048.8</v>
      </c>
      <c r="H3328" s="21">
        <v>145510</v>
      </c>
      <c r="I3328" s="21" t="s">
        <v>4770</v>
      </c>
      <c r="J3328" s="21">
        <v>1</v>
      </c>
      <c r="K3328" s="21">
        <v>1</v>
      </c>
      <c r="L3328" s="21">
        <f>J3328-K3328</f>
        <v>0</v>
      </c>
      <c r="M3328" s="21" t="s">
        <v>5001</v>
      </c>
      <c r="N3328" s="30">
        <v>45941</v>
      </c>
      <c r="O3328" s="48">
        <v>31790.5</v>
      </c>
      <c r="P3328" s="21" t="s">
        <v>2171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>IF(X3328="", "", X3328-N3328)</f>
        <v>3</v>
      </c>
      <c r="Z3328" s="21" t="str">
        <f>IF(N3328="", "", TEXT(N3328, "dddd"))</f>
        <v>Saturday</v>
      </c>
      <c r="AA3328" s="21" t="str">
        <f>IF(X3328="", "", TEXT(X3328, "dddd"))</f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3324</v>
      </c>
      <c r="B3329" s="21" t="s">
        <v>4845</v>
      </c>
      <c r="C3329" s="30">
        <v>45933</v>
      </c>
      <c r="D3329" s="30">
        <v>45938</v>
      </c>
      <c r="E3329" s="47">
        <v>129.5</v>
      </c>
      <c r="F3329" s="47">
        <f>IF(AB3329="DOLLAR",E3329*88,E3329)</f>
        <v>11396</v>
      </c>
      <c r="G3329" s="48">
        <f>F3329*J3329</f>
        <v>11396</v>
      </c>
      <c r="H3329" s="21">
        <v>159220</v>
      </c>
      <c r="I3329" s="21" t="s">
        <v>4757</v>
      </c>
      <c r="J3329" s="21">
        <v>1</v>
      </c>
      <c r="K3329" s="21">
        <v>1</v>
      </c>
      <c r="L3329" s="21">
        <f>J3329-K3329</f>
        <v>0</v>
      </c>
      <c r="M3329" s="21" t="s">
        <v>5026</v>
      </c>
      <c r="N3329" s="30">
        <v>45941</v>
      </c>
      <c r="O3329" s="48">
        <v>15817.5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>IF(X3329="", "", X3329-N3329)</f>
        <v>4</v>
      </c>
      <c r="Z3329" s="21" t="str">
        <f>IF(N3329="", "", TEXT(N3329, "dddd"))</f>
        <v>Saturday</v>
      </c>
      <c r="AA3329" s="21" t="str">
        <f>IF(X3329="", "", TEXT(X3329, "dddd"))</f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3325</v>
      </c>
      <c r="B3330" s="21" t="s">
        <v>4845</v>
      </c>
      <c r="C3330" s="30">
        <v>45933</v>
      </c>
      <c r="D3330" s="30">
        <v>45938</v>
      </c>
      <c r="E3330" s="47">
        <v>206.5</v>
      </c>
      <c r="F3330" s="47">
        <f>IF(AB3330="DOLLAR",E3330*88,E3330)</f>
        <v>18172</v>
      </c>
      <c r="G3330" s="48">
        <f>F3330*J3330</f>
        <v>18172</v>
      </c>
      <c r="H3330" s="21">
        <v>165804</v>
      </c>
      <c r="I3330" s="21" t="s">
        <v>4771</v>
      </c>
      <c r="J3330" s="21">
        <v>1</v>
      </c>
      <c r="K3330" s="21">
        <v>1</v>
      </c>
      <c r="L3330" s="21">
        <f>J3330-K3330</f>
        <v>0</v>
      </c>
      <c r="M3330" s="21" t="s">
        <v>5026</v>
      </c>
      <c r="N3330" s="30">
        <v>45941</v>
      </c>
      <c r="O3330" s="48">
        <v>25222.5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>IF(X3330="", "", X3330-N3330)</f>
        <v>4</v>
      </c>
      <c r="Z3330" s="21" t="str">
        <f>IF(N3330="", "", TEXT(N3330, "dddd"))</f>
        <v>Saturday</v>
      </c>
      <c r="AA3330" s="21" t="str">
        <f>IF(X3330="", "", TEXT(X3330, "dddd"))</f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3326</v>
      </c>
      <c r="B3331" s="21" t="s">
        <v>4845</v>
      </c>
      <c r="C3331" s="30">
        <v>45933</v>
      </c>
      <c r="D3331" s="30">
        <v>45938</v>
      </c>
      <c r="E3331" s="47">
        <v>38.5</v>
      </c>
      <c r="F3331" s="47">
        <f>IF(AB3331="DOLLAR",E3331*88,E3331)</f>
        <v>3388</v>
      </c>
      <c r="G3331" s="48">
        <f>F3331*J3331</f>
        <v>6776</v>
      </c>
      <c r="H3331" s="21">
        <v>300306</v>
      </c>
      <c r="I3331" s="21" t="s">
        <v>4772</v>
      </c>
      <c r="J3331" s="21">
        <v>2</v>
      </c>
      <c r="K3331" s="21">
        <v>2</v>
      </c>
      <c r="L3331" s="21">
        <f>J3331-K3331</f>
        <v>0</v>
      </c>
      <c r="M3331" s="21" t="s">
        <v>5016</v>
      </c>
      <c r="N3331" s="30">
        <v>45941</v>
      </c>
      <c r="O3331" s="48">
        <v>11935</v>
      </c>
      <c r="P3331" s="21" t="s">
        <v>2046</v>
      </c>
      <c r="Q3331" s="21">
        <v>58156813050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Banglore</v>
      </c>
      <c r="W3331" s="38"/>
      <c r="X3331" s="30">
        <v>45943</v>
      </c>
      <c r="Y3331" s="21">
        <f>IF(X3331="", "", X3331-N3331)</f>
        <v>2</v>
      </c>
      <c r="Z3331" s="21" t="str">
        <f>IF(N3331="", "", TEXT(N3331, "dddd"))</f>
        <v>Saturday</v>
      </c>
      <c r="AA3331" s="21" t="str">
        <f>IF(X3331="", "", TEXT(X3331, "dddd"))</f>
        <v>Monday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3327</v>
      </c>
      <c r="B3332" s="21" t="s">
        <v>4845</v>
      </c>
      <c r="C3332" s="30">
        <v>45933</v>
      </c>
      <c r="D3332" s="30">
        <v>45938</v>
      </c>
      <c r="E3332" s="47">
        <v>187.6</v>
      </c>
      <c r="F3332" s="47">
        <f>IF(AB3332="DOLLAR",E3332*88,E3332)</f>
        <v>16508.8</v>
      </c>
      <c r="G3332" s="48">
        <f>F3332*J3332</f>
        <v>16508.8</v>
      </c>
      <c r="H3332" s="21">
        <v>301028</v>
      </c>
      <c r="I3332" s="21" t="s">
        <v>4773</v>
      </c>
      <c r="J3332" s="21">
        <v>1</v>
      </c>
      <c r="K3332" s="21">
        <v>1</v>
      </c>
      <c r="L3332" s="21">
        <f>J3332-K3332</f>
        <v>0</v>
      </c>
      <c r="M3332" s="21" t="s">
        <v>4999</v>
      </c>
      <c r="N3332" s="30">
        <v>45941</v>
      </c>
      <c r="O3332" s="48">
        <v>29078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>IF(X3332="", "", X3332-N3332)</f>
        <v>3</v>
      </c>
      <c r="Z3332" s="21" t="str">
        <f>IF(N3332="", "", TEXT(N3332, "dddd"))</f>
        <v>Saturday</v>
      </c>
      <c r="AA3332" s="21" t="str">
        <f>IF(X3332="", "", TEXT(X3332, "dddd"))</f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3328</v>
      </c>
      <c r="B3333" s="21" t="s">
        <v>4845</v>
      </c>
      <c r="C3333" s="30">
        <v>45933</v>
      </c>
      <c r="D3333" s="30">
        <v>45938</v>
      </c>
      <c r="E3333" s="47">
        <v>73.5</v>
      </c>
      <c r="F3333" s="47">
        <f>IF(AB3333="DOLLAR",E3333*88,E3333)</f>
        <v>6468</v>
      </c>
      <c r="G3333" s="48">
        <f>F3333*J3333</f>
        <v>19404</v>
      </c>
      <c r="H3333" s="21">
        <v>302212</v>
      </c>
      <c r="I3333" s="21" t="s">
        <v>4774</v>
      </c>
      <c r="J3333" s="21">
        <v>3</v>
      </c>
      <c r="K3333" s="21">
        <v>3</v>
      </c>
      <c r="L3333" s="21">
        <f>J3333-K3333</f>
        <v>0</v>
      </c>
      <c r="M3333" s="21" t="s">
        <v>5009</v>
      </c>
      <c r="N3333" s="30">
        <v>45941</v>
      </c>
      <c r="O3333" s="48">
        <v>34177.5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>IF(X3333="", "", X3333-N3333)</f>
        <v>3</v>
      </c>
      <c r="Z3333" s="21" t="str">
        <f>IF(N3333="", "", TEXT(N3333, "dddd"))</f>
        <v>Saturday</v>
      </c>
      <c r="AA3333" s="21" t="str">
        <f>IF(X3333="", "", TEXT(X3333, "dddd"))</f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3329</v>
      </c>
      <c r="B3334" s="21" t="s">
        <v>4845</v>
      </c>
      <c r="C3334" s="30">
        <v>45933</v>
      </c>
      <c r="D3334" s="30">
        <v>45938</v>
      </c>
      <c r="E3334" s="47">
        <v>275.10000000000002</v>
      </c>
      <c r="F3334" s="47">
        <f>IF(AB3334="DOLLAR",E3334*88,E3334)</f>
        <v>24208.800000000003</v>
      </c>
      <c r="G3334" s="48">
        <f>F3334*J3334</f>
        <v>24208.800000000003</v>
      </c>
      <c r="H3334" s="21">
        <v>302864</v>
      </c>
      <c r="I3334" s="21" t="s">
        <v>4775</v>
      </c>
      <c r="J3334" s="21">
        <v>1</v>
      </c>
      <c r="K3334" s="21">
        <v>1</v>
      </c>
      <c r="L3334" s="21">
        <f>J3334-K3334</f>
        <v>0</v>
      </c>
      <c r="M3334" s="21" t="s">
        <v>5121</v>
      </c>
      <c r="N3334" s="30">
        <v>45945</v>
      </c>
      <c r="O3334" s="48">
        <v>0</v>
      </c>
      <c r="P3334" s="21" t="s">
        <v>625</v>
      </c>
      <c r="Q3334" s="21" t="s">
        <v>636</v>
      </c>
      <c r="R3334" s="21" t="s">
        <v>637</v>
      </c>
      <c r="S3334" s="3">
        <v>4</v>
      </c>
      <c r="T3334" s="37"/>
      <c r="U3334" s="21" t="s">
        <v>18</v>
      </c>
      <c r="V3334" s="21" t="str">
        <f>VLOOKUP(P3334,'Customer List'!B:C,2,)</f>
        <v>Delhi</v>
      </c>
      <c r="W3334" s="38"/>
      <c r="X3334" s="30">
        <f>IF(OR(R3334 = "PRIYANKA MADAM", R3334 = "DEEPAK", R3334 = "PORTER"),N3334,"")</f>
        <v>45945</v>
      </c>
      <c r="Y3334" s="21">
        <f>IF(X3334="", "", X3334-N3334)</f>
        <v>0</v>
      </c>
      <c r="Z3334" s="21" t="str">
        <f>IF(N3334="", "", TEXT(N3334, "dddd"))</f>
        <v>Wednesday</v>
      </c>
      <c r="AA3334" s="21" t="str">
        <f>IF(X3334="", "", TEXT(X3334, "dddd"))</f>
        <v>Wednesday</v>
      </c>
      <c r="AB3334" s="21" t="str">
        <f>VLOOKUP(U3334,'Currency Sheet'!A:C,3,)</f>
        <v>DOLLAR</v>
      </c>
      <c r="AC3334" s="42" t="str">
        <f>VLOOKUP(P3334,'Customer List'!B:D,3,)</f>
        <v>Local</v>
      </c>
    </row>
    <row r="3335" spans="1:29" x14ac:dyDescent="0.25">
      <c r="A3335" s="21">
        <v>3330</v>
      </c>
      <c r="B3335" s="21" t="s">
        <v>4845</v>
      </c>
      <c r="C3335" s="30">
        <v>45933</v>
      </c>
      <c r="D3335" s="30">
        <v>45938</v>
      </c>
      <c r="E3335" s="47">
        <v>123.2</v>
      </c>
      <c r="F3335" s="47">
        <f>IF(AB3335="DOLLAR",E3335*88,E3335)</f>
        <v>10841.6</v>
      </c>
      <c r="G3335" s="48">
        <f>F3335*J3335</f>
        <v>10841.6</v>
      </c>
      <c r="H3335" s="21">
        <v>302904</v>
      </c>
      <c r="I3335" s="21" t="s">
        <v>4776</v>
      </c>
      <c r="J3335" s="21">
        <v>1</v>
      </c>
      <c r="K3335" s="21">
        <v>1</v>
      </c>
      <c r="L3335" s="21">
        <f>J3335-K3335</f>
        <v>0</v>
      </c>
      <c r="M3335" s="21" t="s">
        <v>4992</v>
      </c>
      <c r="N3335" s="30">
        <v>45941</v>
      </c>
      <c r="O3335" s="48">
        <v>19096</v>
      </c>
      <c r="P3335" s="21" t="s">
        <v>630</v>
      </c>
      <c r="Q3335" s="21">
        <v>58156812615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Telangana</v>
      </c>
      <c r="W3335" s="38"/>
      <c r="X3335" s="30">
        <v>45943</v>
      </c>
      <c r="Y3335" s="21">
        <f>IF(X3335="", "", X3335-N3335)</f>
        <v>2</v>
      </c>
      <c r="Z3335" s="21" t="str">
        <f>IF(N3335="", "", TEXT(N3335, "dddd"))</f>
        <v>Saturday</v>
      </c>
      <c r="AA3335" s="21" t="str">
        <f>IF(X3335="", "", TEXT(X3335, "dddd"))</f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3331</v>
      </c>
      <c r="B3336" s="21" t="s">
        <v>4845</v>
      </c>
      <c r="C3336" s="30">
        <v>45933</v>
      </c>
      <c r="D3336" s="30">
        <v>45938</v>
      </c>
      <c r="E3336" s="47">
        <v>74.900000000000006</v>
      </c>
      <c r="F3336" s="47">
        <f>IF(AB3336="DOLLAR",E3336*88,E3336)</f>
        <v>6591.2000000000007</v>
      </c>
      <c r="G3336" s="48">
        <f>F3336*J3336</f>
        <v>6591.2000000000007</v>
      </c>
      <c r="H3336" s="21">
        <v>303403</v>
      </c>
      <c r="I3336" s="21" t="s">
        <v>4777</v>
      </c>
      <c r="J3336" s="21">
        <v>1</v>
      </c>
      <c r="K3336" s="21">
        <v>1</v>
      </c>
      <c r="L3336" s="21">
        <f>J3336-K3336</f>
        <v>0</v>
      </c>
      <c r="M3336" s="21" t="s">
        <v>5026</v>
      </c>
      <c r="N3336" s="30">
        <v>45941</v>
      </c>
      <c r="O3336" s="48">
        <v>9148.5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>IF(X3336="", "", X3336-N3336)</f>
        <v>4</v>
      </c>
      <c r="Z3336" s="21" t="str">
        <f>IF(N3336="", "", TEXT(N3336, "dddd"))</f>
        <v>Saturday</v>
      </c>
      <c r="AA3336" s="21" t="str">
        <f>IF(X3336="", "", TEXT(X3336, "dddd"))</f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3332</v>
      </c>
      <c r="B3337" s="21" t="s">
        <v>4845</v>
      </c>
      <c r="C3337" s="30">
        <v>45933</v>
      </c>
      <c r="D3337" s="30">
        <v>45938</v>
      </c>
      <c r="E3337" s="47">
        <v>196</v>
      </c>
      <c r="F3337" s="47">
        <f>IF(AB3337="DOLLAR",E3337*88,E3337)</f>
        <v>17248</v>
      </c>
      <c r="G3337" s="48">
        <f>F3337*J3337</f>
        <v>51744</v>
      </c>
      <c r="H3337" s="21">
        <v>303508</v>
      </c>
      <c r="I3337" s="21" t="s">
        <v>4778</v>
      </c>
      <c r="J3337" s="21">
        <v>3</v>
      </c>
      <c r="K3337" s="21">
        <v>3</v>
      </c>
      <c r="L3337" s="21">
        <f>J3337-K3337</f>
        <v>0</v>
      </c>
      <c r="M3337" s="21" t="s">
        <v>5010</v>
      </c>
      <c r="N3337" s="30">
        <v>45941</v>
      </c>
      <c r="O3337" s="48">
        <v>91140</v>
      </c>
      <c r="P3337" s="21" t="s">
        <v>2171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>IF(X3337="", "", X3337-N3337)</f>
        <v>3</v>
      </c>
      <c r="Z3337" s="21" t="str">
        <f>IF(N3337="", "", TEXT(N3337, "dddd"))</f>
        <v>Saturday</v>
      </c>
      <c r="AA3337" s="21" t="str">
        <f>IF(X3337="", "", TEXT(X3337, "dddd"))</f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3333</v>
      </c>
      <c r="B3338" s="21" t="s">
        <v>4845</v>
      </c>
      <c r="C3338" s="30">
        <v>45933</v>
      </c>
      <c r="D3338" s="30">
        <v>45938</v>
      </c>
      <c r="E3338" s="47">
        <v>235.3</v>
      </c>
      <c r="F3338" s="47">
        <f>IF(AB3338="DOLLAR",E3338*88,E3338)</f>
        <v>20706.400000000001</v>
      </c>
      <c r="G3338" s="48">
        <f>F3338*J3338</f>
        <v>20706.400000000001</v>
      </c>
      <c r="H3338" s="21">
        <v>304128</v>
      </c>
      <c r="I3338" s="21" t="s">
        <v>4779</v>
      </c>
      <c r="J3338" s="21">
        <v>1</v>
      </c>
      <c r="K3338" s="21">
        <v>1</v>
      </c>
      <c r="L3338" s="21">
        <f>J3338-K3338</f>
        <v>0</v>
      </c>
      <c r="M3338" s="21" t="s">
        <v>4988</v>
      </c>
      <c r="N3338" s="30">
        <v>45941</v>
      </c>
      <c r="O3338" s="48">
        <v>36456</v>
      </c>
      <c r="P3338" s="21" t="s">
        <v>891</v>
      </c>
      <c r="Q3338" s="21">
        <v>58156813326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Banglore</v>
      </c>
      <c r="W3338" s="38"/>
      <c r="X3338" s="30">
        <v>45943</v>
      </c>
      <c r="Y3338" s="21">
        <f>IF(X3338="", "", X3338-N3338)</f>
        <v>2</v>
      </c>
      <c r="Z3338" s="21" t="str">
        <f>IF(N3338="", "", TEXT(N3338, "dddd"))</f>
        <v>Saturday</v>
      </c>
      <c r="AA3338" s="21" t="str">
        <f>IF(X3338="", "", TEXT(X3338, "dddd"))</f>
        <v>Monday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3334</v>
      </c>
      <c r="B3339" s="21" t="s">
        <v>4845</v>
      </c>
      <c r="C3339" s="30">
        <v>45933</v>
      </c>
      <c r="D3339" s="30">
        <v>45938</v>
      </c>
      <c r="E3339" s="47">
        <v>221.2</v>
      </c>
      <c r="F3339" s="47">
        <f>IF(AB3339="DOLLAR",E3339*88,E3339)</f>
        <v>19465.599999999999</v>
      </c>
      <c r="G3339" s="48">
        <f>F3339*J3339</f>
        <v>19465.599999999999</v>
      </c>
      <c r="H3339" s="21">
        <v>304810</v>
      </c>
      <c r="I3339" s="21" t="s">
        <v>4780</v>
      </c>
      <c r="J3339" s="21">
        <v>1</v>
      </c>
      <c r="K3339" s="21">
        <v>1</v>
      </c>
      <c r="L3339" s="21">
        <f>J3339-K3339</f>
        <v>0</v>
      </c>
      <c r="M3339" s="21" t="s">
        <v>5121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>IF(X3339="", "", X3339-N3339)</f>
        <v>0</v>
      </c>
      <c r="Z3339" s="21" t="str">
        <f>IF(N3339="", "", TEXT(N3339, "dddd"))</f>
        <v>Wednesday</v>
      </c>
      <c r="AA3339" s="21" t="str">
        <f>IF(X3339="", "", TEXT(X3339, "dddd"))</f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3335</v>
      </c>
      <c r="B3340" s="21" t="s">
        <v>4845</v>
      </c>
      <c r="C3340" s="30">
        <v>45933</v>
      </c>
      <c r="D3340" s="30">
        <v>45938</v>
      </c>
      <c r="E3340" s="47">
        <v>217.7</v>
      </c>
      <c r="F3340" s="47">
        <f>IF(AB3340="DOLLAR",E3340*88,E3340)</f>
        <v>19157.599999999999</v>
      </c>
      <c r="G3340" s="48">
        <f>F3340*J3340</f>
        <v>19157.599999999999</v>
      </c>
      <c r="H3340" s="21">
        <v>307616</v>
      </c>
      <c r="I3340" s="21" t="s">
        <v>4781</v>
      </c>
      <c r="J3340" s="21">
        <v>1</v>
      </c>
      <c r="K3340" s="21">
        <v>1</v>
      </c>
      <c r="L3340" s="21">
        <f>J3340-K3340</f>
        <v>0</v>
      </c>
      <c r="M3340" s="21" t="s">
        <v>4974</v>
      </c>
      <c r="N3340" s="30">
        <v>45940</v>
      </c>
      <c r="O3340" s="48">
        <v>0</v>
      </c>
      <c r="P3340" s="21" t="s">
        <v>16</v>
      </c>
      <c r="Q3340" s="21" t="s">
        <v>636</v>
      </c>
      <c r="R3340" s="21" t="s">
        <v>637</v>
      </c>
      <c r="S3340" s="3">
        <v>4</v>
      </c>
      <c r="T3340" s="37" t="s">
        <v>609</v>
      </c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45940</v>
      </c>
      <c r="Y3340" s="21">
        <f>IF(X3340="", "", X3340-N3340)</f>
        <v>0</v>
      </c>
      <c r="Z3340" s="21" t="str">
        <f>IF(N3340="", "", TEXT(N3340, "dddd"))</f>
        <v>Friday</v>
      </c>
      <c r="AA3340" s="21" t="str">
        <f>IF(X3340="", "", TEXT(X3340, "dddd"))</f>
        <v>Friday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x14ac:dyDescent="0.25">
      <c r="A3341" s="21">
        <v>3336</v>
      </c>
      <c r="B3341" s="21" t="s">
        <v>4845</v>
      </c>
      <c r="C3341" s="30">
        <v>45933</v>
      </c>
      <c r="D3341" s="30">
        <v>45938</v>
      </c>
      <c r="E3341" s="47">
        <v>107.8</v>
      </c>
      <c r="F3341" s="47">
        <f>IF(AB3341="DOLLAR",E3341*88,E3341)</f>
        <v>9486.4</v>
      </c>
      <c r="G3341" s="48">
        <f>F3341*J3341</f>
        <v>47432</v>
      </c>
      <c r="H3341" s="21">
        <v>310910</v>
      </c>
      <c r="I3341" s="21" t="s">
        <v>4782</v>
      </c>
      <c r="J3341" s="21">
        <v>5</v>
      </c>
      <c r="K3341" s="21">
        <v>5</v>
      </c>
      <c r="L3341" s="21">
        <f>J3341-K3341</f>
        <v>0</v>
      </c>
      <c r="M3341" s="21" t="s">
        <v>5004</v>
      </c>
      <c r="N3341" s="30">
        <v>45941</v>
      </c>
      <c r="O3341" s="48">
        <v>83545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>IF(X3341="", "", X3341-N3341)</f>
        <v>3</v>
      </c>
      <c r="Z3341" s="21" t="str">
        <f>IF(N3341="", "", TEXT(N3341, "dddd"))</f>
        <v>Saturday</v>
      </c>
      <c r="AA3341" s="21" t="str">
        <f>IF(X3341="", "", TEXT(X3341, "dddd"))</f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3337</v>
      </c>
      <c r="B3342" s="21" t="s">
        <v>4845</v>
      </c>
      <c r="C3342" s="30">
        <v>45933</v>
      </c>
      <c r="D3342" s="30">
        <v>45938</v>
      </c>
      <c r="E3342" s="47">
        <v>277.5</v>
      </c>
      <c r="F3342" s="47">
        <f>IF(AB3342="DOLLAR",E3342*88,E3342)</f>
        <v>24420</v>
      </c>
      <c r="G3342" s="48">
        <f>F3342*J3342</f>
        <v>24420</v>
      </c>
      <c r="H3342" s="21">
        <v>317434</v>
      </c>
      <c r="I3342" s="21" t="s">
        <v>4783</v>
      </c>
      <c r="J3342" s="21">
        <v>1</v>
      </c>
      <c r="K3342" s="21">
        <v>1</v>
      </c>
      <c r="L3342" s="21">
        <f>J3342-K3342</f>
        <v>0</v>
      </c>
      <c r="M3342" s="21" t="s">
        <v>4999</v>
      </c>
      <c r="N3342" s="30">
        <v>45941</v>
      </c>
      <c r="O3342" s="48">
        <v>40145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>IF(X3342="", "", X3342-N3342)</f>
        <v>3</v>
      </c>
      <c r="Z3342" s="21" t="str">
        <f>IF(N3342="", "", TEXT(N3342, "dddd"))</f>
        <v>Saturday</v>
      </c>
      <c r="AA3342" s="21" t="str">
        <f>IF(X3342="", "", TEXT(X3342, "dddd"))</f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3338</v>
      </c>
      <c r="B3343" s="21" t="s">
        <v>4845</v>
      </c>
      <c r="C3343" s="30">
        <v>45933</v>
      </c>
      <c r="D3343" s="30">
        <v>45938</v>
      </c>
      <c r="E3343" s="47">
        <v>305.25</v>
      </c>
      <c r="F3343" s="47">
        <f>IF(AB3343="DOLLAR",E3343*88,E3343)</f>
        <v>26862</v>
      </c>
      <c r="G3343" s="48">
        <f>F3343*J3343</f>
        <v>26862</v>
      </c>
      <c r="H3343" s="21">
        <v>318340</v>
      </c>
      <c r="I3343" s="21" t="s">
        <v>4784</v>
      </c>
      <c r="J3343" s="21">
        <v>1</v>
      </c>
      <c r="K3343" s="21">
        <v>1</v>
      </c>
      <c r="L3343" s="21">
        <f>J3343-K3343</f>
        <v>0</v>
      </c>
      <c r="M3343" s="21" t="s">
        <v>5016</v>
      </c>
      <c r="N3343" s="30">
        <v>45941</v>
      </c>
      <c r="O3343" s="48">
        <v>44159.5</v>
      </c>
      <c r="P3343" s="21" t="s">
        <v>2046</v>
      </c>
      <c r="Q3343" s="21">
        <v>58156813050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>IF(X3343="", "", X3343-N3343)</f>
        <v>2</v>
      </c>
      <c r="Z3343" s="21" t="str">
        <f>IF(N3343="", "", TEXT(N3343, "dddd"))</f>
        <v>Saturday</v>
      </c>
      <c r="AA3343" s="21" t="str">
        <f>IF(X3343="", "", TEXT(X3343, "dddd"))</f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3339</v>
      </c>
      <c r="B3344" s="21" t="s">
        <v>4845</v>
      </c>
      <c r="C3344" s="30">
        <v>45933</v>
      </c>
      <c r="D3344" s="30">
        <v>45938</v>
      </c>
      <c r="E3344" s="47">
        <v>219.8</v>
      </c>
      <c r="F3344" s="47">
        <f>IF(AB3344="DOLLAR",E3344*88,E3344)</f>
        <v>19342.400000000001</v>
      </c>
      <c r="G3344" s="48">
        <f>F3344*J3344</f>
        <v>38684.800000000003</v>
      </c>
      <c r="H3344" s="21">
        <v>328114</v>
      </c>
      <c r="I3344" s="21" t="s">
        <v>4785</v>
      </c>
      <c r="J3344" s="21">
        <v>2</v>
      </c>
      <c r="K3344" s="21">
        <v>2</v>
      </c>
      <c r="L3344" s="21">
        <f>J3344-K3344</f>
        <v>0</v>
      </c>
      <c r="M3344" s="21" t="s">
        <v>5010</v>
      </c>
      <c r="N3344" s="30">
        <v>45941</v>
      </c>
      <c r="O3344" s="48">
        <v>68138</v>
      </c>
      <c r="P3344" s="21" t="s">
        <v>2171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>IF(X3344="", "", X3344-N3344)</f>
        <v>3</v>
      </c>
      <c r="Z3344" s="21" t="str">
        <f>IF(N3344="", "", TEXT(N3344, "dddd"))</f>
        <v>Saturday</v>
      </c>
      <c r="AA3344" s="21" t="str">
        <f>IF(X3344="", "", TEXT(X3344, "dddd"))</f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3340</v>
      </c>
      <c r="B3345" s="21" t="s">
        <v>4845</v>
      </c>
      <c r="C3345" s="30">
        <v>45933</v>
      </c>
      <c r="D3345" s="30">
        <v>45938</v>
      </c>
      <c r="E3345" s="47">
        <v>313.5</v>
      </c>
      <c r="F3345" s="47">
        <f>IF(AB3345="DOLLAR",E3345*88,E3345)</f>
        <v>27588</v>
      </c>
      <c r="G3345" s="48">
        <f>F3345*J3345</f>
        <v>27588</v>
      </c>
      <c r="H3345" s="21">
        <v>329950</v>
      </c>
      <c r="I3345" s="21" t="s">
        <v>4786</v>
      </c>
      <c r="J3345" s="21">
        <v>1</v>
      </c>
      <c r="K3345" s="21">
        <v>1</v>
      </c>
      <c r="L3345" s="21">
        <f>J3345-K3345</f>
        <v>0</v>
      </c>
      <c r="M3345" s="21" t="s">
        <v>5121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>IF(X3345="", "", X3345-N3345)</f>
        <v>0</v>
      </c>
      <c r="Z3345" s="21" t="str">
        <f>IF(N3345="", "", TEXT(N3345, "dddd"))</f>
        <v>Wednesday</v>
      </c>
      <c r="AA3345" s="21" t="str">
        <f>IF(X3345="", "", TEXT(X3345, "dddd"))</f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x14ac:dyDescent="0.25">
      <c r="A3346" s="21">
        <v>3341</v>
      </c>
      <c r="B3346" s="21" t="s">
        <v>4845</v>
      </c>
      <c r="C3346" s="30">
        <v>45933</v>
      </c>
      <c r="D3346" s="30">
        <v>45938</v>
      </c>
      <c r="E3346" s="47">
        <v>262.5</v>
      </c>
      <c r="F3346" s="47">
        <f>IF(AB3346="DOLLAR",E3346*88,E3346)</f>
        <v>23100</v>
      </c>
      <c r="G3346" s="48">
        <f>F3346*J3346</f>
        <v>23100</v>
      </c>
      <c r="H3346" s="21">
        <v>331416</v>
      </c>
      <c r="I3346" s="21" t="s">
        <v>4787</v>
      </c>
      <c r="J3346" s="21">
        <v>1</v>
      </c>
      <c r="K3346" s="21">
        <v>1</v>
      </c>
      <c r="L3346" s="21">
        <f>J3346-K3346</f>
        <v>0</v>
      </c>
      <c r="M3346" s="21" t="s">
        <v>4988</v>
      </c>
      <c r="N3346" s="30">
        <v>45941</v>
      </c>
      <c r="O3346" s="48">
        <v>40687.5</v>
      </c>
      <c r="P3346" s="21" t="s">
        <v>891</v>
      </c>
      <c r="Q3346" s="21">
        <v>58156813326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Banglore</v>
      </c>
      <c r="W3346" s="38"/>
      <c r="X3346" s="30">
        <v>45943</v>
      </c>
      <c r="Y3346" s="21">
        <f>IF(X3346="", "", X3346-N3346)</f>
        <v>2</v>
      </c>
      <c r="Z3346" s="21" t="str">
        <f>IF(N3346="", "", TEXT(N3346, "dddd"))</f>
        <v>Saturday</v>
      </c>
      <c r="AA3346" s="21" t="str">
        <f>IF(X3346="", "", TEXT(X3346, "dddd"))</f>
        <v>Monday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3342</v>
      </c>
      <c r="B3347" s="21" t="s">
        <v>4845</v>
      </c>
      <c r="C3347" s="30">
        <v>45933</v>
      </c>
      <c r="D3347" s="30">
        <v>45938</v>
      </c>
      <c r="E3347" s="47">
        <v>318</v>
      </c>
      <c r="F3347" s="47">
        <f>IF(AB3347="DOLLAR",E3347*88,E3347)</f>
        <v>27984</v>
      </c>
      <c r="G3347" s="48">
        <f>F3347*J3347</f>
        <v>27984</v>
      </c>
      <c r="H3347" s="21">
        <v>334330</v>
      </c>
      <c r="I3347" s="21" t="s">
        <v>4788</v>
      </c>
      <c r="J3347" s="21">
        <v>1</v>
      </c>
      <c r="K3347" s="21">
        <v>1</v>
      </c>
      <c r="L3347" s="21">
        <f>J3347-K3347</f>
        <v>0</v>
      </c>
      <c r="M3347" s="21" t="s">
        <v>5121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>IF(X3347="", "", X3347-N3347)</f>
        <v>0</v>
      </c>
      <c r="Z3347" s="21" t="str">
        <f>IF(N3347="", "", TEXT(N3347, "dddd"))</f>
        <v>Wednesday</v>
      </c>
      <c r="AA3347" s="21" t="str">
        <f>IF(X3347="", "", TEXT(X3347, "dddd"))</f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x14ac:dyDescent="0.25">
      <c r="A3348" s="21">
        <v>3343</v>
      </c>
      <c r="B3348" s="21" t="s">
        <v>4845</v>
      </c>
      <c r="C3348" s="30">
        <v>45933</v>
      </c>
      <c r="D3348" s="30">
        <v>45938</v>
      </c>
      <c r="E3348" s="47">
        <v>124.6</v>
      </c>
      <c r="F3348" s="47">
        <f>IF(AB3348="DOLLAR",E3348*88,E3348)</f>
        <v>10964.8</v>
      </c>
      <c r="G3348" s="48">
        <f>F3348*J3348</f>
        <v>10964.8</v>
      </c>
      <c r="H3348" s="21">
        <v>336119</v>
      </c>
      <c r="I3348" s="21" t="s">
        <v>4789</v>
      </c>
      <c r="J3348" s="21">
        <v>1</v>
      </c>
      <c r="K3348" s="21">
        <v>1</v>
      </c>
      <c r="L3348" s="21">
        <f>J3348-K3348</f>
        <v>0</v>
      </c>
      <c r="M3348" s="21" t="s">
        <v>5026</v>
      </c>
      <c r="N3348" s="30">
        <v>45941</v>
      </c>
      <c r="O3348" s="48">
        <v>15219</v>
      </c>
      <c r="P3348" s="21" t="s">
        <v>617</v>
      </c>
      <c r="Q3348" s="21">
        <v>58156839753</v>
      </c>
      <c r="R3348" s="30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Bhuvneshwar</v>
      </c>
      <c r="W3348" s="38"/>
      <c r="X3348" s="30">
        <v>45945</v>
      </c>
      <c r="Y3348" s="21">
        <f>IF(X3348="", "", X3348-N3348)</f>
        <v>4</v>
      </c>
      <c r="Z3348" s="21" t="str">
        <f>IF(N3348="", "", TEXT(N3348, "dddd"))</f>
        <v>Saturday</v>
      </c>
      <c r="AA3348" s="21" t="str">
        <f>IF(X3348="", "", TEXT(X3348, "dddd"))</f>
        <v>Wednesday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3344</v>
      </c>
      <c r="B3349" s="21" t="s">
        <v>4845</v>
      </c>
      <c r="C3349" s="30">
        <v>45933</v>
      </c>
      <c r="D3349" s="30">
        <v>45938</v>
      </c>
      <c r="E3349" s="47">
        <v>144.75</v>
      </c>
      <c r="F3349" s="47">
        <f>IF(AB3349="DOLLAR",E3349*88,E3349)</f>
        <v>12738</v>
      </c>
      <c r="G3349" s="48">
        <f>F3349*J3349</f>
        <v>12738</v>
      </c>
      <c r="H3349" s="21">
        <v>342915</v>
      </c>
      <c r="I3349" s="21" t="s">
        <v>4790</v>
      </c>
      <c r="J3349" s="21">
        <v>1</v>
      </c>
      <c r="K3349" s="21">
        <v>1</v>
      </c>
      <c r="L3349" s="21">
        <f>J3349-K3349</f>
        <v>0</v>
      </c>
      <c r="M3349" s="21" t="s">
        <v>5156</v>
      </c>
      <c r="N3349" s="30">
        <v>45941</v>
      </c>
      <c r="O3349" s="48">
        <v>0</v>
      </c>
      <c r="P3349" s="21" t="s">
        <v>242</v>
      </c>
      <c r="Q3349" s="21">
        <v>58156838563</v>
      </c>
      <c r="R3349" s="21" t="s">
        <v>40</v>
      </c>
      <c r="S3349" s="3">
        <v>4</v>
      </c>
      <c r="T3349" s="37" t="s">
        <v>4982</v>
      </c>
      <c r="U3349" s="21" t="s">
        <v>18</v>
      </c>
      <c r="V3349" s="21" t="str">
        <f>VLOOKUP(P3349,'Customer List'!B:C,2,)</f>
        <v>Mumbai</v>
      </c>
      <c r="W3349" s="38"/>
      <c r="X3349" s="30">
        <v>45943</v>
      </c>
      <c r="Y3349" s="21">
        <f>IF(X3349="", "", X3349-N3349)</f>
        <v>2</v>
      </c>
      <c r="Z3349" s="21" t="str">
        <f>IF(N3349="", "", TEXT(N3349, "dddd"))</f>
        <v>Saturday</v>
      </c>
      <c r="AA3349" s="21" t="str">
        <f>IF(X3349="", "", TEXT(X3349, "dddd"))</f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3345</v>
      </c>
      <c r="B3350" s="21" t="s">
        <v>4845</v>
      </c>
      <c r="C3350" s="30">
        <v>45933</v>
      </c>
      <c r="D3350" s="30">
        <v>45938</v>
      </c>
      <c r="E3350" s="47">
        <v>205.1</v>
      </c>
      <c r="F3350" s="47">
        <f>IF(AB3350="DOLLAR",E3350*88,E3350)</f>
        <v>18048.8</v>
      </c>
      <c r="G3350" s="48">
        <f>F3350*J3350</f>
        <v>90244</v>
      </c>
      <c r="H3350" s="21">
        <v>343512</v>
      </c>
      <c r="I3350" s="21" t="s">
        <v>4791</v>
      </c>
      <c r="J3350" s="21">
        <v>5</v>
      </c>
      <c r="K3350" s="21">
        <v>5</v>
      </c>
      <c r="L3350" s="21">
        <f>J3350-K3350</f>
        <v>0</v>
      </c>
      <c r="M3350" s="21" t="s">
        <v>5010</v>
      </c>
      <c r="N3350" s="30">
        <v>45941</v>
      </c>
      <c r="O3350" s="48">
        <v>158952.5</v>
      </c>
      <c r="P3350" s="21" t="s">
        <v>2171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>IF(X3350="", "", X3350-N3350)</f>
        <v>3</v>
      </c>
      <c r="Z3350" s="21" t="str">
        <f>IF(N3350="", "", TEXT(N3350, "dddd"))</f>
        <v>Saturday</v>
      </c>
      <c r="AA3350" s="21" t="str">
        <f>IF(X3350="", "", TEXT(X3350, "dddd"))</f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3346</v>
      </c>
      <c r="B3351" s="21" t="s">
        <v>4845</v>
      </c>
      <c r="C3351" s="30">
        <v>45933</v>
      </c>
      <c r="D3351" s="30">
        <v>45938</v>
      </c>
      <c r="E3351" s="47">
        <v>38.5</v>
      </c>
      <c r="F3351" s="47">
        <f>IF(AB3351="DOLLAR",E3351*88,E3351)</f>
        <v>3388</v>
      </c>
      <c r="G3351" s="48">
        <f>F3351*J3351</f>
        <v>3388</v>
      </c>
      <c r="H3351" s="21">
        <v>344604</v>
      </c>
      <c r="I3351" s="21" t="s">
        <v>4783</v>
      </c>
      <c r="J3351" s="21">
        <v>1</v>
      </c>
      <c r="K3351" s="21">
        <v>1</v>
      </c>
      <c r="L3351" s="21">
        <f>J3351-K3351</f>
        <v>0</v>
      </c>
      <c r="M3351" s="21" t="s">
        <v>4873</v>
      </c>
      <c r="N3351" s="30">
        <v>45939</v>
      </c>
      <c r="O3351" s="48">
        <v>5280</v>
      </c>
      <c r="P3351" s="21" t="s">
        <v>208</v>
      </c>
      <c r="Q3351" s="21" t="s">
        <v>1127</v>
      </c>
      <c r="R3351" s="21" t="s">
        <v>1127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45939</v>
      </c>
      <c r="Y3351" s="21">
        <f>IF(X3351="", "", X3351-N3351)</f>
        <v>0</v>
      </c>
      <c r="Z3351" s="21" t="str">
        <f>IF(N3351="", "", TEXT(N3351, "dddd"))</f>
        <v>Thursday</v>
      </c>
      <c r="AA3351" s="21" t="str">
        <f>IF(X3351="", "", TEXT(X3351, "dddd"))</f>
        <v>Thursday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x14ac:dyDescent="0.25">
      <c r="A3352" s="21">
        <v>3347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>IF(AB3352="DOLLAR",E3352*88,E3352)</f>
        <v>26136</v>
      </c>
      <c r="G3352" s="48">
        <f>F3352*J3352</f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>J3352-K3352</f>
        <v>0</v>
      </c>
      <c r="M3352" s="21" t="s">
        <v>4997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>IF(X3352="", "", X3352-N3352)</f>
        <v>3</v>
      </c>
      <c r="Z3352" s="21" t="str">
        <f>IF(N3352="", "", TEXT(N3352, "dddd"))</f>
        <v>Saturday</v>
      </c>
      <c r="AA3352" s="21" t="str">
        <f>IF(X3352="", "", TEXT(X3352, "dddd"))</f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3348</v>
      </c>
      <c r="B3353" s="21" t="s">
        <v>4845</v>
      </c>
      <c r="C3353" s="30">
        <v>45933</v>
      </c>
      <c r="D3353" s="30">
        <v>45938</v>
      </c>
      <c r="E3353" s="47">
        <v>297</v>
      </c>
      <c r="F3353" s="47">
        <f>IF(AB3353="DOLLAR",E3353*88,E3353)</f>
        <v>26136</v>
      </c>
      <c r="G3353" s="48">
        <f>F3353*J3353</f>
        <v>26136</v>
      </c>
      <c r="H3353" s="21">
        <v>344748</v>
      </c>
      <c r="I3353" s="21" t="s">
        <v>4792</v>
      </c>
      <c r="J3353" s="21">
        <v>1</v>
      </c>
      <c r="K3353" s="21">
        <v>1</v>
      </c>
      <c r="L3353" s="21">
        <f>J3353-K3353</f>
        <v>0</v>
      </c>
      <c r="M3353" s="21" t="s">
        <v>5013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>IF(X3353="", "", X3353-N3353)</f>
        <v>3</v>
      </c>
      <c r="Z3353" s="21" t="str">
        <f>IF(N3353="", "", TEXT(N3353, "dddd"))</f>
        <v>Saturday</v>
      </c>
      <c r="AA3353" s="21" t="str">
        <f>IF(X3353="", "", TEXT(X3353, "dddd"))</f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3349</v>
      </c>
      <c r="B3354" s="21" t="s">
        <v>4845</v>
      </c>
      <c r="C3354" s="30">
        <v>45933</v>
      </c>
      <c r="D3354" s="30">
        <v>45938</v>
      </c>
      <c r="E3354" s="47">
        <v>116.2</v>
      </c>
      <c r="F3354" s="47">
        <f>IF(AB3354="DOLLAR",E3354*88,E3354)</f>
        <v>10225.6</v>
      </c>
      <c r="G3354" s="48">
        <f>F3354*J3354</f>
        <v>10225.6</v>
      </c>
      <c r="H3354" s="21">
        <v>347507</v>
      </c>
      <c r="I3354" s="21" t="s">
        <v>4793</v>
      </c>
      <c r="J3354" s="21">
        <v>1</v>
      </c>
      <c r="K3354" s="21">
        <v>1</v>
      </c>
      <c r="L3354" s="21">
        <f>J3354-K3354</f>
        <v>0</v>
      </c>
      <c r="M3354" s="21" t="s">
        <v>5026</v>
      </c>
      <c r="N3354" s="30">
        <v>45941</v>
      </c>
      <c r="O3354" s="48">
        <v>14193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>IF(X3354="", "", X3354-N3354)</f>
        <v>4</v>
      </c>
      <c r="Z3354" s="21" t="str">
        <f>IF(N3354="", "", TEXT(N3354, "dddd"))</f>
        <v>Saturday</v>
      </c>
      <c r="AA3354" s="21" t="str">
        <f>IF(X3354="", "", TEXT(X3354, "dddd"))</f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3350</v>
      </c>
      <c r="B3355" s="21" t="s">
        <v>4845</v>
      </c>
      <c r="C3355" s="30">
        <v>45933</v>
      </c>
      <c r="D3355" s="30">
        <v>45938</v>
      </c>
      <c r="E3355" s="47">
        <v>176.4</v>
      </c>
      <c r="F3355" s="47">
        <f>IF(AB3355="DOLLAR",E3355*88,E3355)</f>
        <v>15523.2</v>
      </c>
      <c r="G3355" s="48">
        <f>F3355*J3355</f>
        <v>15523.2</v>
      </c>
      <c r="H3355" s="21">
        <v>348206</v>
      </c>
      <c r="I3355" s="21" t="s">
        <v>4794</v>
      </c>
      <c r="J3355" s="21">
        <v>1</v>
      </c>
      <c r="K3355" s="21">
        <v>1</v>
      </c>
      <c r="L3355" s="21">
        <f>J3355-K3355</f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>IF(X3355="", "", X3355-N3355)</f>
        <v>0</v>
      </c>
      <c r="Z3355" s="21" t="str">
        <f>IF(N3355="", "", TEXT(N3355, "dddd"))</f>
        <v>Wednesday</v>
      </c>
      <c r="AA3355" s="21" t="str">
        <f>IF(X3355="", "", TEXT(X3355, "dddd"))</f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3351</v>
      </c>
      <c r="B3356" s="21" t="s">
        <v>4845</v>
      </c>
      <c r="C3356" s="30">
        <v>45933</v>
      </c>
      <c r="D3356" s="30">
        <v>45938</v>
      </c>
      <c r="E3356" s="47">
        <v>250.6</v>
      </c>
      <c r="F3356" s="47">
        <f>IF(AB3356="DOLLAR",E3356*88,E3356)</f>
        <v>22052.799999999999</v>
      </c>
      <c r="G3356" s="48">
        <f>F3356*J3356</f>
        <v>22052.799999999999</v>
      </c>
      <c r="H3356" s="21">
        <v>351336</v>
      </c>
      <c r="I3356" s="21" t="s">
        <v>4795</v>
      </c>
      <c r="J3356" s="21">
        <v>1</v>
      </c>
      <c r="K3356" s="21">
        <v>1</v>
      </c>
      <c r="L3356" s="21">
        <f>J3356-K3356</f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>IF(X3356="", "", X3356-N3356)</f>
        <v>0</v>
      </c>
      <c r="Z3356" s="21" t="str">
        <f>IF(N3356="", "", TEXT(N3356, "dddd"))</f>
        <v>Wednesday</v>
      </c>
      <c r="AA3356" s="21" t="str">
        <f>IF(X3356="", "", TEXT(X3356, "dddd"))</f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3352</v>
      </c>
      <c r="B3357" s="21" t="s">
        <v>4845</v>
      </c>
      <c r="C3357" s="30">
        <v>45933</v>
      </c>
      <c r="D3357" s="30">
        <v>45938</v>
      </c>
      <c r="E3357" s="47">
        <v>300.3</v>
      </c>
      <c r="F3357" s="47">
        <f>IF(AB3357="DOLLAR",E3357*88,E3357)</f>
        <v>26426.400000000001</v>
      </c>
      <c r="G3357" s="48">
        <f>F3357*J3357</f>
        <v>26426.400000000001</v>
      </c>
      <c r="H3357" s="21">
        <v>352318</v>
      </c>
      <c r="I3357" s="21" t="s">
        <v>4796</v>
      </c>
      <c r="J3357" s="21">
        <v>1</v>
      </c>
      <c r="K3357" s="21">
        <v>1</v>
      </c>
      <c r="L3357" s="21">
        <f>J3357-K3357</f>
        <v>0</v>
      </c>
      <c r="M3357" s="21" t="s">
        <v>5121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>IF(X3357="", "", X3357-N3357)</f>
        <v>0</v>
      </c>
      <c r="Z3357" s="21" t="str">
        <f>IF(N3357="", "", TEXT(N3357, "dddd"))</f>
        <v>Wednesday</v>
      </c>
      <c r="AA3357" s="21" t="str">
        <f>IF(X3357="", "", TEXT(X3357, "dddd"))</f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3353</v>
      </c>
      <c r="B3358" s="21" t="s">
        <v>4845</v>
      </c>
      <c r="C3358" s="30">
        <v>45933</v>
      </c>
      <c r="D3358" s="30">
        <v>45938</v>
      </c>
      <c r="E3358" s="47">
        <v>111.3</v>
      </c>
      <c r="F3358" s="47">
        <f>IF(AB3358="DOLLAR",E3358*88,E3358)</f>
        <v>9794.4</v>
      </c>
      <c r="G3358" s="48">
        <f>F3358*J3358</f>
        <v>9794.4</v>
      </c>
      <c r="H3358" s="21">
        <v>353719</v>
      </c>
      <c r="I3358" s="21" t="s">
        <v>4797</v>
      </c>
      <c r="J3358" s="21">
        <v>1</v>
      </c>
      <c r="K3358" s="21">
        <v>1</v>
      </c>
      <c r="L3358" s="21">
        <f>J3358-K3358</f>
        <v>0</v>
      </c>
      <c r="M3358" s="21" t="s">
        <v>5157</v>
      </c>
      <c r="N3358" s="30">
        <v>45941</v>
      </c>
      <c r="O3358" s="48">
        <v>0</v>
      </c>
      <c r="P3358" s="21" t="s">
        <v>398</v>
      </c>
      <c r="Q3358" s="21">
        <v>58156838563</v>
      </c>
      <c r="R3358" s="21" t="s">
        <v>40</v>
      </c>
      <c r="S3358" s="3">
        <v>4</v>
      </c>
      <c r="T3358" s="37" t="s">
        <v>4982</v>
      </c>
      <c r="U3358" s="21" t="s">
        <v>18</v>
      </c>
      <c r="V3358" s="21" t="str">
        <f>VLOOKUP(P3358,'Customer List'!B:C,2,)</f>
        <v>Pune</v>
      </c>
      <c r="W3358" s="38"/>
      <c r="X3358" s="30">
        <v>45943</v>
      </c>
      <c r="Y3358" s="21">
        <f>IF(X3358="", "", X3358-N3358)</f>
        <v>2</v>
      </c>
      <c r="Z3358" s="21" t="str">
        <f>IF(N3358="", "", TEXT(N3358, "dddd"))</f>
        <v>Saturday</v>
      </c>
      <c r="AA3358" s="21" t="str">
        <f>IF(X3358="", "", TEXT(X3358, "dddd"))</f>
        <v>Monday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3354</v>
      </c>
      <c r="B3359" s="21" t="s">
        <v>4845</v>
      </c>
      <c r="C3359" s="30">
        <v>45933</v>
      </c>
      <c r="D3359" s="30">
        <v>45938</v>
      </c>
      <c r="E3359" s="47">
        <v>252</v>
      </c>
      <c r="F3359" s="47">
        <f>IF(AB3359="DOLLAR",E3359*88,E3359)</f>
        <v>22176</v>
      </c>
      <c r="G3359" s="48">
        <f>F3359*J3359</f>
        <v>22176</v>
      </c>
      <c r="H3359" s="21">
        <v>357504</v>
      </c>
      <c r="I3359" s="21" t="s">
        <v>4798</v>
      </c>
      <c r="J3359" s="21">
        <v>1</v>
      </c>
      <c r="K3359" s="21">
        <v>1</v>
      </c>
      <c r="L3359" s="21">
        <f>J3359-K3359</f>
        <v>0</v>
      </c>
      <c r="M3359" s="21" t="s">
        <v>5008</v>
      </c>
      <c r="N3359" s="30">
        <v>45941</v>
      </c>
      <c r="O3359" s="48">
        <v>39060</v>
      </c>
      <c r="P3359" s="21" t="s">
        <v>2171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>IF(X3359="", "", X3359-N3359)</f>
        <v>3</v>
      </c>
      <c r="Z3359" s="21" t="str">
        <f>IF(N3359="", "", TEXT(N3359, "dddd"))</f>
        <v>Saturday</v>
      </c>
      <c r="AA3359" s="21" t="str">
        <f>IF(X3359="", "", TEXT(X3359, "dddd"))</f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3355</v>
      </c>
      <c r="B3360" s="21" t="s">
        <v>4845</v>
      </c>
      <c r="C3360" s="30">
        <v>45933</v>
      </c>
      <c r="D3360" s="30">
        <v>45938</v>
      </c>
      <c r="E3360" s="47">
        <v>221.9</v>
      </c>
      <c r="F3360" s="47">
        <f>IF(AB3360="DOLLAR",E3360*88,E3360)</f>
        <v>19527.2</v>
      </c>
      <c r="G3360" s="48">
        <f>F3360*J3360</f>
        <v>19527.2</v>
      </c>
      <c r="H3360" s="21">
        <v>363010</v>
      </c>
      <c r="I3360" s="21" t="s">
        <v>4774</v>
      </c>
      <c r="J3360" s="21">
        <v>1</v>
      </c>
      <c r="K3360" s="21">
        <v>1</v>
      </c>
      <c r="L3360" s="21">
        <f>J3360-K3360</f>
        <v>0</v>
      </c>
      <c r="M3360" s="21" t="s">
        <v>5024</v>
      </c>
      <c r="N3360" s="30">
        <v>45941</v>
      </c>
      <c r="O3360" s="48">
        <v>33411.800000000003</v>
      </c>
      <c r="P3360" s="21" t="s">
        <v>165</v>
      </c>
      <c r="Q3360" s="21">
        <v>58156810375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Lucknow</v>
      </c>
      <c r="W3360" s="38"/>
      <c r="X3360" s="30">
        <v>45943</v>
      </c>
      <c r="Y3360" s="21">
        <f>IF(X3360="", "", X3360-N3360)</f>
        <v>2</v>
      </c>
      <c r="Z3360" s="21" t="str">
        <f>IF(N3360="", "", TEXT(N3360, "dddd"))</f>
        <v>Saturday</v>
      </c>
      <c r="AA3360" s="21" t="str">
        <f>IF(X3360="", "", TEXT(X3360, "dddd"))</f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3356</v>
      </c>
      <c r="B3361" s="21" t="s">
        <v>4845</v>
      </c>
      <c r="C3361" s="30">
        <v>45933</v>
      </c>
      <c r="D3361" s="30">
        <v>45938</v>
      </c>
      <c r="E3361" s="47">
        <v>183.4</v>
      </c>
      <c r="F3361" s="47">
        <f>IF(AB3361="DOLLAR",E3361*88,E3361)</f>
        <v>16139.2</v>
      </c>
      <c r="G3361" s="48">
        <f>F3361*J3361</f>
        <v>48417.600000000006</v>
      </c>
      <c r="H3361" s="21">
        <v>366608</v>
      </c>
      <c r="I3361" s="21" t="s">
        <v>4777</v>
      </c>
      <c r="J3361" s="21">
        <v>3</v>
      </c>
      <c r="K3361" s="21">
        <v>3</v>
      </c>
      <c r="L3361" s="21">
        <f>J3361-K3361</f>
        <v>0</v>
      </c>
      <c r="M3361" s="21" t="s">
        <v>5009</v>
      </c>
      <c r="N3361" s="30">
        <v>45941</v>
      </c>
      <c r="O3361" s="48">
        <v>85281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>IF(X3361="", "", X3361-N3361)</f>
        <v>3</v>
      </c>
      <c r="Z3361" s="21" t="str">
        <f>IF(N3361="", "", TEXT(N3361, "dddd"))</f>
        <v>Saturday</v>
      </c>
      <c r="AA3361" s="21" t="str">
        <f>IF(X3361="", "", TEXT(X3361, "dddd"))</f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3357</v>
      </c>
      <c r="B3362" s="21" t="s">
        <v>4845</v>
      </c>
      <c r="C3362" s="30">
        <v>45933</v>
      </c>
      <c r="D3362" s="30">
        <v>45938</v>
      </c>
      <c r="E3362" s="47">
        <v>254.1</v>
      </c>
      <c r="F3362" s="47">
        <f>IF(AB3362="DOLLAR",E3362*88,E3362)</f>
        <v>22360.799999999999</v>
      </c>
      <c r="G3362" s="48">
        <f>F3362*J3362</f>
        <v>22360.799999999999</v>
      </c>
      <c r="H3362" s="21">
        <v>366914</v>
      </c>
      <c r="I3362" s="21" t="s">
        <v>4799</v>
      </c>
      <c r="J3362" s="21">
        <v>1</v>
      </c>
      <c r="K3362" s="21">
        <v>1</v>
      </c>
      <c r="L3362" s="21">
        <f>J3362-K3362</f>
        <v>0</v>
      </c>
      <c r="M3362" s="21" t="s">
        <v>4998</v>
      </c>
      <c r="N3362" s="30">
        <v>45941</v>
      </c>
      <c r="O3362" s="48">
        <v>39385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>IF(X3362="", "", X3362-N3362)</f>
        <v>3</v>
      </c>
      <c r="Z3362" s="21" t="str">
        <f>IF(N3362="", "", TEXT(N3362, "dddd"))</f>
        <v>Saturday</v>
      </c>
      <c r="AA3362" s="21" t="str">
        <f>IF(X3362="", "", TEXT(X3362, "dddd"))</f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3358</v>
      </c>
      <c r="B3363" s="21" t="s">
        <v>4845</v>
      </c>
      <c r="C3363" s="30">
        <v>45933</v>
      </c>
      <c r="D3363" s="30">
        <v>45938</v>
      </c>
      <c r="E3363" s="47">
        <v>96.6</v>
      </c>
      <c r="F3363" s="47">
        <f>IF(AB3363="DOLLAR",E3363*88,E3363)</f>
        <v>8500.7999999999993</v>
      </c>
      <c r="G3363" s="48">
        <f>F3363*J3363</f>
        <v>17001.599999999999</v>
      </c>
      <c r="H3363" s="21">
        <v>368508</v>
      </c>
      <c r="I3363" s="21" t="s">
        <v>4800</v>
      </c>
      <c r="J3363" s="21">
        <v>2</v>
      </c>
      <c r="K3363" s="21">
        <v>2</v>
      </c>
      <c r="L3363" s="21">
        <f>J3363-K3363</f>
        <v>0</v>
      </c>
      <c r="M3363" s="21" t="s">
        <v>4873</v>
      </c>
      <c r="N3363" s="30">
        <v>45939</v>
      </c>
      <c r="O3363" s="48">
        <v>26496</v>
      </c>
      <c r="P3363" s="21" t="s">
        <v>208</v>
      </c>
      <c r="Q3363" s="21" t="s">
        <v>1127</v>
      </c>
      <c r="R3363" s="21" t="s">
        <v>1127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45939</v>
      </c>
      <c r="Y3363" s="21">
        <f>IF(X3363="", "", X3363-N3363)</f>
        <v>0</v>
      </c>
      <c r="Z3363" s="21" t="str">
        <f>IF(N3363="", "", TEXT(N3363, "dddd"))</f>
        <v>Thursday</v>
      </c>
      <c r="AA3363" s="21" t="str">
        <f>IF(X3363="", "", TEXT(X3363, "dddd"))</f>
        <v>Thursday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x14ac:dyDescent="0.25">
      <c r="A3364" s="21">
        <v>3359</v>
      </c>
      <c r="B3364" s="21" t="s">
        <v>4845</v>
      </c>
      <c r="C3364" s="30">
        <v>45933</v>
      </c>
      <c r="D3364" s="30">
        <v>45938</v>
      </c>
      <c r="E3364" s="47">
        <v>107.8</v>
      </c>
      <c r="F3364" s="47">
        <f>IF(AB3364="DOLLAR",E3364*88,E3364)</f>
        <v>9486.4</v>
      </c>
      <c r="G3364" s="48">
        <f>F3364*J3364</f>
        <v>9486.4</v>
      </c>
      <c r="H3364" s="21">
        <v>369905</v>
      </c>
      <c r="I3364" s="21" t="s">
        <v>4801</v>
      </c>
      <c r="J3364" s="21">
        <v>1</v>
      </c>
      <c r="K3364" s="21">
        <v>1</v>
      </c>
      <c r="L3364" s="21">
        <f>J3364-K3364</f>
        <v>0</v>
      </c>
      <c r="M3364" s="21" t="s">
        <v>5026</v>
      </c>
      <c r="N3364" s="30">
        <v>45941</v>
      </c>
      <c r="O3364" s="48">
        <v>13167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>IF(X3364="", "", X3364-N3364)</f>
        <v>4</v>
      </c>
      <c r="Z3364" s="21" t="str">
        <f>IF(N3364="", "", TEXT(N3364, "dddd"))</f>
        <v>Saturday</v>
      </c>
      <c r="AA3364" s="21" t="str">
        <f>IF(X3364="", "", TEXT(X3364, "dddd"))</f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3360</v>
      </c>
      <c r="B3365" s="21" t="s">
        <v>4845</v>
      </c>
      <c r="C3365" s="30">
        <v>45933</v>
      </c>
      <c r="D3365" s="30">
        <v>45938</v>
      </c>
      <c r="E3365" s="47">
        <v>82.6</v>
      </c>
      <c r="F3365" s="47">
        <f>IF(AB3365="DOLLAR",E3365*88,E3365)</f>
        <v>7268.7999999999993</v>
      </c>
      <c r="G3365" s="48">
        <f>F3365*J3365</f>
        <v>7268.7999999999993</v>
      </c>
      <c r="H3365" s="21">
        <v>398202</v>
      </c>
      <c r="I3365" s="21" t="s">
        <v>4802</v>
      </c>
      <c r="J3365" s="21">
        <v>1</v>
      </c>
      <c r="K3365" s="21">
        <v>1</v>
      </c>
      <c r="L3365" s="21">
        <f>J3365-K3365</f>
        <v>0</v>
      </c>
      <c r="M3365" s="21" t="s">
        <v>5026</v>
      </c>
      <c r="N3365" s="30">
        <v>45941</v>
      </c>
      <c r="O3365" s="48">
        <v>10089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>IF(X3365="", "", X3365-N3365)</f>
        <v>4</v>
      </c>
      <c r="Z3365" s="21" t="str">
        <f>IF(N3365="", "", TEXT(N3365, "dddd"))</f>
        <v>Saturday</v>
      </c>
      <c r="AA3365" s="21" t="str">
        <f>IF(X3365="", "", TEXT(X3365, "dddd"))</f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3361</v>
      </c>
      <c r="B3366" s="21" t="s">
        <v>4845</v>
      </c>
      <c r="C3366" s="30">
        <v>45933</v>
      </c>
      <c r="D3366" s="30">
        <v>45938</v>
      </c>
      <c r="E3366" s="47">
        <v>61.6</v>
      </c>
      <c r="F3366" s="47">
        <f>IF(AB3366="DOLLAR",E3366*88,E3366)</f>
        <v>5420.8</v>
      </c>
      <c r="G3366" s="48">
        <f>F3366*J3366</f>
        <v>5420.8</v>
      </c>
      <c r="H3366" s="21">
        <v>400120</v>
      </c>
      <c r="I3366" s="21" t="s">
        <v>4803</v>
      </c>
      <c r="J3366" s="21">
        <v>1</v>
      </c>
      <c r="K3366" s="21">
        <v>1</v>
      </c>
      <c r="L3366" s="21">
        <f>J3366-K3366</f>
        <v>0</v>
      </c>
      <c r="M3366" s="21" t="s">
        <v>4997</v>
      </c>
      <c r="N3366" s="30">
        <v>45941</v>
      </c>
      <c r="O3366" s="48">
        <v>9548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>IF(X3366="", "", X3366-N3366)</f>
        <v>3</v>
      </c>
      <c r="Z3366" s="21" t="str">
        <f>IF(N3366="", "", TEXT(N3366, "dddd"))</f>
        <v>Saturday</v>
      </c>
      <c r="AA3366" s="21" t="str">
        <f>IF(X3366="", "", TEXT(X3366, "dddd"))</f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3362</v>
      </c>
      <c r="B3367" s="21" t="s">
        <v>4845</v>
      </c>
      <c r="C3367" s="30">
        <v>45933</v>
      </c>
      <c r="D3367" s="30">
        <v>45938</v>
      </c>
      <c r="E3367" s="47">
        <v>125.3</v>
      </c>
      <c r="F3367" s="47">
        <f>IF(AB3367="DOLLAR",E3367*88,E3367)</f>
        <v>11026.4</v>
      </c>
      <c r="G3367" s="48">
        <f>F3367*J3367</f>
        <v>22052.799999999999</v>
      </c>
      <c r="H3367" s="21">
        <v>400126</v>
      </c>
      <c r="I3367" s="21" t="s">
        <v>4803</v>
      </c>
      <c r="J3367" s="21">
        <v>2</v>
      </c>
      <c r="K3367" s="21">
        <v>2</v>
      </c>
      <c r="L3367" s="21">
        <f>J3367-K3367</f>
        <v>0</v>
      </c>
      <c r="M3367" s="21" t="s">
        <v>5006</v>
      </c>
      <c r="N3367" s="30">
        <v>45941</v>
      </c>
      <c r="O3367" s="48">
        <v>38843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>IF(X3367="", "", X3367-N3367)</f>
        <v>3</v>
      </c>
      <c r="Z3367" s="21" t="str">
        <f>IF(N3367="", "", TEXT(N3367, "dddd"))</f>
        <v>Saturday</v>
      </c>
      <c r="AA3367" s="21" t="str">
        <f>IF(X3367="", "", TEXT(X3367, "dddd"))</f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3363</v>
      </c>
      <c r="B3368" s="21" t="s">
        <v>4845</v>
      </c>
      <c r="C3368" s="30">
        <v>45933</v>
      </c>
      <c r="D3368" s="30">
        <v>45938</v>
      </c>
      <c r="E3368" s="47">
        <v>135.1</v>
      </c>
      <c r="F3368" s="47">
        <f>IF(AB3368="DOLLAR",E3368*88,E3368)</f>
        <v>11888.8</v>
      </c>
      <c r="G3368" s="48">
        <f>F3368*J3368</f>
        <v>23777.599999999999</v>
      </c>
      <c r="H3368" s="21">
        <v>400144</v>
      </c>
      <c r="I3368" s="21" t="s">
        <v>4803</v>
      </c>
      <c r="J3368" s="21">
        <v>2</v>
      </c>
      <c r="K3368" s="21">
        <v>2</v>
      </c>
      <c r="L3368" s="21">
        <f>J3368-K3368</f>
        <v>0</v>
      </c>
      <c r="M3368" s="21" t="s">
        <v>5011</v>
      </c>
      <c r="N3368" s="30">
        <v>45941</v>
      </c>
      <c r="O3368" s="48">
        <v>41881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>IF(X3368="", "", X3368-N3368)</f>
        <v>3</v>
      </c>
      <c r="Z3368" s="21" t="str">
        <f>IF(N3368="", "", TEXT(N3368, "dddd"))</f>
        <v>Saturday</v>
      </c>
      <c r="AA3368" s="21" t="str">
        <f>IF(X3368="", "", TEXT(X3368, "dddd"))</f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3364</v>
      </c>
      <c r="B3369" s="21" t="s">
        <v>4845</v>
      </c>
      <c r="C3369" s="30">
        <v>45933</v>
      </c>
      <c r="D3369" s="30">
        <v>45938</v>
      </c>
      <c r="E3369" s="47">
        <v>144.75</v>
      </c>
      <c r="F3369" s="47">
        <f>IF(AB3369="DOLLAR",E3369*88,E3369)</f>
        <v>12738</v>
      </c>
      <c r="G3369" s="48">
        <f>F3369*J3369</f>
        <v>12738</v>
      </c>
      <c r="H3369" s="21">
        <v>400171</v>
      </c>
      <c r="I3369" s="21" t="s">
        <v>4803</v>
      </c>
      <c r="J3369" s="21">
        <v>1</v>
      </c>
      <c r="K3369" s="21">
        <v>1</v>
      </c>
      <c r="L3369" s="21">
        <f>J3369-K3369</f>
        <v>0</v>
      </c>
      <c r="M3369" s="21" t="s">
        <v>5016</v>
      </c>
      <c r="N3369" s="30">
        <v>45941</v>
      </c>
      <c r="O3369" s="48">
        <v>20940.5</v>
      </c>
      <c r="P3369" s="21" t="s">
        <v>2046</v>
      </c>
      <c r="Q3369" s="21">
        <v>58156813050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Banglore</v>
      </c>
      <c r="W3369" s="38"/>
      <c r="X3369" s="30">
        <v>45943</v>
      </c>
      <c r="Y3369" s="21">
        <f>IF(X3369="", "", X3369-N3369)</f>
        <v>2</v>
      </c>
      <c r="Z3369" s="21" t="str">
        <f>IF(N3369="", "", TEXT(N3369, "dddd"))</f>
        <v>Saturday</v>
      </c>
      <c r="AA3369" s="21" t="str">
        <f>IF(X3369="", "", TEXT(X3369, "dddd"))</f>
        <v>Monday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3365</v>
      </c>
      <c r="B3370" s="21" t="s">
        <v>4845</v>
      </c>
      <c r="C3370" s="30">
        <v>45933</v>
      </c>
      <c r="D3370" s="30">
        <v>45938</v>
      </c>
      <c r="E3370" s="47">
        <v>147.69999999999999</v>
      </c>
      <c r="F3370" s="47">
        <f>IF(AB3370="DOLLAR",E3370*88,E3370)</f>
        <v>12997.599999999999</v>
      </c>
      <c r="G3370" s="48">
        <f>F3370*J3370</f>
        <v>25995.199999999997</v>
      </c>
      <c r="H3370" s="21">
        <v>400250</v>
      </c>
      <c r="I3370" s="21" t="s">
        <v>4804</v>
      </c>
      <c r="J3370" s="21">
        <v>2</v>
      </c>
      <c r="K3370" s="21">
        <v>2</v>
      </c>
      <c r="L3370" s="21">
        <f>J3370-K3370</f>
        <v>0</v>
      </c>
      <c r="M3370" s="21" t="s">
        <v>5011</v>
      </c>
      <c r="N3370" s="30">
        <v>45941</v>
      </c>
      <c r="O3370" s="48">
        <v>45787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>IF(X3370="", "", X3370-N3370)</f>
        <v>3</v>
      </c>
      <c r="Z3370" s="21" t="str">
        <f>IF(N3370="", "", TEXT(N3370, "dddd"))</f>
        <v>Saturday</v>
      </c>
      <c r="AA3370" s="21" t="str">
        <f>IF(X3370="", "", TEXT(X3370, "dddd"))</f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3366</v>
      </c>
      <c r="B3371" s="21" t="s">
        <v>4845</v>
      </c>
      <c r="C3371" s="30">
        <v>45933</v>
      </c>
      <c r="D3371" s="30">
        <v>45938</v>
      </c>
      <c r="E3371" s="47">
        <v>309.75</v>
      </c>
      <c r="F3371" s="47">
        <f>IF(AB3371="DOLLAR",E3371*88,E3371)</f>
        <v>27258</v>
      </c>
      <c r="G3371" s="48">
        <f>F3371*J3371</f>
        <v>54516</v>
      </c>
      <c r="H3371" s="21">
        <v>400266</v>
      </c>
      <c r="I3371" s="21" t="s">
        <v>4804</v>
      </c>
      <c r="J3371" s="21">
        <v>2</v>
      </c>
      <c r="K3371" s="21">
        <v>2</v>
      </c>
      <c r="L3371" s="21">
        <f>J3371-K3371</f>
        <v>0</v>
      </c>
      <c r="M3371" s="21" t="s">
        <v>5011</v>
      </c>
      <c r="N3371" s="30">
        <v>45941</v>
      </c>
      <c r="O3371" s="48">
        <v>89621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>IF(X3371="", "", X3371-N3371)</f>
        <v>3</v>
      </c>
      <c r="Z3371" s="21" t="str">
        <f>IF(N3371="", "", TEXT(N3371, "dddd"))</f>
        <v>Saturday</v>
      </c>
      <c r="AA3371" s="21" t="str">
        <f>IF(X3371="", "", TEXT(X3371, "dddd"))</f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3367</v>
      </c>
      <c r="B3372" s="21" t="s">
        <v>4845</v>
      </c>
      <c r="C3372" s="30">
        <v>45933</v>
      </c>
      <c r="D3372" s="30">
        <v>45938</v>
      </c>
      <c r="E3372" s="47">
        <v>301.5</v>
      </c>
      <c r="F3372" s="47">
        <f>IF(AB3372="DOLLAR",E3372*88,E3372)</f>
        <v>26532</v>
      </c>
      <c r="G3372" s="48">
        <f>F3372*J3372</f>
        <v>53064</v>
      </c>
      <c r="H3372" s="21">
        <v>400268</v>
      </c>
      <c r="I3372" s="21" t="s">
        <v>4804</v>
      </c>
      <c r="J3372" s="21">
        <v>2</v>
      </c>
      <c r="K3372" s="21">
        <v>2</v>
      </c>
      <c r="L3372" s="21">
        <f>J3372-K3372</f>
        <v>0</v>
      </c>
      <c r="M3372" s="21" t="s">
        <v>5011</v>
      </c>
      <c r="N3372" s="30">
        <v>45941</v>
      </c>
      <c r="O3372" s="48">
        <v>87234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>IF(X3372="", "", X3372-N3372)</f>
        <v>3</v>
      </c>
      <c r="Z3372" s="21" t="str">
        <f>IF(N3372="", "", TEXT(N3372, "dddd"))</f>
        <v>Saturday</v>
      </c>
      <c r="AA3372" s="21" t="str">
        <f>IF(X3372="", "", TEXT(X3372, "dddd"))</f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3368</v>
      </c>
      <c r="B3373" s="21" t="s">
        <v>4845</v>
      </c>
      <c r="C3373" s="30">
        <v>45933</v>
      </c>
      <c r="D3373" s="30">
        <v>45938</v>
      </c>
      <c r="E3373" s="47">
        <v>268.5</v>
      </c>
      <c r="F3373" s="47">
        <f>IF(AB3373="DOLLAR",E3373*88,E3373)</f>
        <v>23628</v>
      </c>
      <c r="G3373" s="48">
        <f>F3373*J3373</f>
        <v>47256</v>
      </c>
      <c r="H3373" s="21">
        <v>400342</v>
      </c>
      <c r="I3373" s="21" t="s">
        <v>4805</v>
      </c>
      <c r="J3373" s="21">
        <v>2</v>
      </c>
      <c r="K3373" s="21">
        <v>2</v>
      </c>
      <c r="L3373" s="21">
        <f>J3373-K3373</f>
        <v>0</v>
      </c>
      <c r="M3373" s="21" t="s">
        <v>5011</v>
      </c>
      <c r="N3373" s="30">
        <v>45941</v>
      </c>
      <c r="O3373" s="48">
        <v>77686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>IF(X3373="", "", X3373-N3373)</f>
        <v>3</v>
      </c>
      <c r="Z3373" s="21" t="str">
        <f>IF(N3373="", "", TEXT(N3373, "dddd"))</f>
        <v>Saturday</v>
      </c>
      <c r="AA3373" s="21" t="str">
        <f>IF(X3373="", "", TEXT(X3373, "dddd"))</f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3369</v>
      </c>
      <c r="B3374" s="21" t="s">
        <v>4845</v>
      </c>
      <c r="C3374" s="30">
        <v>45933</v>
      </c>
      <c r="D3374" s="30">
        <v>45938</v>
      </c>
      <c r="E3374" s="47">
        <v>153</v>
      </c>
      <c r="F3374" s="47">
        <f>IF(AB3374="DOLLAR",E3374*88,E3374)</f>
        <v>13464</v>
      </c>
      <c r="G3374" s="48">
        <f>F3374*J3374</f>
        <v>13464</v>
      </c>
      <c r="H3374" s="21">
        <v>400647</v>
      </c>
      <c r="I3374" s="21" t="s">
        <v>4806</v>
      </c>
      <c r="J3374" s="21">
        <v>1</v>
      </c>
      <c r="K3374" s="21">
        <v>1</v>
      </c>
      <c r="L3374" s="21">
        <f>J3374-K3374</f>
        <v>0</v>
      </c>
      <c r="M3374" s="21" t="s">
        <v>5026</v>
      </c>
      <c r="N3374" s="30">
        <v>45941</v>
      </c>
      <c r="O3374" s="48">
        <v>17442</v>
      </c>
      <c r="P3374" s="21" t="s">
        <v>617</v>
      </c>
      <c r="Q3374" s="21">
        <v>58156839753</v>
      </c>
      <c r="R3374" s="30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Bhuvneshwar</v>
      </c>
      <c r="W3374" s="38"/>
      <c r="X3374" s="30">
        <v>45945</v>
      </c>
      <c r="Y3374" s="21">
        <f>IF(X3374="", "", X3374-N3374)</f>
        <v>4</v>
      </c>
      <c r="Z3374" s="21" t="str">
        <f>IF(N3374="", "", TEXT(N3374, "dddd"))</f>
        <v>Saturday</v>
      </c>
      <c r="AA3374" s="21" t="str">
        <f>IF(X3374="", "", TEXT(X3374, "dddd"))</f>
        <v>Wednesday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3370</v>
      </c>
      <c r="B3375" s="21" t="s">
        <v>4845</v>
      </c>
      <c r="C3375" s="30">
        <v>45933</v>
      </c>
      <c r="D3375" s="30">
        <v>45938</v>
      </c>
      <c r="E3375" s="47">
        <v>186</v>
      </c>
      <c r="F3375" s="47">
        <f>IF(AB3375="DOLLAR",E3375*88,E3375)</f>
        <v>16368</v>
      </c>
      <c r="G3375" s="48">
        <f>F3375*J3375</f>
        <v>16368</v>
      </c>
      <c r="H3375" s="21">
        <v>400655</v>
      </c>
      <c r="I3375" s="21" t="s">
        <v>4806</v>
      </c>
      <c r="J3375" s="21">
        <v>1</v>
      </c>
      <c r="K3375" s="21">
        <v>1</v>
      </c>
      <c r="L3375" s="21">
        <f>J3375-K3375</f>
        <v>0</v>
      </c>
      <c r="M3375" s="21" t="s">
        <v>5016</v>
      </c>
      <c r="N3375" s="30">
        <v>45941</v>
      </c>
      <c r="O3375" s="48">
        <v>26908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>IF(X3375="", "", X3375-N3375)</f>
        <v>2</v>
      </c>
      <c r="Z3375" s="21" t="str">
        <f>IF(N3375="", "", TEXT(N3375, "dddd"))</f>
        <v>Saturday</v>
      </c>
      <c r="AA3375" s="21" t="str">
        <f>IF(X3375="", "", TEXT(X3375, "dddd"))</f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3371</v>
      </c>
      <c r="B3376" s="21" t="s">
        <v>4845</v>
      </c>
      <c r="C3376" s="30">
        <v>45933</v>
      </c>
      <c r="D3376" s="30">
        <v>45938</v>
      </c>
      <c r="E3376" s="47">
        <v>219</v>
      </c>
      <c r="F3376" s="47">
        <f>IF(AB3376="DOLLAR",E3376*88,E3376)</f>
        <v>19272</v>
      </c>
      <c r="G3376" s="48">
        <f>F3376*J3376</f>
        <v>38544</v>
      </c>
      <c r="H3376" s="21">
        <v>402607</v>
      </c>
      <c r="I3376" s="21" t="s">
        <v>4807</v>
      </c>
      <c r="J3376" s="21">
        <v>2</v>
      </c>
      <c r="K3376" s="21">
        <v>2</v>
      </c>
      <c r="L3376" s="21">
        <f>J3376-K3376</f>
        <v>0</v>
      </c>
      <c r="M3376" s="21" t="s">
        <v>5011</v>
      </c>
      <c r="N3376" s="30">
        <v>45941</v>
      </c>
      <c r="O3376" s="48">
        <v>63364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>IF(X3376="", "", X3376-N3376)</f>
        <v>3</v>
      </c>
      <c r="Z3376" s="21" t="str">
        <f>IF(N3376="", "", TEXT(N3376, "dddd"))</f>
        <v>Saturday</v>
      </c>
      <c r="AA3376" s="21" t="str">
        <f>IF(X3376="", "", TEXT(X3376, "dddd"))</f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3372</v>
      </c>
      <c r="B3377" s="21" t="s">
        <v>4845</v>
      </c>
      <c r="C3377" s="30">
        <v>45933</v>
      </c>
      <c r="D3377" s="30">
        <v>45938</v>
      </c>
      <c r="E3377" s="47">
        <v>311.5</v>
      </c>
      <c r="F3377" s="47">
        <f>IF(AB3377="DOLLAR",E3377*88,E3377)</f>
        <v>27412</v>
      </c>
      <c r="G3377" s="48">
        <f>F3377*J3377</f>
        <v>54824</v>
      </c>
      <c r="H3377" s="21">
        <v>403504</v>
      </c>
      <c r="I3377" s="21" t="s">
        <v>4808</v>
      </c>
      <c r="J3377" s="21">
        <v>2</v>
      </c>
      <c r="K3377" s="21">
        <v>2</v>
      </c>
      <c r="L3377" s="21">
        <f>J3377-K3377</f>
        <v>0</v>
      </c>
      <c r="M3377" s="21" t="s">
        <v>5011</v>
      </c>
      <c r="N3377" s="30">
        <v>45941</v>
      </c>
      <c r="O3377" s="48">
        <v>96565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>IF(X3377="", "", X3377-N3377)</f>
        <v>3</v>
      </c>
      <c r="Z3377" s="21" t="str">
        <f>IF(N3377="", "", TEXT(N3377, "dddd"))</f>
        <v>Saturday</v>
      </c>
      <c r="AA3377" s="21" t="str">
        <f>IF(X3377="", "", TEXT(X3377, "dddd"))</f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3373</v>
      </c>
      <c r="B3378" s="21" t="s">
        <v>4845</v>
      </c>
      <c r="C3378" s="30">
        <v>45933</v>
      </c>
      <c r="D3378" s="30">
        <v>45938</v>
      </c>
      <c r="E3378" s="47">
        <v>82.6</v>
      </c>
      <c r="F3378" s="47">
        <f>IF(AB3378="DOLLAR",E3378*88,E3378)</f>
        <v>7268.7999999999993</v>
      </c>
      <c r="G3378" s="48">
        <f>F3378*J3378</f>
        <v>7268.7999999999993</v>
      </c>
      <c r="H3378" s="21">
        <v>405202</v>
      </c>
      <c r="I3378" s="21" t="s">
        <v>4809</v>
      </c>
      <c r="J3378" s="21">
        <v>1</v>
      </c>
      <c r="K3378" s="21">
        <v>1</v>
      </c>
      <c r="L3378" s="21">
        <f>J3378-K3378</f>
        <v>0</v>
      </c>
      <c r="M3378" s="21" t="s">
        <v>5021</v>
      </c>
      <c r="N3378" s="30">
        <v>45941</v>
      </c>
      <c r="O3378" s="48">
        <v>12036</v>
      </c>
      <c r="P3378" s="21" t="s">
        <v>621</v>
      </c>
      <c r="Q3378" s="21">
        <v>58156809782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Hyderabad</v>
      </c>
      <c r="W3378" s="38"/>
      <c r="X3378" s="30">
        <v>45943</v>
      </c>
      <c r="Y3378" s="21">
        <f>IF(X3378="", "", X3378-N3378)</f>
        <v>2</v>
      </c>
      <c r="Z3378" s="21" t="str">
        <f>IF(N3378="", "", TEXT(N3378, "dddd"))</f>
        <v>Saturday</v>
      </c>
      <c r="AA3378" s="21" t="str">
        <f>IF(X3378="", "", TEXT(X3378, "dddd"))</f>
        <v>Monday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3374</v>
      </c>
      <c r="B3379" s="21" t="s">
        <v>4845</v>
      </c>
      <c r="C3379" s="30">
        <v>45933</v>
      </c>
      <c r="D3379" s="30">
        <v>45938</v>
      </c>
      <c r="E3379" s="47">
        <v>127.4</v>
      </c>
      <c r="F3379" s="47">
        <f>IF(AB3379="DOLLAR",E3379*88,E3379)</f>
        <v>11211.2</v>
      </c>
      <c r="G3379" s="48">
        <f>F3379*J3379</f>
        <v>11211.2</v>
      </c>
      <c r="H3379" s="21">
        <v>405301</v>
      </c>
      <c r="I3379" s="21" t="s">
        <v>4810</v>
      </c>
      <c r="J3379" s="21">
        <v>1</v>
      </c>
      <c r="K3379" s="21">
        <v>1</v>
      </c>
      <c r="L3379" s="21">
        <f>J3379-K3379</f>
        <v>0</v>
      </c>
      <c r="M3379" s="21" t="s">
        <v>5026</v>
      </c>
      <c r="N3379" s="30">
        <v>45941</v>
      </c>
      <c r="O3379" s="48">
        <v>15561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>IF(X3379="", "", X3379-N3379)</f>
        <v>4</v>
      </c>
      <c r="Z3379" s="21" t="str">
        <f>IF(N3379="", "", TEXT(N3379, "dddd"))</f>
        <v>Saturday</v>
      </c>
      <c r="AA3379" s="21" t="str">
        <f>IF(X3379="", "", TEXT(X3379, "dddd"))</f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3375</v>
      </c>
      <c r="B3380" s="21" t="s">
        <v>4845</v>
      </c>
      <c r="C3380" s="30">
        <v>45933</v>
      </c>
      <c r="D3380" s="30">
        <v>45938</v>
      </c>
      <c r="E3380" s="47">
        <v>153</v>
      </c>
      <c r="F3380" s="47">
        <f>IF(AB3380="DOLLAR",E3380*88,E3380)</f>
        <v>13464</v>
      </c>
      <c r="G3380" s="48">
        <f>F3380*J3380</f>
        <v>26928</v>
      </c>
      <c r="H3380" s="21">
        <v>405317</v>
      </c>
      <c r="I3380" s="21" t="s">
        <v>4810</v>
      </c>
      <c r="J3380" s="21">
        <v>2</v>
      </c>
      <c r="K3380" s="21">
        <v>2</v>
      </c>
      <c r="L3380" s="21">
        <f>J3380-K3380</f>
        <v>0</v>
      </c>
      <c r="M3380" s="21" t="s">
        <v>5018</v>
      </c>
      <c r="N3380" s="30">
        <v>45941</v>
      </c>
      <c r="O3380" s="48">
        <v>43003.199999999997</v>
      </c>
      <c r="P3380" s="21" t="s">
        <v>4844</v>
      </c>
      <c r="Q3380" s="21">
        <v>58156808990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Mumbai</v>
      </c>
      <c r="W3380" s="38"/>
      <c r="X3380" s="30">
        <v>45943</v>
      </c>
      <c r="Y3380" s="21">
        <f>IF(X3380="", "", X3380-N3380)</f>
        <v>2</v>
      </c>
      <c r="Z3380" s="21" t="str">
        <f>IF(N3380="", "", TEXT(N3380, "dddd"))</f>
        <v>Saturday</v>
      </c>
      <c r="AA3380" s="21" t="str">
        <f>IF(X3380="", "", TEXT(X3380, "dddd"))</f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3376</v>
      </c>
      <c r="B3381" s="21" t="s">
        <v>4845</v>
      </c>
      <c r="C3381" s="30">
        <v>45933</v>
      </c>
      <c r="D3381" s="30">
        <v>45938</v>
      </c>
      <c r="E3381" s="47">
        <v>58.1</v>
      </c>
      <c r="F3381" s="47">
        <f>IF(AB3381="DOLLAR",E3381*88,E3381)</f>
        <v>5112.8</v>
      </c>
      <c r="G3381" s="48">
        <f>F3381*J3381</f>
        <v>5112.8</v>
      </c>
      <c r="H3381" s="21">
        <v>406403</v>
      </c>
      <c r="I3381" s="21" t="s">
        <v>4811</v>
      </c>
      <c r="J3381" s="21">
        <v>1</v>
      </c>
      <c r="K3381" s="21">
        <v>1</v>
      </c>
      <c r="L3381" s="21">
        <f>J3381-K3381</f>
        <v>0</v>
      </c>
      <c r="M3381" s="21" t="s">
        <v>4975</v>
      </c>
      <c r="N3381" s="30">
        <v>45940</v>
      </c>
      <c r="O3381" s="48">
        <v>9641.25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"DEEPAK", R3381 = "PORTER"),N3381,"")</f>
        <v>45940</v>
      </c>
      <c r="Y3381" s="21">
        <f>IF(X3381="", "", X3381-N3381)</f>
        <v>0</v>
      </c>
      <c r="Z3381" s="21" t="str">
        <f>IF(N3381="", "", TEXT(N3381, "dddd"))</f>
        <v>Friday</v>
      </c>
      <c r="AA3381" s="21" t="str">
        <f>IF(X3381="", "", TEXT(X3381, "dddd"))</f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3377</v>
      </c>
      <c r="B3382" s="21" t="s">
        <v>4845</v>
      </c>
      <c r="C3382" s="30">
        <v>45933</v>
      </c>
      <c r="D3382" s="30">
        <v>45938</v>
      </c>
      <c r="E3382" s="47">
        <v>72.8</v>
      </c>
      <c r="F3382" s="47">
        <f>IF(AB3382="DOLLAR",E3382*88,E3382)</f>
        <v>6406.4</v>
      </c>
      <c r="G3382" s="48">
        <f>F3382*J3382</f>
        <v>6406.4</v>
      </c>
      <c r="H3382" s="21">
        <v>406421</v>
      </c>
      <c r="I3382" s="21" t="s">
        <v>4811</v>
      </c>
      <c r="J3382" s="21">
        <v>1</v>
      </c>
      <c r="K3382" s="21">
        <v>1</v>
      </c>
      <c r="L3382" s="21">
        <f>J3382-K3382</f>
        <v>0</v>
      </c>
      <c r="M3382" s="21" t="s">
        <v>4975</v>
      </c>
      <c r="N3382" s="30">
        <v>45940</v>
      </c>
      <c r="O3382" s="48">
        <v>12090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"DEEPAK"), N3382, "")</f>
        <v>45940</v>
      </c>
      <c r="Y3382" s="21">
        <f>IF(X3382="", "", X3382-N3382)</f>
        <v>0</v>
      </c>
      <c r="Z3382" s="21" t="str">
        <f>IF(N3382="", "", TEXT(N3382, "dddd"))</f>
        <v>Friday</v>
      </c>
      <c r="AA3382" s="21" t="str">
        <f>IF(X3382="", "", TEXT(X3382, "dddd"))</f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x14ac:dyDescent="0.25">
      <c r="A3383" s="21">
        <v>3378</v>
      </c>
      <c r="B3383" s="21" t="s">
        <v>4845</v>
      </c>
      <c r="C3383" s="30">
        <v>45933</v>
      </c>
      <c r="D3383" s="30">
        <v>45938</v>
      </c>
      <c r="E3383" s="47">
        <v>111.3</v>
      </c>
      <c r="F3383" s="47">
        <f>IF(AB3383="DOLLAR",E3383*88,E3383)</f>
        <v>9794.4</v>
      </c>
      <c r="G3383" s="48">
        <f>F3383*J3383</f>
        <v>9794.4</v>
      </c>
      <c r="H3383" s="21">
        <v>406502</v>
      </c>
      <c r="I3383" s="21" t="s">
        <v>4812</v>
      </c>
      <c r="J3383" s="21">
        <v>1</v>
      </c>
      <c r="K3383" s="21">
        <v>1</v>
      </c>
      <c r="L3383" s="21">
        <f>J3383-K3383</f>
        <v>0</v>
      </c>
      <c r="M3383" s="21" t="s">
        <v>5163</v>
      </c>
      <c r="N3383" s="30">
        <v>45943</v>
      </c>
      <c r="O3383" s="48">
        <v>18483.75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>IF(X3383="", "", X3383-N3383)</f>
        <v>1</v>
      </c>
      <c r="Z3383" s="21" t="str">
        <f>IF(N3383="", "", TEXT(N3383, "dddd"))</f>
        <v>Monday</v>
      </c>
      <c r="AA3383" s="21" t="str">
        <f>IF(X3383="", "", TEXT(X3383, "dddd"))</f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3379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>IF(AB3384="DOLLAR",E3384*88,E3384)</f>
        <v>10533.6</v>
      </c>
      <c r="G3384" s="48">
        <f>F3384*J3384</f>
        <v>10533.6</v>
      </c>
      <c r="H3384" s="21">
        <v>406602</v>
      </c>
      <c r="I3384" s="21" t="s">
        <v>4813</v>
      </c>
      <c r="J3384" s="21">
        <v>1</v>
      </c>
      <c r="K3384" s="21">
        <v>1</v>
      </c>
      <c r="L3384" s="21">
        <f>J3384-K3384</f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>IF(X3384="", "", X3384-N3384)</f>
        <v>1</v>
      </c>
      <c r="Z3384" s="21" t="str">
        <f>IF(N3384="", "", TEXT(N3384, "dddd"))</f>
        <v>Monday</v>
      </c>
      <c r="AA3384" s="21" t="str">
        <f>IF(X3384="", "", TEXT(X3384, "dddd"))</f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3380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>IF(AB3385="DOLLAR",E3385*88,E3385)</f>
        <v>10533.6</v>
      </c>
      <c r="G3385" s="48">
        <f>F3385*J3385</f>
        <v>10533.6</v>
      </c>
      <c r="H3385" s="21">
        <v>406702</v>
      </c>
      <c r="I3385" s="21" t="s">
        <v>4814</v>
      </c>
      <c r="J3385" s="21">
        <v>1</v>
      </c>
      <c r="K3385" s="21">
        <v>1</v>
      </c>
      <c r="L3385" s="21">
        <f>J3385-K3385</f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>IF(X3385="", "", X3385-N3385)</f>
        <v>1</v>
      </c>
      <c r="Z3385" s="21" t="str">
        <f>IF(N3385="", "", TEXT(N3385, "dddd"))</f>
        <v>Monday</v>
      </c>
      <c r="AA3385" s="21" t="str">
        <f>IF(X3385="", "", TEXT(X3385, "dddd"))</f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3381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>IF(AB3386="DOLLAR",E3386*88,E3386)</f>
        <v>10533.6</v>
      </c>
      <c r="G3386" s="48">
        <f>F3386*J3386</f>
        <v>10533.6</v>
      </c>
      <c r="H3386" s="21">
        <v>406802</v>
      </c>
      <c r="I3386" s="21" t="s">
        <v>4815</v>
      </c>
      <c r="J3386" s="21">
        <v>1</v>
      </c>
      <c r="K3386" s="21">
        <v>1</v>
      </c>
      <c r="L3386" s="21">
        <f>J3386-K3386</f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>IF(X3386="", "", X3386-N3386)</f>
        <v>1</v>
      </c>
      <c r="Z3386" s="21" t="str">
        <f>IF(N3386="", "", TEXT(N3386, "dddd"))</f>
        <v>Monday</v>
      </c>
      <c r="AA3386" s="21" t="str">
        <f>IF(X3386="", "", TEXT(X3386, "dddd"))</f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3382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>IF(AB3387="DOLLAR",E3387*88,E3387)</f>
        <v>10533.6</v>
      </c>
      <c r="G3387" s="48">
        <f>F3387*J3387</f>
        <v>10533.6</v>
      </c>
      <c r="H3387" s="21">
        <v>406902</v>
      </c>
      <c r="I3387" s="21" t="s">
        <v>4816</v>
      </c>
      <c r="J3387" s="21">
        <v>1</v>
      </c>
      <c r="K3387" s="21">
        <v>1</v>
      </c>
      <c r="L3387" s="21">
        <f>J3387-K3387</f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>IF(X3387="", "", X3387-N3387)</f>
        <v>1</v>
      </c>
      <c r="Z3387" s="21" t="str">
        <f>IF(N3387="", "", TEXT(N3387, "dddd"))</f>
        <v>Monday</v>
      </c>
      <c r="AA3387" s="21" t="str">
        <f>IF(X3387="", "", TEXT(X3387, "dddd"))</f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3383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>IF(AB3388="DOLLAR",E3388*88,E3388)</f>
        <v>10533.6</v>
      </c>
      <c r="G3388" s="48">
        <f>F3388*J3388</f>
        <v>10533.6</v>
      </c>
      <c r="H3388" s="21">
        <v>407002</v>
      </c>
      <c r="I3388" s="21" t="s">
        <v>4817</v>
      </c>
      <c r="J3388" s="21">
        <v>1</v>
      </c>
      <c r="K3388" s="21">
        <v>1</v>
      </c>
      <c r="L3388" s="21">
        <f>J3388-K3388</f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>IF(X3388="", "", X3388-N3388)</f>
        <v>1</v>
      </c>
      <c r="Z3388" s="21" t="str">
        <f>IF(N3388="", "", TEXT(N3388, "dddd"))</f>
        <v>Monday</v>
      </c>
      <c r="AA3388" s="21" t="str">
        <f>IF(X3388="", "", TEXT(X3388, "dddd"))</f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3384</v>
      </c>
      <c r="B3389" s="21" t="s">
        <v>4845</v>
      </c>
      <c r="C3389" s="30">
        <v>45933</v>
      </c>
      <c r="D3389" s="30">
        <v>45938</v>
      </c>
      <c r="E3389" s="47">
        <v>119.7</v>
      </c>
      <c r="F3389" s="47">
        <f>IF(AB3389="DOLLAR",E3389*88,E3389)</f>
        <v>10533.6</v>
      </c>
      <c r="G3389" s="48">
        <f>F3389*J3389</f>
        <v>10533.6</v>
      </c>
      <c r="H3389" s="21">
        <v>407102</v>
      </c>
      <c r="I3389" s="21" t="s">
        <v>4818</v>
      </c>
      <c r="J3389" s="21">
        <v>1</v>
      </c>
      <c r="K3389" s="21">
        <v>1</v>
      </c>
      <c r="L3389" s="21">
        <f>J3389-K3389</f>
        <v>0</v>
      </c>
      <c r="M3389" s="21" t="s">
        <v>5163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5162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>IF(X3389="", "", X3389-N3389)</f>
        <v>1</v>
      </c>
      <c r="Z3389" s="21" t="str">
        <f>IF(N3389="", "", TEXT(N3389, "dddd"))</f>
        <v>Monday</v>
      </c>
      <c r="AA3389" s="21" t="str">
        <f>IF(X3389="", "", TEXT(X3389, "dddd"))</f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3385</v>
      </c>
      <c r="B3390" s="21" t="s">
        <v>4845</v>
      </c>
      <c r="C3390" s="30">
        <v>45933</v>
      </c>
      <c r="D3390" s="30">
        <v>45938</v>
      </c>
      <c r="E3390" s="47">
        <v>149.80000000000001</v>
      </c>
      <c r="F3390" s="47">
        <f>IF(AB3390="DOLLAR",E3390*88,E3390)</f>
        <v>13182.400000000001</v>
      </c>
      <c r="G3390" s="48">
        <f>F3390*J3390</f>
        <v>13182.400000000001</v>
      </c>
      <c r="H3390" s="21">
        <v>410504</v>
      </c>
      <c r="I3390" s="21" t="s">
        <v>4819</v>
      </c>
      <c r="J3390" s="21">
        <v>1</v>
      </c>
      <c r="K3390" s="21">
        <v>1</v>
      </c>
      <c r="L3390" s="21">
        <f>J3390-K3390</f>
        <v>0</v>
      </c>
      <c r="M3390" s="21" t="s">
        <v>4992</v>
      </c>
      <c r="N3390" s="30">
        <v>45941</v>
      </c>
      <c r="O3390" s="48">
        <v>23219</v>
      </c>
      <c r="P3390" s="21" t="s">
        <v>630</v>
      </c>
      <c r="Q3390" s="21">
        <v>58156812615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Telangana</v>
      </c>
      <c r="W3390" s="38"/>
      <c r="X3390" s="30">
        <v>45943</v>
      </c>
      <c r="Y3390" s="21">
        <f>IF(X3390="", "", X3390-N3390)</f>
        <v>2</v>
      </c>
      <c r="Z3390" s="21" t="str">
        <f>IF(N3390="", "", TEXT(N3390, "dddd"))</f>
        <v>Saturday</v>
      </c>
      <c r="AA3390" s="21" t="str">
        <f>IF(X3390="", "", TEXT(X3390, "dddd"))</f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3386</v>
      </c>
      <c r="B3391" s="21" t="s">
        <v>4845</v>
      </c>
      <c r="C3391" s="30">
        <v>45933</v>
      </c>
      <c r="D3391" s="30">
        <v>45938</v>
      </c>
      <c r="E3391" s="47">
        <v>21</v>
      </c>
      <c r="F3391" s="47">
        <f>IF(AB3391="DOLLAR",E3391*88,E3391)</f>
        <v>1848</v>
      </c>
      <c r="G3391" s="48">
        <f>F3391*J3391</f>
        <v>1848</v>
      </c>
      <c r="H3391" s="21">
        <v>420403</v>
      </c>
      <c r="I3391" s="21" t="s">
        <v>14</v>
      </c>
      <c r="J3391" s="21">
        <v>1</v>
      </c>
      <c r="K3391" s="21">
        <v>1</v>
      </c>
      <c r="L3391" s="21">
        <f>J3391-K3391</f>
        <v>0</v>
      </c>
      <c r="M3391" s="21" t="s">
        <v>5020</v>
      </c>
      <c r="N3391" s="30">
        <v>45941</v>
      </c>
      <c r="O3391" s="48">
        <v>3150</v>
      </c>
      <c r="P3391" s="21" t="s">
        <v>621</v>
      </c>
      <c r="Q3391" s="21">
        <v>58156809782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Hyderabad</v>
      </c>
      <c r="W3391" s="38"/>
      <c r="X3391" s="30">
        <v>45943</v>
      </c>
      <c r="Y3391" s="21">
        <f>IF(X3391="", "", X3391-N3391)</f>
        <v>2</v>
      </c>
      <c r="Z3391" s="21" t="str">
        <f>IF(N3391="", "", TEXT(N3391, "dddd"))</f>
        <v>Saturday</v>
      </c>
      <c r="AA3391" s="21" t="str">
        <f>IF(X3391="", "", TEXT(X3391, "dddd"))</f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3387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>IF(AB3392="DOLLAR",E3392*88,E3392)</f>
        <v>3634.3999999999996</v>
      </c>
      <c r="G3392" s="48">
        <f>F3392*J3392</f>
        <v>18172</v>
      </c>
      <c r="H3392" s="21">
        <v>420404</v>
      </c>
      <c r="I3392" s="21" t="s">
        <v>14</v>
      </c>
      <c r="J3392" s="21">
        <v>5</v>
      </c>
      <c r="K3392" s="21">
        <v>5</v>
      </c>
      <c r="L3392" s="21">
        <f>J3392-K3392</f>
        <v>0</v>
      </c>
      <c r="M3392" s="21" t="s">
        <v>5000</v>
      </c>
      <c r="N3392" s="30">
        <v>45941</v>
      </c>
      <c r="O3392" s="48">
        <v>32007.5</v>
      </c>
      <c r="P3392" s="21" t="s">
        <v>2171</v>
      </c>
      <c r="Q3392" s="21">
        <v>58156842866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Gujrat</v>
      </c>
      <c r="W3392" s="38"/>
      <c r="X3392" s="30">
        <v>45944</v>
      </c>
      <c r="Y3392" s="21">
        <f>IF(X3392="", "", X3392-N3392)</f>
        <v>3</v>
      </c>
      <c r="Z3392" s="21" t="str">
        <f>IF(N3392="", "", TEXT(N3392, "dddd"))</f>
        <v>Saturday</v>
      </c>
      <c r="AA3392" s="21" t="str">
        <f>IF(X3392="", "", TEXT(X3392, "dddd"))</f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3388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>IF(AB3393="DOLLAR",E3393*88,E3393)</f>
        <v>3634.3999999999996</v>
      </c>
      <c r="G3393" s="48">
        <f>F3393*J3393</f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>J3393-K3393</f>
        <v>0</v>
      </c>
      <c r="M3393" s="21" t="s">
        <v>5026</v>
      </c>
      <c r="N3393" s="30">
        <v>45941</v>
      </c>
      <c r="O3393" s="48">
        <v>5044.5</v>
      </c>
      <c r="P3393" s="21" t="s">
        <v>617</v>
      </c>
      <c r="Q3393" s="21">
        <v>58156839753</v>
      </c>
      <c r="R3393" s="30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Bhuvneshwar</v>
      </c>
      <c r="W3393" s="38"/>
      <c r="X3393" s="30">
        <v>45945</v>
      </c>
      <c r="Y3393" s="21">
        <f>IF(X3393="", "", X3393-N3393)</f>
        <v>4</v>
      </c>
      <c r="Z3393" s="21" t="str">
        <f>IF(N3393="", "", TEXT(N3393, "dddd"))</f>
        <v>Saturday</v>
      </c>
      <c r="AA3393" s="21" t="str">
        <f>IF(X3393="", "", TEXT(X3393, "dddd"))</f>
        <v>Wednesday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3389</v>
      </c>
      <c r="B3394" s="21" t="s">
        <v>4845</v>
      </c>
      <c r="C3394" s="30">
        <v>45933</v>
      </c>
      <c r="D3394" s="30">
        <v>45938</v>
      </c>
      <c r="E3394" s="47">
        <v>41.3</v>
      </c>
      <c r="F3394" s="47">
        <f>IF(AB3394="DOLLAR",E3394*88,E3394)</f>
        <v>3634.3999999999996</v>
      </c>
      <c r="G3394" s="48">
        <f>F3394*J3394</f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>J3394-K3394</f>
        <v>0</v>
      </c>
      <c r="M3394" s="21" t="s">
        <v>5020</v>
      </c>
      <c r="N3394" s="30">
        <v>45941</v>
      </c>
      <c r="O3394" s="48">
        <v>6195</v>
      </c>
      <c r="P3394" s="21" t="s">
        <v>621</v>
      </c>
      <c r="Q3394" s="21">
        <v>58156809782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Hyderabad</v>
      </c>
      <c r="W3394" s="38"/>
      <c r="X3394" s="30">
        <v>45943</v>
      </c>
      <c r="Y3394" s="21">
        <f>IF(X3394="", "", X3394-N3394)</f>
        <v>2</v>
      </c>
      <c r="Z3394" s="21" t="str">
        <f>IF(N3394="", "", TEXT(N3394, "dddd"))</f>
        <v>Saturday</v>
      </c>
      <c r="AA3394" s="21" t="str">
        <f>IF(X3394="", "", TEXT(X3394, "dddd"))</f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3390</v>
      </c>
      <c r="B3395" s="21" t="s">
        <v>4845</v>
      </c>
      <c r="C3395" s="30">
        <v>45933</v>
      </c>
      <c r="D3395" s="30">
        <v>45938</v>
      </c>
      <c r="E3395" s="47">
        <v>65.8</v>
      </c>
      <c r="F3395" s="47">
        <f>IF(AB3395="DOLLAR",E3395*88,E3395)</f>
        <v>5790.4</v>
      </c>
      <c r="G3395" s="48">
        <f>F3395*J3395</f>
        <v>5790.4</v>
      </c>
      <c r="H3395" s="21">
        <v>421002</v>
      </c>
      <c r="I3395" s="21" t="s">
        <v>4820</v>
      </c>
      <c r="J3395" s="21">
        <v>1</v>
      </c>
      <c r="K3395" s="21">
        <v>1</v>
      </c>
      <c r="L3395" s="21">
        <f>J3395-K3395</f>
        <v>0</v>
      </c>
      <c r="M3395" s="21" t="s">
        <v>5026</v>
      </c>
      <c r="N3395" s="30">
        <v>45941</v>
      </c>
      <c r="O3395" s="48">
        <v>8037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>IF(X3395="", "", X3395-N3395)</f>
        <v>4</v>
      </c>
      <c r="Z3395" s="21" t="str">
        <f>IF(N3395="", "", TEXT(N3395, "dddd"))</f>
        <v>Saturday</v>
      </c>
      <c r="AA3395" s="21" t="str">
        <f>IF(X3395="", "", TEXT(X3395, "dddd"))</f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3391</v>
      </c>
      <c r="B3396" s="21" t="s">
        <v>4845</v>
      </c>
      <c r="C3396" s="30">
        <v>45933</v>
      </c>
      <c r="D3396" s="30">
        <v>45938</v>
      </c>
      <c r="E3396" s="47">
        <v>29.4</v>
      </c>
      <c r="F3396" s="47">
        <f>IF(AB3396="DOLLAR",E3396*88,E3396)</f>
        <v>2587.1999999999998</v>
      </c>
      <c r="G3396" s="48">
        <f>F3396*J3396</f>
        <v>2587.1999999999998</v>
      </c>
      <c r="H3396" s="21">
        <v>421101</v>
      </c>
      <c r="I3396" s="21" t="s">
        <v>4821</v>
      </c>
      <c r="J3396" s="21">
        <v>1</v>
      </c>
      <c r="K3396" s="21">
        <v>1</v>
      </c>
      <c r="L3396" s="21">
        <f>J3396-K3396</f>
        <v>0</v>
      </c>
      <c r="M3396" s="21" t="s">
        <v>5025</v>
      </c>
      <c r="N3396" s="30">
        <v>45941</v>
      </c>
      <c r="O3396" s="48">
        <v>4426.8</v>
      </c>
      <c r="P3396" s="21" t="s">
        <v>165</v>
      </c>
      <c r="Q3396" s="21">
        <v>58156810375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Lucknow</v>
      </c>
      <c r="W3396" s="38"/>
      <c r="X3396" s="30">
        <v>45943</v>
      </c>
      <c r="Y3396" s="21">
        <f>IF(X3396="", "", X3396-N3396)</f>
        <v>2</v>
      </c>
      <c r="Z3396" s="21" t="str">
        <f>IF(N3396="", "", TEXT(N3396, "dddd"))</f>
        <v>Saturday</v>
      </c>
      <c r="AA3396" s="21" t="str">
        <f>IF(X3396="", "", TEXT(X3396, "dddd"))</f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3392</v>
      </c>
      <c r="B3397" s="21" t="s">
        <v>4845</v>
      </c>
      <c r="C3397" s="30">
        <v>45933</v>
      </c>
      <c r="D3397" s="30">
        <v>45938</v>
      </c>
      <c r="E3397" s="47">
        <v>160.30000000000001</v>
      </c>
      <c r="F3397" s="47">
        <f>IF(AB3397="DOLLAR",E3397*88,E3397)</f>
        <v>14106.400000000001</v>
      </c>
      <c r="G3397" s="48">
        <f>F3397*J3397</f>
        <v>14106.400000000001</v>
      </c>
      <c r="H3397" s="21">
        <v>422302</v>
      </c>
      <c r="I3397" s="21" t="s">
        <v>1503</v>
      </c>
      <c r="J3397" s="21">
        <v>1</v>
      </c>
      <c r="K3397" s="21">
        <v>1</v>
      </c>
      <c r="L3397" s="21">
        <f>J3397-K3397</f>
        <v>0</v>
      </c>
      <c r="M3397" s="21" t="s">
        <v>5016</v>
      </c>
      <c r="N3397" s="30">
        <v>45941</v>
      </c>
      <c r="O3397" s="48">
        <v>34846.5</v>
      </c>
      <c r="P3397" s="21" t="s">
        <v>2046</v>
      </c>
      <c r="Q3397" s="21">
        <v>58156813050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Banglore</v>
      </c>
      <c r="W3397" s="38"/>
      <c r="X3397" s="30">
        <v>45943</v>
      </c>
      <c r="Y3397" s="21">
        <f>IF(X3397="", "", X3397-N3397)</f>
        <v>2</v>
      </c>
      <c r="Z3397" s="21" t="str">
        <f>IF(N3397="", "", TEXT(N3397, "dddd"))</f>
        <v>Saturday</v>
      </c>
      <c r="AA3397" s="21" t="str">
        <f>IF(X3397="", "", TEXT(X3397, "dddd"))</f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3393</v>
      </c>
      <c r="B3398" s="21" t="s">
        <v>4845</v>
      </c>
      <c r="C3398" s="30">
        <v>45933</v>
      </c>
      <c r="D3398" s="30">
        <v>45938</v>
      </c>
      <c r="E3398" s="47">
        <v>53.9</v>
      </c>
      <c r="F3398" s="47">
        <f>IF(AB3398="DOLLAR",E3398*88,E3398)</f>
        <v>4743.2</v>
      </c>
      <c r="G3398" s="48">
        <f>F3398*J3398</f>
        <v>4743.2</v>
      </c>
      <c r="H3398" s="21">
        <v>422501</v>
      </c>
      <c r="I3398" s="21" t="s">
        <v>4822</v>
      </c>
      <c r="J3398" s="21">
        <v>1</v>
      </c>
      <c r="K3398" s="21">
        <v>1</v>
      </c>
      <c r="L3398" s="21">
        <f>J3398-K3398</f>
        <v>0</v>
      </c>
      <c r="M3398" s="21" t="s">
        <v>5026</v>
      </c>
      <c r="N3398" s="30">
        <v>45941</v>
      </c>
      <c r="O3398" s="48">
        <v>6583.5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>IF(X3398="", "", X3398-N3398)</f>
        <v>4</v>
      </c>
      <c r="Z3398" s="21" t="str">
        <f>IF(N3398="", "", TEXT(N3398, "dddd"))</f>
        <v>Saturday</v>
      </c>
      <c r="AA3398" s="21" t="str">
        <f>IF(X3398="", "", TEXT(X3398, "dddd"))</f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3394</v>
      </c>
      <c r="B3399" s="21" t="s">
        <v>4845</v>
      </c>
      <c r="C3399" s="30">
        <v>45933</v>
      </c>
      <c r="D3399" s="30">
        <v>45938</v>
      </c>
      <c r="E3399" s="47">
        <v>62.3</v>
      </c>
      <c r="F3399" s="47">
        <f>IF(AB3399="DOLLAR",E3399*88,E3399)</f>
        <v>5482.4</v>
      </c>
      <c r="G3399" s="48">
        <f>F3399*J3399</f>
        <v>10964.8</v>
      </c>
      <c r="H3399" s="21">
        <v>423101</v>
      </c>
      <c r="I3399" s="21" t="s">
        <v>1265</v>
      </c>
      <c r="J3399" s="21">
        <v>2</v>
      </c>
      <c r="K3399" s="21">
        <v>2</v>
      </c>
      <c r="L3399" s="21">
        <f>J3399-K3399</f>
        <v>0</v>
      </c>
      <c r="M3399" s="21" t="s">
        <v>5012</v>
      </c>
      <c r="N3399" s="30">
        <v>45941</v>
      </c>
      <c r="O3399" s="48">
        <v>19313</v>
      </c>
      <c r="P3399" s="21" t="s">
        <v>2171</v>
      </c>
      <c r="Q3399" s="21">
        <v>58156842866</v>
      </c>
      <c r="R3399" s="21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Gujrat</v>
      </c>
      <c r="W3399" s="38"/>
      <c r="X3399" s="30">
        <v>45944</v>
      </c>
      <c r="Y3399" s="21">
        <f>IF(X3399="", "", X3399-N3399)</f>
        <v>3</v>
      </c>
      <c r="Z3399" s="21" t="str">
        <f>IF(N3399="", "", TEXT(N3399, "dddd"))</f>
        <v>Saturday</v>
      </c>
      <c r="AA3399" s="21" t="str">
        <f>IF(X3399="", "", TEXT(X3399, "dddd"))</f>
        <v>Tuesday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3395</v>
      </c>
      <c r="B3400" s="21" t="s">
        <v>4845</v>
      </c>
      <c r="C3400" s="30">
        <v>45933</v>
      </c>
      <c r="D3400" s="30">
        <v>45938</v>
      </c>
      <c r="E3400" s="47">
        <v>234.5</v>
      </c>
      <c r="F3400" s="47">
        <f>IF(AB3400="DOLLAR",E3400*88,E3400)</f>
        <v>20636</v>
      </c>
      <c r="G3400" s="48">
        <f>F3400*J3400</f>
        <v>20636</v>
      </c>
      <c r="H3400" s="21">
        <v>423108</v>
      </c>
      <c r="I3400" s="21" t="s">
        <v>4823</v>
      </c>
      <c r="J3400" s="21">
        <v>1</v>
      </c>
      <c r="K3400" s="21">
        <v>1</v>
      </c>
      <c r="L3400" s="21">
        <f>J3400-K3400</f>
        <v>0</v>
      </c>
      <c r="M3400" s="21" t="s">
        <v>5026</v>
      </c>
      <c r="N3400" s="30">
        <v>45941</v>
      </c>
      <c r="O3400" s="48">
        <v>28642.5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>IF(X3400="", "", X3400-N3400)</f>
        <v>4</v>
      </c>
      <c r="Z3400" s="21" t="str">
        <f>IF(N3400="", "", TEXT(N3400, "dddd"))</f>
        <v>Saturday</v>
      </c>
      <c r="AA3400" s="21" t="str">
        <f>IF(X3400="", "", TEXT(X3400, "dddd"))</f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3396</v>
      </c>
      <c r="B3401" s="21" t="s">
        <v>4845</v>
      </c>
      <c r="C3401" s="30">
        <v>45933</v>
      </c>
      <c r="D3401" s="30">
        <v>45938</v>
      </c>
      <c r="E3401" s="47">
        <v>58.1</v>
      </c>
      <c r="F3401" s="47">
        <f>IF(AB3401="DOLLAR",E3401*88,E3401)</f>
        <v>5112.8</v>
      </c>
      <c r="G3401" s="48">
        <f>F3401*J3401</f>
        <v>5112.8</v>
      </c>
      <c r="H3401" s="21">
        <v>423113</v>
      </c>
      <c r="I3401" s="21" t="s">
        <v>1504</v>
      </c>
      <c r="J3401" s="21">
        <v>1</v>
      </c>
      <c r="K3401" s="21">
        <v>1</v>
      </c>
      <c r="L3401" s="21">
        <f>J3401-K3401</f>
        <v>0</v>
      </c>
      <c r="M3401" s="21" t="s">
        <v>5026</v>
      </c>
      <c r="N3401" s="30">
        <v>45941</v>
      </c>
      <c r="O3401" s="48">
        <v>7096.5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>IF(X3401="", "", X3401-N3401)</f>
        <v>4</v>
      </c>
      <c r="Z3401" s="21" t="str">
        <f>IF(N3401="", "", TEXT(N3401, "dddd"))</f>
        <v>Saturday</v>
      </c>
      <c r="AA3401" s="21" t="str">
        <f>IF(X3401="", "", TEXT(X3401, "dddd"))</f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3397</v>
      </c>
      <c r="B3402" s="21" t="s">
        <v>4845</v>
      </c>
      <c r="C3402" s="30">
        <v>45933</v>
      </c>
      <c r="D3402" s="30">
        <v>45938</v>
      </c>
      <c r="E3402" s="47">
        <v>246.4</v>
      </c>
      <c r="F3402" s="47">
        <f>IF(AB3402="DOLLAR",E3402*88,E3402)</f>
        <v>21683.200000000001</v>
      </c>
      <c r="G3402" s="48">
        <f>F3402*J3402</f>
        <v>21683.200000000001</v>
      </c>
      <c r="H3402" s="21">
        <v>423117</v>
      </c>
      <c r="I3402" s="21" t="s">
        <v>4824</v>
      </c>
      <c r="J3402" s="21">
        <v>1</v>
      </c>
      <c r="K3402" s="21">
        <v>1</v>
      </c>
      <c r="L3402" s="21">
        <f>J3402-K3402</f>
        <v>0</v>
      </c>
      <c r="M3402" s="21" t="s">
        <v>4873</v>
      </c>
      <c r="N3402" s="30">
        <v>45939</v>
      </c>
      <c r="O3402" s="48">
        <v>33792</v>
      </c>
      <c r="P3402" s="21" t="s">
        <v>208</v>
      </c>
      <c r="Q3402" s="21" t="s">
        <v>1127</v>
      </c>
      <c r="R3402" s="21" t="s">
        <v>1127</v>
      </c>
      <c r="S3402" s="3">
        <v>-20</v>
      </c>
      <c r="T3402" s="37"/>
      <c r="U3402" s="21" t="s">
        <v>18</v>
      </c>
      <c r="V3402" s="21" t="str">
        <f>VLOOKUP(P3402,'Customer List'!B:C,2,)</f>
        <v>Delhi</v>
      </c>
      <c r="W3402" s="38"/>
      <c r="X3402" s="30">
        <f>IF(OR(R3402 = "PRIYANKA MADAM", R3402 = "DEEPAK", R3402 = "PORTER"),N3402,"")</f>
        <v>45939</v>
      </c>
      <c r="Y3402" s="21">
        <f>IF(X3402="", "", X3402-N3402)</f>
        <v>0</v>
      </c>
      <c r="Z3402" s="21" t="str">
        <f>IF(N3402="", "", TEXT(N3402, "dddd"))</f>
        <v>Thursday</v>
      </c>
      <c r="AA3402" s="21" t="str">
        <f>IF(X3402="", "", TEXT(X3402, "dddd"))</f>
        <v>Thursday</v>
      </c>
      <c r="AB3402" s="21" t="str">
        <f>VLOOKUP(U3402,'Currency Sheet'!A:C,3,)</f>
        <v>DOLLAR</v>
      </c>
      <c r="AC3402" s="42" t="str">
        <f>VLOOKUP(P3402,'Customer List'!B:D,3,)</f>
        <v>Local</v>
      </c>
    </row>
    <row r="3403" spans="1:29" x14ac:dyDescent="0.25">
      <c r="A3403" s="21">
        <v>3398</v>
      </c>
      <c r="B3403" s="21" t="s">
        <v>4845</v>
      </c>
      <c r="C3403" s="30">
        <v>45933</v>
      </c>
      <c r="D3403" s="30">
        <v>45938</v>
      </c>
      <c r="E3403" s="47">
        <v>29.4</v>
      </c>
      <c r="F3403" s="47">
        <f>IF(AB3403="DOLLAR",E3403*88,E3403)</f>
        <v>2587.1999999999998</v>
      </c>
      <c r="G3403" s="48">
        <f>F3403*J3403</f>
        <v>51744</v>
      </c>
      <c r="H3403" s="21">
        <v>423501</v>
      </c>
      <c r="I3403" s="21" t="s">
        <v>2782</v>
      </c>
      <c r="J3403" s="21">
        <v>20</v>
      </c>
      <c r="K3403" s="21">
        <v>20</v>
      </c>
      <c r="L3403" s="21">
        <f>J3403-K3403</f>
        <v>0</v>
      </c>
      <c r="M3403" s="21" t="s">
        <v>5002</v>
      </c>
      <c r="N3403" s="30">
        <v>45941</v>
      </c>
      <c r="O3403" s="48">
        <v>18228</v>
      </c>
      <c r="P3403" s="21" t="s">
        <v>2171</v>
      </c>
      <c r="Q3403" s="21">
        <v>58156842866</v>
      </c>
      <c r="R3403" s="21" t="s">
        <v>40</v>
      </c>
      <c r="S3403" s="3" t="s">
        <v>299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>IF(X3403="", "", X3403-N3403)</f>
        <v>3</v>
      </c>
      <c r="Z3403" s="21" t="str">
        <f>IF(N3403="", "", TEXT(N3403, "dddd"))</f>
        <v>Saturday</v>
      </c>
      <c r="AA3403" s="21" t="str">
        <f>IF(X3403="", "", TEXT(X3403, "dddd"))</f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3399</v>
      </c>
      <c r="B3404" s="21" t="s">
        <v>4845</v>
      </c>
      <c r="C3404" s="30">
        <v>45933</v>
      </c>
      <c r="D3404" s="30">
        <v>45938</v>
      </c>
      <c r="E3404" s="47">
        <v>164.5</v>
      </c>
      <c r="F3404" s="47">
        <f>IF(AB3404="DOLLAR",E3404*88,E3404)</f>
        <v>14476</v>
      </c>
      <c r="G3404" s="48">
        <f>F3404*J3404</f>
        <v>14476</v>
      </c>
      <c r="H3404" s="21">
        <v>424602</v>
      </c>
      <c r="I3404" s="21" t="s">
        <v>1240</v>
      </c>
      <c r="J3404" s="21">
        <v>1</v>
      </c>
      <c r="K3404" s="21">
        <v>1</v>
      </c>
      <c r="L3404" s="21">
        <f>J3404-K3404</f>
        <v>0</v>
      </c>
      <c r="M3404" s="21" t="s">
        <v>5026</v>
      </c>
      <c r="N3404" s="30">
        <v>45941</v>
      </c>
      <c r="O3404" s="48">
        <v>20092.5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>IF(X3404="", "", X3404-N3404)</f>
        <v>4</v>
      </c>
      <c r="Z3404" s="21" t="str">
        <f>IF(N3404="", "", TEXT(N3404, "dddd"))</f>
        <v>Saturday</v>
      </c>
      <c r="AA3404" s="21" t="str">
        <f>IF(X3404="", "", TEXT(X3404, "dddd"))</f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3400</v>
      </c>
      <c r="B3405" s="21" t="s">
        <v>4845</v>
      </c>
      <c r="C3405" s="30">
        <v>45933</v>
      </c>
      <c r="D3405" s="30">
        <v>45938</v>
      </c>
      <c r="E3405" s="47">
        <v>410.2</v>
      </c>
      <c r="F3405" s="47">
        <f>IF(AB3405="DOLLAR",E3405*88,E3405)</f>
        <v>36097.599999999999</v>
      </c>
      <c r="G3405" s="48">
        <f>F3405*J3405</f>
        <v>36097.599999999999</v>
      </c>
      <c r="H3405" s="21">
        <v>426002</v>
      </c>
      <c r="I3405" s="21" t="s">
        <v>4825</v>
      </c>
      <c r="J3405" s="21">
        <v>1</v>
      </c>
      <c r="K3405" s="21">
        <v>1</v>
      </c>
      <c r="L3405" s="21">
        <f>J3405-K3405</f>
        <v>0</v>
      </c>
      <c r="M3405" s="21" t="s">
        <v>5020</v>
      </c>
      <c r="N3405" s="30">
        <v>45941</v>
      </c>
      <c r="O3405" s="48">
        <v>61530</v>
      </c>
      <c r="P3405" s="21" t="s">
        <v>621</v>
      </c>
      <c r="Q3405" s="21">
        <v>58156809782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Hyderabad</v>
      </c>
      <c r="W3405" s="38"/>
      <c r="X3405" s="30">
        <v>45943</v>
      </c>
      <c r="Y3405" s="21">
        <f>IF(X3405="", "", X3405-N3405)</f>
        <v>2</v>
      </c>
      <c r="Z3405" s="21" t="str">
        <f>IF(N3405="", "", TEXT(N3405, "dddd"))</f>
        <v>Saturday</v>
      </c>
      <c r="AA3405" s="21" t="str">
        <f>IF(X3405="", "", TEXT(X3405, "dddd"))</f>
        <v>Monday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3401</v>
      </c>
      <c r="B3406" s="21" t="s">
        <v>4845</v>
      </c>
      <c r="C3406" s="30">
        <v>45933</v>
      </c>
      <c r="D3406" s="30">
        <v>45938</v>
      </c>
      <c r="E3406" s="47">
        <v>98.7</v>
      </c>
      <c r="F3406" s="47">
        <f>IF(AB3406="DOLLAR",E3406*88,E3406)</f>
        <v>8685.6</v>
      </c>
      <c r="G3406" s="48">
        <f>F3406*J3406</f>
        <v>8685.6</v>
      </c>
      <c r="H3406" s="21">
        <v>426102</v>
      </c>
      <c r="I3406" s="21" t="s">
        <v>1876</v>
      </c>
      <c r="J3406" s="21">
        <v>1</v>
      </c>
      <c r="K3406" s="21">
        <v>1</v>
      </c>
      <c r="L3406" s="21">
        <f>J3406-K3406</f>
        <v>0</v>
      </c>
      <c r="M3406" s="21" t="s">
        <v>5007</v>
      </c>
      <c r="N3406" s="30">
        <v>45941</v>
      </c>
      <c r="O3406" s="48">
        <v>15298.5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>IF(X3406="", "", X3406-N3406)</f>
        <v>3</v>
      </c>
      <c r="Z3406" s="21" t="str">
        <f>IF(N3406="", "", TEXT(N3406, "dddd"))</f>
        <v>Saturday</v>
      </c>
      <c r="AA3406" s="21" t="str">
        <f>IF(X3406="", "", TEXT(X3406, "dddd"))</f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3402</v>
      </c>
      <c r="B3407" s="21" t="s">
        <v>4845</v>
      </c>
      <c r="C3407" s="30">
        <v>45933</v>
      </c>
      <c r="D3407" s="30">
        <v>45938</v>
      </c>
      <c r="E3407" s="47">
        <v>87.5</v>
      </c>
      <c r="F3407" s="47">
        <f>IF(AB3407="DOLLAR",E3407*88,E3407)</f>
        <v>7700</v>
      </c>
      <c r="G3407" s="48">
        <f>F3407*J3407</f>
        <v>7700</v>
      </c>
      <c r="H3407" s="21">
        <v>426105</v>
      </c>
      <c r="I3407" s="21" t="s">
        <v>1759</v>
      </c>
      <c r="J3407" s="21">
        <v>1</v>
      </c>
      <c r="K3407" s="21">
        <v>1</v>
      </c>
      <c r="L3407" s="21">
        <f>J3407-K3407</f>
        <v>0</v>
      </c>
      <c r="M3407" s="21" t="s">
        <v>5007</v>
      </c>
      <c r="N3407" s="30">
        <v>45941</v>
      </c>
      <c r="O3407" s="48">
        <v>13562.5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>IF(X3407="", "", X3407-N3407)</f>
        <v>3</v>
      </c>
      <c r="Z3407" s="21" t="str">
        <f>IF(N3407="", "", TEXT(N3407, "dddd"))</f>
        <v>Saturday</v>
      </c>
      <c r="AA3407" s="21" t="str">
        <f>IF(X3407="", "", TEXT(X3407, "dddd"))</f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3403</v>
      </c>
      <c r="B3408" s="21" t="s">
        <v>4845</v>
      </c>
      <c r="C3408" s="30">
        <v>45933</v>
      </c>
      <c r="D3408" s="30">
        <v>45938</v>
      </c>
      <c r="E3408" s="47">
        <v>490.5</v>
      </c>
      <c r="F3408" s="47">
        <f>IF(AB3408="DOLLAR",E3408*88,E3408)</f>
        <v>43164</v>
      </c>
      <c r="G3408" s="48">
        <f>F3408*J3408</f>
        <v>43164</v>
      </c>
      <c r="H3408" s="21">
        <v>480058</v>
      </c>
      <c r="I3408" s="21" t="s">
        <v>4826</v>
      </c>
      <c r="J3408" s="21">
        <v>1</v>
      </c>
      <c r="K3408" s="21">
        <v>1</v>
      </c>
      <c r="L3408" s="21">
        <f>J3408-K3408</f>
        <v>0</v>
      </c>
      <c r="M3408" s="21" t="s">
        <v>5158</v>
      </c>
      <c r="N3408" s="30">
        <v>45941</v>
      </c>
      <c r="O3408" s="48">
        <v>62130</v>
      </c>
      <c r="P3408" s="21" t="s">
        <v>302</v>
      </c>
      <c r="Q3408" s="21">
        <v>58156838364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Banglore</v>
      </c>
      <c r="W3408" s="38"/>
      <c r="X3408" s="30">
        <v>45943</v>
      </c>
      <c r="Y3408" s="21">
        <f>IF(X3408="", "", X3408-N3408)</f>
        <v>2</v>
      </c>
      <c r="Z3408" s="21" t="str">
        <f>IF(N3408="", "", TEXT(N3408, "dddd"))</f>
        <v>Saturday</v>
      </c>
      <c r="AA3408" s="21" t="str">
        <f>IF(X3408="", "", TEXT(X3408, "dddd"))</f>
        <v>Monday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3404</v>
      </c>
      <c r="B3409" s="21" t="s">
        <v>4845</v>
      </c>
      <c r="C3409" s="30">
        <v>45933</v>
      </c>
      <c r="D3409" s="30">
        <v>45938</v>
      </c>
      <c r="E3409" s="47">
        <v>123.2</v>
      </c>
      <c r="F3409" s="47">
        <f>IF(AB3409="DOLLAR",E3409*88,E3409)</f>
        <v>10841.6</v>
      </c>
      <c r="G3409" s="48">
        <f>F3409*J3409</f>
        <v>10841.6</v>
      </c>
      <c r="H3409" s="21">
        <v>502311</v>
      </c>
      <c r="I3409" s="21" t="s">
        <v>4827</v>
      </c>
      <c r="J3409" s="21">
        <v>1</v>
      </c>
      <c r="K3409" s="21">
        <v>1</v>
      </c>
      <c r="L3409" s="21">
        <f>J3409-K3409</f>
        <v>0</v>
      </c>
      <c r="M3409" s="21" t="s">
        <v>5026</v>
      </c>
      <c r="N3409" s="30">
        <v>45941</v>
      </c>
      <c r="O3409" s="48">
        <v>15048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>IF(X3409="", "", X3409-N3409)</f>
        <v>4</v>
      </c>
      <c r="Z3409" s="21" t="str">
        <f>IF(N3409="", "", TEXT(N3409, "dddd"))</f>
        <v>Saturday</v>
      </c>
      <c r="AA3409" s="21" t="str">
        <f>IF(X3409="", "", TEXT(X3409, "dddd"))</f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3405</v>
      </c>
      <c r="B3410" s="21" t="s">
        <v>4845</v>
      </c>
      <c r="C3410" s="30">
        <v>45933</v>
      </c>
      <c r="D3410" s="30">
        <v>45938</v>
      </c>
      <c r="E3410" s="47">
        <v>226.1</v>
      </c>
      <c r="F3410" s="47">
        <f>IF(AB3410="DOLLAR",E3410*88,E3410)</f>
        <v>19896.8</v>
      </c>
      <c r="G3410" s="48">
        <f>F3410*J3410</f>
        <v>39793.599999999999</v>
      </c>
      <c r="H3410" s="21">
        <v>503822</v>
      </c>
      <c r="I3410" s="21" t="s">
        <v>4828</v>
      </c>
      <c r="J3410" s="21">
        <v>2</v>
      </c>
      <c r="K3410" s="21">
        <v>2</v>
      </c>
      <c r="L3410" s="21">
        <f>J3410-K3410</f>
        <v>0</v>
      </c>
      <c r="M3410" s="21" t="s">
        <v>5003</v>
      </c>
      <c r="N3410" s="30">
        <v>45941</v>
      </c>
      <c r="O3410" s="48">
        <f>35045.5*2</f>
        <v>70091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>IF(X3410="", "", X3410-N3410)</f>
        <v>3</v>
      </c>
      <c r="Z3410" s="21" t="str">
        <f>IF(N3410="", "", TEXT(N3410, "dddd"))</f>
        <v>Saturday</v>
      </c>
      <c r="AA3410" s="21" t="str">
        <f>IF(X3410="", "", TEXT(X3410, "dddd"))</f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3406</v>
      </c>
      <c r="B3411" s="21" t="s">
        <v>4845</v>
      </c>
      <c r="C3411" s="30">
        <v>45933</v>
      </c>
      <c r="D3411" s="30">
        <v>45938</v>
      </c>
      <c r="E3411" s="47">
        <v>177.1</v>
      </c>
      <c r="F3411" s="47">
        <f>IF(AB3411="DOLLAR",E3411*88,E3411)</f>
        <v>15584.8</v>
      </c>
      <c r="G3411" s="48">
        <f>F3411*J3411</f>
        <v>31169.599999999999</v>
      </c>
      <c r="H3411" s="21">
        <v>503832</v>
      </c>
      <c r="I3411" s="21" t="s">
        <v>4828</v>
      </c>
      <c r="J3411" s="21">
        <v>2</v>
      </c>
      <c r="K3411" s="21">
        <v>2</v>
      </c>
      <c r="L3411" s="21">
        <f>J3411-K3411</f>
        <v>0</v>
      </c>
      <c r="M3411" s="21" t="s">
        <v>5003</v>
      </c>
      <c r="N3411" s="30">
        <v>45941</v>
      </c>
      <c r="O3411" s="48">
        <f>27450.5*2</f>
        <v>54901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>IF(X3411="", "", X3411-N3411)</f>
        <v>3</v>
      </c>
      <c r="Z3411" s="21" t="str">
        <f>IF(N3411="", "", TEXT(N3411, "dddd"))</f>
        <v>Saturday</v>
      </c>
      <c r="AA3411" s="21" t="str">
        <f>IF(X3411="", "", TEXT(X3411, "dddd"))</f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3407</v>
      </c>
      <c r="B3412" s="21" t="s">
        <v>4845</v>
      </c>
      <c r="C3412" s="30">
        <v>45933</v>
      </c>
      <c r="D3412" s="30">
        <v>45938</v>
      </c>
      <c r="E3412" s="47">
        <v>92.4</v>
      </c>
      <c r="F3412" s="47">
        <f>IF(AB3412="DOLLAR",E3412*88,E3412)</f>
        <v>8131.2000000000007</v>
      </c>
      <c r="G3412" s="48">
        <f>F3412*J3412</f>
        <v>8131.2000000000007</v>
      </c>
      <c r="H3412" s="21">
        <v>505810</v>
      </c>
      <c r="I3412" s="21" t="s">
        <v>4829</v>
      </c>
      <c r="J3412" s="21">
        <v>1</v>
      </c>
      <c r="K3412" s="21">
        <v>1</v>
      </c>
      <c r="L3412" s="21">
        <f>J3412-K3412</f>
        <v>0</v>
      </c>
      <c r="M3412" s="21" t="s">
        <v>4985</v>
      </c>
      <c r="N3412" s="30">
        <v>45941</v>
      </c>
      <c r="O3412" s="48">
        <v>15345</v>
      </c>
      <c r="P3412" s="21" t="s">
        <v>3335</v>
      </c>
      <c r="Q3412" s="21">
        <v>58156812770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Hyderabad</v>
      </c>
      <c r="W3412" s="38"/>
      <c r="X3412" s="30">
        <v>45943</v>
      </c>
      <c r="Y3412" s="21">
        <f>IF(X3412="", "", X3412-N3412)</f>
        <v>2</v>
      </c>
      <c r="Z3412" s="21" t="str">
        <f>IF(N3412="", "", TEXT(N3412, "dddd"))</f>
        <v>Saturday</v>
      </c>
      <c r="AA3412" s="21" t="str">
        <f>IF(X3412="", "", TEXT(X3412, "dddd"))</f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3408</v>
      </c>
      <c r="B3413" s="21" t="s">
        <v>4845</v>
      </c>
      <c r="C3413" s="30">
        <v>45933</v>
      </c>
      <c r="D3413" s="30">
        <v>45938</v>
      </c>
      <c r="E3413" s="47">
        <v>166.6</v>
      </c>
      <c r="F3413" s="47">
        <f>IF(AB3413="DOLLAR",E3413*88,E3413)</f>
        <v>14660.8</v>
      </c>
      <c r="G3413" s="48">
        <f>F3413*J3413</f>
        <v>14660.8</v>
      </c>
      <c r="H3413" s="21">
        <v>506306</v>
      </c>
      <c r="I3413" s="21" t="s">
        <v>4830</v>
      </c>
      <c r="J3413" s="21">
        <v>1</v>
      </c>
      <c r="K3413" s="21">
        <v>1</v>
      </c>
      <c r="L3413" s="21">
        <f>J3413-K3413</f>
        <v>0</v>
      </c>
      <c r="M3413" s="21" t="s">
        <v>5003</v>
      </c>
      <c r="N3413" s="30">
        <v>45941</v>
      </c>
      <c r="O3413" s="48">
        <v>25823</v>
      </c>
      <c r="P3413" s="21" t="s">
        <v>2171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>IF(X3413="", "", X3413-N3413)</f>
        <v>3</v>
      </c>
      <c r="Z3413" s="21" t="str">
        <f>IF(N3413="", "", TEXT(N3413, "dddd"))</f>
        <v>Saturday</v>
      </c>
      <c r="AA3413" s="21" t="str">
        <f>IF(X3413="", "", TEXT(X3413, "dddd"))</f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3409</v>
      </c>
      <c r="B3414" s="21" t="s">
        <v>4845</v>
      </c>
      <c r="C3414" s="30">
        <v>45933</v>
      </c>
      <c r="D3414" s="30">
        <v>45938</v>
      </c>
      <c r="E3414" s="47">
        <v>74.2</v>
      </c>
      <c r="F3414" s="47">
        <f>IF(AB3414="DOLLAR",E3414*88,E3414)</f>
        <v>6529.6</v>
      </c>
      <c r="G3414" s="48">
        <f>F3414*J3414</f>
        <v>6529.6</v>
      </c>
      <c r="H3414" s="21">
        <v>511001</v>
      </c>
      <c r="I3414" s="21" t="s">
        <v>4831</v>
      </c>
      <c r="J3414" s="21">
        <v>1</v>
      </c>
      <c r="K3414" s="21">
        <v>1</v>
      </c>
      <c r="L3414" s="21">
        <f>J3414-K3414</f>
        <v>0</v>
      </c>
      <c r="M3414" s="21" t="s">
        <v>4911</v>
      </c>
      <c r="N3414" s="30">
        <v>45939</v>
      </c>
      <c r="O3414" s="48">
        <v>10070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>IF(X3414="", "", X3414-N3414)</f>
        <v>0</v>
      </c>
      <c r="Z3414" s="21" t="str">
        <f>IF(N3414="", "", TEXT(N3414, "dddd"))</f>
        <v>Thursday</v>
      </c>
      <c r="AA3414" s="21" t="str">
        <f>IF(X3414="", "", TEXT(X3414, "dddd"))</f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3410</v>
      </c>
      <c r="B3415" s="21" t="s">
        <v>4845</v>
      </c>
      <c r="C3415" s="30">
        <v>45933</v>
      </c>
      <c r="D3415" s="30">
        <v>45938</v>
      </c>
      <c r="E3415" s="47">
        <v>165.9</v>
      </c>
      <c r="F3415" s="47">
        <f>IF(AB3415="DOLLAR",E3415*88,E3415)</f>
        <v>14599.2</v>
      </c>
      <c r="G3415" s="48">
        <f>F3415*J3415</f>
        <v>14599.2</v>
      </c>
      <c r="H3415" s="21">
        <v>521707</v>
      </c>
      <c r="I3415" s="21" t="s">
        <v>4832</v>
      </c>
      <c r="J3415" s="21">
        <v>1</v>
      </c>
      <c r="K3415" s="21">
        <v>1</v>
      </c>
      <c r="L3415" s="21">
        <f>J3415-K3415</f>
        <v>0</v>
      </c>
      <c r="M3415" s="21" t="s">
        <v>4911</v>
      </c>
      <c r="N3415" s="30">
        <v>45939</v>
      </c>
      <c r="O3415" s="48">
        <v>22515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>IF(X3415="", "", X3415-N3415)</f>
        <v>0</v>
      </c>
      <c r="Z3415" s="21" t="str">
        <f>IF(N3415="", "", TEXT(N3415, "dddd"))</f>
        <v>Thursday</v>
      </c>
      <c r="AA3415" s="21" t="str">
        <f>IF(X3415="", "", TEXT(X3415, "dddd"))</f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x14ac:dyDescent="0.25">
      <c r="A3416" s="21">
        <v>3411</v>
      </c>
      <c r="B3416" s="21" t="s">
        <v>4845</v>
      </c>
      <c r="C3416" s="30">
        <v>45933</v>
      </c>
      <c r="D3416" s="30">
        <v>45938</v>
      </c>
      <c r="E3416" s="47">
        <v>324.8</v>
      </c>
      <c r="F3416" s="47">
        <f>IF(AB3416="DOLLAR",E3416*88,E3416)</f>
        <v>28582.400000000001</v>
      </c>
      <c r="G3416" s="48">
        <f>F3416*J3416</f>
        <v>28582.400000000001</v>
      </c>
      <c r="H3416" s="21">
        <v>571104</v>
      </c>
      <c r="I3416" s="21" t="s">
        <v>4833</v>
      </c>
      <c r="J3416" s="21">
        <v>1</v>
      </c>
      <c r="K3416" s="21">
        <v>1</v>
      </c>
      <c r="L3416" s="21">
        <f>J3416-K3416</f>
        <v>0</v>
      </c>
      <c r="M3416" s="21" t="s">
        <v>5024</v>
      </c>
      <c r="N3416" s="30">
        <v>45941</v>
      </c>
      <c r="O3416" s="48">
        <v>48905.599999999999</v>
      </c>
      <c r="P3416" s="21" t="s">
        <v>165</v>
      </c>
      <c r="Q3416" s="21">
        <v>58156810375</v>
      </c>
      <c r="R3416" s="21" t="s">
        <v>40</v>
      </c>
      <c r="S3416" s="3">
        <v>-20</v>
      </c>
      <c r="T3416" s="37"/>
      <c r="U3416" s="21" t="s">
        <v>18</v>
      </c>
      <c r="V3416" s="21" t="str">
        <f>VLOOKUP(P3416,'Customer List'!B:C,2,)</f>
        <v>Lucknow</v>
      </c>
      <c r="W3416" s="38"/>
      <c r="X3416" s="30">
        <v>45943</v>
      </c>
      <c r="Y3416" s="21">
        <f>IF(X3416="", "", X3416-N3416)</f>
        <v>2</v>
      </c>
      <c r="Z3416" s="21" t="str">
        <f>IF(N3416="", "", TEXT(N3416, "dddd"))</f>
        <v>Saturday</v>
      </c>
      <c r="AA3416" s="21" t="str">
        <f>IF(X3416="", "", TEXT(X3416, "dddd"))</f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3412</v>
      </c>
      <c r="B3417" s="21" t="s">
        <v>4845</v>
      </c>
      <c r="C3417" s="30">
        <v>45933</v>
      </c>
      <c r="D3417" s="30">
        <v>45938</v>
      </c>
      <c r="E3417" s="47">
        <v>160.30000000000001</v>
      </c>
      <c r="F3417" s="47">
        <f>IF(AB3417="DOLLAR",E3417*88,E3417)</f>
        <v>14106.400000000001</v>
      </c>
      <c r="G3417" s="48">
        <f>F3417*J3417</f>
        <v>14106.400000000001</v>
      </c>
      <c r="H3417" s="21">
        <v>573002</v>
      </c>
      <c r="I3417" s="21" t="s">
        <v>4834</v>
      </c>
      <c r="J3417" s="21">
        <v>1</v>
      </c>
      <c r="K3417" s="21">
        <v>1</v>
      </c>
      <c r="L3417" s="21">
        <f>J3417-K3417</f>
        <v>0</v>
      </c>
      <c r="M3417" s="21" t="s">
        <v>4911</v>
      </c>
      <c r="N3417" s="30">
        <v>45939</v>
      </c>
      <c r="O3417" s="48">
        <v>21755</v>
      </c>
      <c r="P3417" s="21" t="s">
        <v>213</v>
      </c>
      <c r="Q3417" s="21" t="s">
        <v>1127</v>
      </c>
      <c r="R3417" s="21" t="s">
        <v>1127</v>
      </c>
      <c r="S3417" s="3">
        <v>-20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>IF(X3417="", "", X3417-N3417)</f>
        <v>0</v>
      </c>
      <c r="Z3417" s="21" t="str">
        <f>IF(N3417="", "", TEXT(N3417, "dddd"))</f>
        <v>Thursday</v>
      </c>
      <c r="AA3417" s="21" t="str">
        <f>IF(X3417="", "", TEXT(X3417, "dddd"))</f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x14ac:dyDescent="0.25">
      <c r="A3418" s="21">
        <v>3413</v>
      </c>
      <c r="B3418" s="21" t="s">
        <v>4845</v>
      </c>
      <c r="C3418" s="30">
        <v>45933</v>
      </c>
      <c r="D3418" s="30">
        <v>45938</v>
      </c>
      <c r="E3418" s="47">
        <v>451.5</v>
      </c>
      <c r="F3418" s="47">
        <f>IF(AB3418="DOLLAR",E3418*88,E3418)</f>
        <v>39732</v>
      </c>
      <c r="G3418" s="48">
        <f>F3418*J3418</f>
        <v>39732</v>
      </c>
      <c r="H3418" s="21">
        <v>574806</v>
      </c>
      <c r="I3418" s="21" t="s">
        <v>4835</v>
      </c>
      <c r="J3418" s="21">
        <v>1</v>
      </c>
      <c r="K3418" s="21">
        <v>1</v>
      </c>
      <c r="L3418" s="21">
        <f>J3418-K3418</f>
        <v>0</v>
      </c>
      <c r="M3418" s="21" t="s">
        <v>4991</v>
      </c>
      <c r="N3418" s="30">
        <v>45941</v>
      </c>
      <c r="O3418" s="48">
        <v>61275</v>
      </c>
      <c r="P3418" s="21" t="s">
        <v>302</v>
      </c>
      <c r="Q3418" s="21">
        <v>58156810622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Banglore</v>
      </c>
      <c r="W3418" s="38"/>
      <c r="X3418" s="30">
        <v>45943</v>
      </c>
      <c r="Y3418" s="21">
        <f>IF(X3418="", "", X3418-N3418)</f>
        <v>2</v>
      </c>
      <c r="Z3418" s="21" t="str">
        <f>IF(N3418="", "", TEXT(N3418, "dddd"))</f>
        <v>Saturday</v>
      </c>
      <c r="AA3418" s="21" t="str">
        <f>IF(X3418="", "", TEXT(X3418, "dddd"))</f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3414</v>
      </c>
      <c r="B3419" s="21" t="s">
        <v>4845</v>
      </c>
      <c r="C3419" s="30">
        <v>45933</v>
      </c>
      <c r="D3419" s="30">
        <v>45938</v>
      </c>
      <c r="E3419" s="47">
        <v>177.1</v>
      </c>
      <c r="F3419" s="47">
        <f>IF(AB3419="DOLLAR",E3419*88,E3419)</f>
        <v>15584.8</v>
      </c>
      <c r="G3419" s="48">
        <f>F3419*J3419</f>
        <v>15584.8</v>
      </c>
      <c r="H3419" s="21">
        <v>640914</v>
      </c>
      <c r="I3419" s="21" t="s">
        <v>4836</v>
      </c>
      <c r="J3419" s="21">
        <v>1</v>
      </c>
      <c r="K3419" s="21">
        <v>1</v>
      </c>
      <c r="L3419" s="21">
        <f>J3419-K3419</f>
        <v>0</v>
      </c>
      <c r="M3419" s="21" t="s">
        <v>5005</v>
      </c>
      <c r="N3419" s="30">
        <v>45941</v>
      </c>
      <c r="O3419" s="48">
        <v>27450.5</v>
      </c>
      <c r="P3419" s="21" t="s">
        <v>2171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>IF(X3419="", "", X3419-N3419)</f>
        <v>3</v>
      </c>
      <c r="Z3419" s="21" t="str">
        <f>IF(N3419="", "", TEXT(N3419, "dddd"))</f>
        <v>Saturday</v>
      </c>
      <c r="AA3419" s="21" t="str">
        <f>IF(X3419="", "", TEXT(X3419, "dddd"))</f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3415</v>
      </c>
      <c r="B3420" s="21" t="s">
        <v>4845</v>
      </c>
      <c r="C3420" s="30">
        <v>45933</v>
      </c>
      <c r="D3420" s="30">
        <v>45938</v>
      </c>
      <c r="E3420" s="47">
        <v>82.6</v>
      </c>
      <c r="F3420" s="47">
        <f>IF(AB3420="DOLLAR",E3420*88,E3420)</f>
        <v>7268.7999999999993</v>
      </c>
      <c r="G3420" s="48">
        <f>F3420*J3420</f>
        <v>7268.7999999999993</v>
      </c>
      <c r="H3420" s="21">
        <v>740368</v>
      </c>
      <c r="I3420" s="21" t="s">
        <v>4837</v>
      </c>
      <c r="J3420" s="21">
        <v>1</v>
      </c>
      <c r="K3420" s="21">
        <v>1</v>
      </c>
      <c r="L3420" s="21">
        <f>J3420-K3420</f>
        <v>0</v>
      </c>
      <c r="M3420" s="21" t="s">
        <v>4995</v>
      </c>
      <c r="N3420" s="30">
        <v>45941</v>
      </c>
      <c r="O3420" s="48">
        <v>14190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>IF(X3420="", "", X3420-N3420)</f>
        <v>3</v>
      </c>
      <c r="Z3420" s="21" t="str">
        <f>IF(N3420="", "", TEXT(N3420, "dddd"))</f>
        <v>Saturday</v>
      </c>
      <c r="AA3420" s="21" t="str">
        <f>IF(X3420="", "", TEXT(X3420, "dddd"))</f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3416</v>
      </c>
      <c r="B3421" s="21" t="s">
        <v>4845</v>
      </c>
      <c r="C3421" s="30">
        <v>45933</v>
      </c>
      <c r="D3421" s="30">
        <v>45938</v>
      </c>
      <c r="E3421" s="47">
        <v>1232.7</v>
      </c>
      <c r="F3421" s="47">
        <f>IF(AB3421="DOLLAR",E3421*88,E3421)</f>
        <v>108477.6</v>
      </c>
      <c r="G3421" s="48">
        <f>F3421*J3421</f>
        <v>108477.6</v>
      </c>
      <c r="H3421" s="21">
        <v>740809</v>
      </c>
      <c r="I3421" s="21" t="s">
        <v>4838</v>
      </c>
      <c r="J3421" s="21">
        <v>1</v>
      </c>
      <c r="K3421" s="21">
        <v>1</v>
      </c>
      <c r="L3421" s="21">
        <f>J3421-K3421</f>
        <v>0</v>
      </c>
      <c r="M3421" s="21" t="s">
        <v>4995</v>
      </c>
      <c r="N3421" s="30">
        <v>45941</v>
      </c>
      <c r="O3421" s="48">
        <v>204716.25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>IF(X3421="", "", X3421-N3421)</f>
        <v>3</v>
      </c>
      <c r="Z3421" s="21" t="str">
        <f>IF(N3421="", "", TEXT(N3421, "dddd"))</f>
        <v>Saturday</v>
      </c>
      <c r="AA3421" s="21" t="str">
        <f>IF(X3421="", "", TEXT(X3421, "dddd"))</f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3417</v>
      </c>
      <c r="B3422" s="21" t="s">
        <v>4845</v>
      </c>
      <c r="C3422" s="30">
        <v>45933</v>
      </c>
      <c r="D3422" s="30">
        <v>45938</v>
      </c>
      <c r="E3422" s="47">
        <v>86.8</v>
      </c>
      <c r="F3422" s="47">
        <f>IF(AB3422="DOLLAR",E3422*88,E3422)</f>
        <v>7638.4</v>
      </c>
      <c r="G3422" s="48">
        <f>F3422*J3422</f>
        <v>7638.4</v>
      </c>
      <c r="H3422" s="21">
        <v>773302</v>
      </c>
      <c r="I3422" s="21" t="s">
        <v>4839</v>
      </c>
      <c r="J3422" s="21">
        <v>1</v>
      </c>
      <c r="K3422" s="21">
        <v>1</v>
      </c>
      <c r="L3422" s="21">
        <f>J3422-K3422</f>
        <v>0</v>
      </c>
      <c r="M3422" s="21" t="s">
        <v>4989</v>
      </c>
      <c r="N3422" s="30">
        <v>45941</v>
      </c>
      <c r="O3422" s="48">
        <v>13454</v>
      </c>
      <c r="P3422" s="21" t="s">
        <v>298</v>
      </c>
      <c r="Q3422" s="21">
        <v>58156810762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>IF(X3422="", "", X3422-N3422)</f>
        <v>2</v>
      </c>
      <c r="Z3422" s="21" t="str">
        <f>IF(N3422="", "", TEXT(N3422, "dddd"))</f>
        <v>Saturday</v>
      </c>
      <c r="AA3422" s="21" t="str">
        <f>IF(X3422="", "", TEXT(X3422, "dddd"))</f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3418</v>
      </c>
      <c r="B3423" s="21" t="s">
        <v>4845</v>
      </c>
      <c r="C3423" s="30">
        <v>45933</v>
      </c>
      <c r="D3423" s="30">
        <v>45938</v>
      </c>
      <c r="E3423" s="47">
        <v>58.1</v>
      </c>
      <c r="F3423" s="47">
        <f>IF(AB3423="DOLLAR",E3423*88,E3423)</f>
        <v>5112.8</v>
      </c>
      <c r="G3423" s="48">
        <f>F3423*J3423</f>
        <v>5112.8</v>
      </c>
      <c r="H3423" s="21">
        <v>776702</v>
      </c>
      <c r="I3423" s="21" t="s">
        <v>4840</v>
      </c>
      <c r="J3423" s="21">
        <v>1</v>
      </c>
      <c r="K3423" s="21">
        <v>1</v>
      </c>
      <c r="L3423" s="21">
        <f>J3423-K3423</f>
        <v>0</v>
      </c>
      <c r="M3423" s="21" t="s">
        <v>4987</v>
      </c>
      <c r="N3423" s="30">
        <v>45941</v>
      </c>
      <c r="O3423" s="48">
        <v>9005.5</v>
      </c>
      <c r="P3423" s="21" t="s">
        <v>295</v>
      </c>
      <c r="Q3423" s="21">
        <v>58156812453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Kerala</v>
      </c>
      <c r="W3423" s="38"/>
      <c r="X3423" s="30">
        <v>45944</v>
      </c>
      <c r="Y3423" s="21">
        <f>IF(X3423="", "", X3423-N3423)</f>
        <v>3</v>
      </c>
      <c r="Z3423" s="21" t="str">
        <f>IF(N3423="", "", TEXT(N3423, "dddd"))</f>
        <v>Saturday</v>
      </c>
      <c r="AA3423" s="21" t="str">
        <f>IF(X3423="", "", TEXT(X3423, "dddd"))</f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3419</v>
      </c>
      <c r="B3424" s="21" t="s">
        <v>4845</v>
      </c>
      <c r="C3424" s="30">
        <v>45933</v>
      </c>
      <c r="D3424" s="30">
        <v>45938</v>
      </c>
      <c r="E3424" s="47">
        <v>451.5</v>
      </c>
      <c r="F3424" s="47">
        <f>IF(AB3424="DOLLAR",E3424*88,E3424)</f>
        <v>39732</v>
      </c>
      <c r="G3424" s="48">
        <f>F3424*J3424</f>
        <v>39732</v>
      </c>
      <c r="H3424" s="21">
        <v>777406</v>
      </c>
      <c r="I3424" s="21" t="s">
        <v>4841</v>
      </c>
      <c r="J3424" s="21">
        <v>1</v>
      </c>
      <c r="K3424" s="21">
        <v>1</v>
      </c>
      <c r="L3424" s="21">
        <f>J3424-K3424</f>
        <v>0</v>
      </c>
      <c r="M3424" s="21" t="s">
        <v>4993</v>
      </c>
      <c r="N3424" s="30">
        <v>45941</v>
      </c>
      <c r="O3424" s="48">
        <v>59985</v>
      </c>
      <c r="P3424" s="21" t="s">
        <v>2045</v>
      </c>
      <c r="Q3424" s="21">
        <v>58156811112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Hyderabad</v>
      </c>
      <c r="W3424" s="38"/>
      <c r="X3424" s="30">
        <v>45943</v>
      </c>
      <c r="Y3424" s="21">
        <f>IF(X3424="", "", X3424-N3424)</f>
        <v>2</v>
      </c>
      <c r="Z3424" s="21" t="str">
        <f>IF(N3424="", "", TEXT(N3424, "dddd"))</f>
        <v>Saturday</v>
      </c>
      <c r="AA3424" s="21" t="str">
        <f>IF(X3424="", "", TEXT(X3424, "dddd"))</f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3420</v>
      </c>
      <c r="B3425" s="21" t="s">
        <v>4845</v>
      </c>
      <c r="C3425" s="30">
        <v>45933</v>
      </c>
      <c r="D3425" s="30">
        <v>45938</v>
      </c>
      <c r="E3425" s="47">
        <v>78.400000000000006</v>
      </c>
      <c r="F3425" s="47">
        <f>IF(AB3425="DOLLAR",E3425*88,E3425)</f>
        <v>6899.2000000000007</v>
      </c>
      <c r="G3425" s="48">
        <f>F3425*J3425</f>
        <v>13798.400000000001</v>
      </c>
      <c r="H3425" s="21">
        <v>801702</v>
      </c>
      <c r="I3425" s="21" t="s">
        <v>4842</v>
      </c>
      <c r="J3425" s="21">
        <v>2</v>
      </c>
      <c r="K3425" s="21">
        <v>2</v>
      </c>
      <c r="L3425" s="21">
        <f>J3425-K3425</f>
        <v>0</v>
      </c>
      <c r="M3425" s="21" t="s">
        <v>4910</v>
      </c>
      <c r="N3425" s="30">
        <v>45939</v>
      </c>
      <c r="O3425" s="48">
        <v>21280</v>
      </c>
      <c r="P3425" s="21" t="s">
        <v>213</v>
      </c>
      <c r="Q3425" s="21" t="s">
        <v>1127</v>
      </c>
      <c r="R3425" s="21" t="s">
        <v>1127</v>
      </c>
      <c r="S3425" s="3">
        <v>4</v>
      </c>
      <c r="T3425" s="37"/>
      <c r="U3425" s="21" t="s">
        <v>18</v>
      </c>
      <c r="V3425" s="21" t="str">
        <f>VLOOKUP(P3425,'Customer List'!B:C,2,)</f>
        <v>Delhi</v>
      </c>
      <c r="W3425" s="38"/>
      <c r="X3425" s="30">
        <f>IF(OR(R3425 = "PRIYANKA MADAM", R3425 = "DEEPAK", R3425 = "PORTER"),N3425,"")</f>
        <v>45939</v>
      </c>
      <c r="Y3425" s="21">
        <f>IF(X3425="", "", X3425-N3425)</f>
        <v>0</v>
      </c>
      <c r="Z3425" s="21" t="str">
        <f>IF(N3425="", "", TEXT(N3425, "dddd"))</f>
        <v>Thursday</v>
      </c>
      <c r="AA3425" s="21" t="str">
        <f>IF(X3425="", "", TEXT(X3425, "dddd"))</f>
        <v>Thursday</v>
      </c>
      <c r="AB3425" s="21" t="str">
        <f>VLOOKUP(U3425,'Currency Sheet'!A:C,3,)</f>
        <v>DOLLAR</v>
      </c>
      <c r="AC3425" s="42" t="str">
        <f>VLOOKUP(P3425,'Customer List'!B:D,3,)</f>
        <v>Local</v>
      </c>
    </row>
    <row r="3426" spans="1:29" x14ac:dyDescent="0.25">
      <c r="A3426" s="21">
        <v>3421</v>
      </c>
      <c r="B3426" s="21">
        <v>179957</v>
      </c>
      <c r="C3426" s="30">
        <v>45936</v>
      </c>
      <c r="D3426" s="30">
        <v>45939</v>
      </c>
      <c r="E3426" s="47">
        <v>171.99</v>
      </c>
      <c r="F3426" s="47">
        <f>IF(AB3426="DOLLAR",E3426*88,E3426)</f>
        <v>15135.12</v>
      </c>
      <c r="G3426" s="48">
        <f>F3426*J3426</f>
        <v>15135.12</v>
      </c>
      <c r="H3426" s="21" t="s">
        <v>4978</v>
      </c>
      <c r="I3426" s="21" t="s">
        <v>4979</v>
      </c>
      <c r="J3426" s="21">
        <v>1</v>
      </c>
      <c r="K3426" s="21">
        <v>1</v>
      </c>
      <c r="L3426" s="21">
        <f>J3426-K3426</f>
        <v>0</v>
      </c>
      <c r="M3426" s="21" t="s">
        <v>5019</v>
      </c>
      <c r="N3426" s="30">
        <v>45941</v>
      </c>
      <c r="O3426" s="48">
        <v>12642</v>
      </c>
      <c r="P3426" s="21" t="s">
        <v>621</v>
      </c>
      <c r="Q3426" s="21">
        <v>58156809782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Hyderabad</v>
      </c>
      <c r="W3426" s="38"/>
      <c r="X3426" s="30">
        <v>45943</v>
      </c>
      <c r="Y3426" s="21">
        <f>IF(X3426="", "", X3426-N3426)</f>
        <v>2</v>
      </c>
      <c r="Z3426" s="21" t="str">
        <f>IF(N3426="", "", TEXT(N3426, "dddd"))</f>
        <v>Saturday</v>
      </c>
      <c r="AA3426" s="21" t="str">
        <f>IF(X3426="", "", TEXT(X3426, "dddd"))</f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3422</v>
      </c>
      <c r="B3427" s="21">
        <v>179957</v>
      </c>
      <c r="C3427" s="30">
        <v>45936</v>
      </c>
      <c r="D3427" s="30">
        <v>45939</v>
      </c>
      <c r="E3427" s="47">
        <f>8020.41/3</f>
        <v>2673.47</v>
      </c>
      <c r="F3427" s="47">
        <f>IF(AB3427="DOLLAR",E3427*88,E3427)</f>
        <v>235265.36</v>
      </c>
      <c r="G3427" s="48">
        <f>F3427*J3427</f>
        <v>705796.08</v>
      </c>
      <c r="H3427" s="21" t="s">
        <v>441</v>
      </c>
      <c r="I3427" s="21" t="s">
        <v>4980</v>
      </c>
      <c r="J3427" s="21">
        <v>3</v>
      </c>
      <c r="K3427" s="21">
        <v>3</v>
      </c>
      <c r="L3427" s="21">
        <f>J3427-K3427</f>
        <v>0</v>
      </c>
      <c r="M3427" s="21" t="s">
        <v>4994</v>
      </c>
      <c r="N3427" s="30">
        <v>45941</v>
      </c>
      <c r="O3427" s="48">
        <v>849366</v>
      </c>
      <c r="P3427" s="21" t="s">
        <v>370</v>
      </c>
      <c r="Q3427" s="21">
        <v>58156810935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Gujrat</v>
      </c>
      <c r="W3427" s="38"/>
      <c r="X3427" s="30">
        <v>45944</v>
      </c>
      <c r="Y3427" s="21">
        <f>IF(X3427="", "", X3427-N3427)</f>
        <v>3</v>
      </c>
      <c r="Z3427" s="21" t="str">
        <f>IF(N3427="", "", TEXT(N3427, "dddd"))</f>
        <v>Saturday</v>
      </c>
      <c r="AA3427" s="21" t="str">
        <f>IF(X3427="", "", TEXT(X3427, "dddd"))</f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3423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>IF(AB3428="DOLLAR",E3428*88,E3428)</f>
        <v>12038.400000000001</v>
      </c>
      <c r="G3428" s="48">
        <f>F3428*J3428</f>
        <v>120384.00000000001</v>
      </c>
      <c r="H3428" s="21" t="s">
        <v>564</v>
      </c>
      <c r="I3428" s="21" t="s">
        <v>5050</v>
      </c>
      <c r="J3428" s="21">
        <v>10</v>
      </c>
      <c r="K3428" s="21">
        <v>10</v>
      </c>
      <c r="L3428" s="21">
        <f>J3428-K3428</f>
        <v>0</v>
      </c>
      <c r="M3428" s="21" t="s">
        <v>4996</v>
      </c>
      <c r="N3428" s="30">
        <v>45941</v>
      </c>
      <c r="O3428" s="48">
        <v>172900</v>
      </c>
      <c r="P3428" s="21" t="s">
        <v>4983</v>
      </c>
      <c r="Q3428" s="21">
        <v>58156840210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VADODARA</v>
      </c>
      <c r="W3428" s="38"/>
      <c r="X3428" s="30">
        <v>45943</v>
      </c>
      <c r="Y3428" s="21">
        <f>IF(X3428="", "", X3428-N3428)</f>
        <v>2</v>
      </c>
      <c r="Z3428" s="21" t="str">
        <f>IF(N3428="", "", TEXT(N3428, "dddd"))</f>
        <v>Saturday</v>
      </c>
      <c r="AA3428" s="21" t="str">
        <f>IF(X3428="", "", TEXT(X3428, "dddd"))</f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3424</v>
      </c>
      <c r="B3429" s="21" t="s">
        <v>4850</v>
      </c>
      <c r="C3429" s="30">
        <v>45936</v>
      </c>
      <c r="D3429" s="30">
        <v>45939</v>
      </c>
      <c r="E3429" s="47">
        <v>136.80000000000001</v>
      </c>
      <c r="F3429" s="47">
        <f>IF(AB3429="DOLLAR",E3429*88,E3429)</f>
        <v>12038.400000000001</v>
      </c>
      <c r="G3429" s="48">
        <f>F3429*J3429</f>
        <v>48153.600000000006</v>
      </c>
      <c r="H3429" s="21" t="s">
        <v>564</v>
      </c>
      <c r="I3429" s="21" t="s">
        <v>5050</v>
      </c>
      <c r="J3429" s="21">
        <v>4</v>
      </c>
      <c r="K3429" s="21">
        <v>4</v>
      </c>
      <c r="L3429" s="21">
        <f>J3429-K3429</f>
        <v>0</v>
      </c>
      <c r="M3429" s="21" t="s">
        <v>4897</v>
      </c>
      <c r="N3429" s="30">
        <v>45939</v>
      </c>
      <c r="O3429" s="48">
        <v>85120</v>
      </c>
      <c r="P3429" s="21" t="s">
        <v>4849</v>
      </c>
      <c r="Q3429" s="21">
        <v>58156706370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Banglore</v>
      </c>
      <c r="W3429" s="38"/>
      <c r="X3429" s="30">
        <v>45941</v>
      </c>
      <c r="Y3429" s="21">
        <f>IF(X3429="", "", X3429-N3429)</f>
        <v>2</v>
      </c>
      <c r="Z3429" s="21" t="str">
        <f>IF(N3429="", "", TEXT(N3429, "dddd"))</f>
        <v>Thursday</v>
      </c>
      <c r="AA3429" s="21" t="str">
        <f>IF(X3429="", "", TEXT(X3429, "dddd"))</f>
        <v>Saturday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3425</v>
      </c>
      <c r="B3430" s="21" t="s">
        <v>4850</v>
      </c>
      <c r="C3430" s="30">
        <v>45936</v>
      </c>
      <c r="D3430" s="30">
        <v>45939</v>
      </c>
      <c r="E3430" s="47">
        <v>2631.9</v>
      </c>
      <c r="F3430" s="47">
        <f>IF(AB3430="DOLLAR",E3430*88,E3430)</f>
        <v>231607.2</v>
      </c>
      <c r="G3430" s="48">
        <f>F3430*J3430</f>
        <v>463214.4</v>
      </c>
      <c r="H3430" s="21" t="s">
        <v>1982</v>
      </c>
      <c r="I3430" s="21" t="s">
        <v>5051</v>
      </c>
      <c r="J3430" s="21">
        <v>2</v>
      </c>
      <c r="K3430" s="21">
        <v>2</v>
      </c>
      <c r="L3430" s="21">
        <f>J3430-K3430</f>
        <v>0</v>
      </c>
      <c r="M3430" s="21" t="s">
        <v>4996</v>
      </c>
      <c r="N3430" s="30">
        <v>45941</v>
      </c>
      <c r="O3430" s="48">
        <v>772590</v>
      </c>
      <c r="P3430" s="21" t="s">
        <v>4983</v>
      </c>
      <c r="Q3430" s="21">
        <v>58156840210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VADODARA</v>
      </c>
      <c r="W3430" s="38"/>
      <c r="X3430" s="30">
        <v>45943</v>
      </c>
      <c r="Y3430" s="21">
        <f>IF(X3430="", "", X3430-N3430)</f>
        <v>2</v>
      </c>
      <c r="Z3430" s="21" t="str">
        <f>IF(N3430="", "", TEXT(N3430, "dddd"))</f>
        <v>Saturday</v>
      </c>
      <c r="AA3430" s="21" t="str">
        <f>IF(X3430="", "", TEXT(X3430, "dddd"))</f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3426</v>
      </c>
      <c r="B3431" s="21" t="s">
        <v>4850</v>
      </c>
      <c r="C3431" s="30">
        <v>45936</v>
      </c>
      <c r="D3431" s="30">
        <v>45939</v>
      </c>
      <c r="E3431" s="47">
        <v>220.5</v>
      </c>
      <c r="F3431" s="47">
        <f>IF(AB3431="DOLLAR",E3431*88,E3431)</f>
        <v>19404</v>
      </c>
      <c r="G3431" s="48">
        <f>F3431*J3431</f>
        <v>38808</v>
      </c>
      <c r="H3431" s="21" t="s">
        <v>4848</v>
      </c>
      <c r="I3431" s="21" t="s">
        <v>5052</v>
      </c>
      <c r="J3431" s="21">
        <v>2</v>
      </c>
      <c r="K3431" s="21">
        <v>2</v>
      </c>
      <c r="L3431" s="21">
        <f>J3431-K3431</f>
        <v>0</v>
      </c>
      <c r="M3431" s="21" t="s">
        <v>5017</v>
      </c>
      <c r="N3431" s="30">
        <v>45941</v>
      </c>
      <c r="O3431" s="48">
        <v>61740</v>
      </c>
      <c r="P3431" s="21" t="s">
        <v>4844</v>
      </c>
      <c r="Q3431" s="21">
        <v>58156808990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Mumbai</v>
      </c>
      <c r="W3431" s="38"/>
      <c r="X3431" s="30">
        <v>45943</v>
      </c>
      <c r="Y3431" s="21">
        <f>IF(X3431="", "", X3431-N3431)</f>
        <v>2</v>
      </c>
      <c r="Z3431" s="21" t="str">
        <f>IF(N3431="", "", TEXT(N3431, "dddd"))</f>
        <v>Saturday</v>
      </c>
      <c r="AA3431" s="21" t="str">
        <f>IF(X3431="", "", TEXT(X3431, "dddd"))</f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3427</v>
      </c>
      <c r="B3432" s="21" t="s">
        <v>5045</v>
      </c>
      <c r="C3432" s="30">
        <v>45940</v>
      </c>
      <c r="D3432" s="30">
        <v>45943</v>
      </c>
      <c r="E3432" s="47">
        <v>88.9</v>
      </c>
      <c r="F3432" s="47">
        <f>IF(AB3432="DOLLAR",E3432*88,E3432)</f>
        <v>7823.2000000000007</v>
      </c>
      <c r="G3432" s="48">
        <f>F3432*J3432</f>
        <v>15646.400000000001</v>
      </c>
      <c r="H3432" s="21" t="s">
        <v>5046</v>
      </c>
      <c r="I3432" s="21" t="s">
        <v>5063</v>
      </c>
      <c r="J3432" s="21">
        <v>2</v>
      </c>
      <c r="K3432" s="21">
        <v>2</v>
      </c>
      <c r="L3432" s="21">
        <f>J3432-K3432</f>
        <v>0</v>
      </c>
      <c r="M3432" s="21" t="s">
        <v>5304</v>
      </c>
      <c r="N3432" s="30">
        <v>45954</v>
      </c>
      <c r="O3432" s="48">
        <v>216670</v>
      </c>
      <c r="P3432" s="21" t="s">
        <v>1102</v>
      </c>
      <c r="Q3432" s="21" t="s">
        <v>1127</v>
      </c>
      <c r="R3432" s="21" t="s">
        <v>1127</v>
      </c>
      <c r="S3432" s="3">
        <v>4</v>
      </c>
      <c r="T3432" s="37"/>
      <c r="U3432" s="21" t="s">
        <v>5047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45954</v>
      </c>
      <c r="Y3432" s="21">
        <f>IF(X3432="", "", X3432-N3432)</f>
        <v>0</v>
      </c>
      <c r="Z3432" s="21" t="str">
        <f>IF(N3432="", "", TEXT(N3432, "dddd"))</f>
        <v>Friday</v>
      </c>
      <c r="AA3432" s="21" t="str">
        <f>IF(X3432="", "", TEXT(X3432, "dddd"))</f>
        <v>Friday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3428</v>
      </c>
      <c r="B3433" s="21">
        <v>340077</v>
      </c>
      <c r="C3433" s="30">
        <v>45940</v>
      </c>
      <c r="D3433" s="30">
        <v>45943</v>
      </c>
      <c r="E3433" s="47">
        <v>99</v>
      </c>
      <c r="F3433" s="47">
        <f>IF(AB3433="DOLLAR",E3433*88,E3433)</f>
        <v>8712</v>
      </c>
      <c r="G3433" s="48">
        <f>F3433*J3433</f>
        <v>8712</v>
      </c>
      <c r="H3433" s="21" t="s">
        <v>5043</v>
      </c>
      <c r="I3433" s="21" t="s">
        <v>5064</v>
      </c>
      <c r="J3433" s="21">
        <v>1</v>
      </c>
      <c r="K3433" s="21">
        <v>1</v>
      </c>
      <c r="L3433" s="21">
        <f>J3433-K3433</f>
        <v>0</v>
      </c>
      <c r="M3433" s="21" t="s">
        <v>5049</v>
      </c>
      <c r="N3433" s="30">
        <v>45944</v>
      </c>
      <c r="O3433" s="48">
        <v>14731</v>
      </c>
      <c r="P3433" s="21" t="s">
        <v>208</v>
      </c>
      <c r="Q3433" s="21" t="s">
        <v>1127</v>
      </c>
      <c r="R3433" s="21" t="s">
        <v>1127</v>
      </c>
      <c r="S3433" s="3">
        <v>4</v>
      </c>
      <c r="T3433" s="37"/>
      <c r="U3433" s="21" t="s">
        <v>511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45944</v>
      </c>
      <c r="Y3433" s="21">
        <f>IF(X3433="", "", X3433-N3433)</f>
        <v>0</v>
      </c>
      <c r="Z3433" s="21" t="str">
        <f>IF(N3433="", "", TEXT(N3433, "dddd"))</f>
        <v>Tuesday</v>
      </c>
      <c r="AA3433" s="21" t="str">
        <f>IF(X3433="", "", TEXT(X3433, "dddd"))</f>
        <v>Tuesday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x14ac:dyDescent="0.25">
      <c r="A3434" s="21">
        <v>3429</v>
      </c>
      <c r="B3434" s="21">
        <v>340077</v>
      </c>
      <c r="C3434" s="30">
        <v>45940</v>
      </c>
      <c r="D3434" s="30">
        <v>45943</v>
      </c>
      <c r="E3434" s="47">
        <v>60.75</v>
      </c>
      <c r="F3434" s="47">
        <f>IF(AB3434="DOLLAR",E3434*88,E3434)</f>
        <v>5346</v>
      </c>
      <c r="G3434" s="48">
        <f>F3434*J3434</f>
        <v>5346</v>
      </c>
      <c r="H3434" s="21" t="s">
        <v>5044</v>
      </c>
      <c r="I3434" s="21" t="s">
        <v>5065</v>
      </c>
      <c r="J3434" s="21">
        <v>1</v>
      </c>
      <c r="K3434" s="21">
        <v>1</v>
      </c>
      <c r="L3434" s="21">
        <f>J3434-K3434</f>
        <v>0</v>
      </c>
      <c r="M3434" s="21" t="s">
        <v>5150</v>
      </c>
      <c r="N3434" s="30">
        <v>45943</v>
      </c>
      <c r="O3434" s="48">
        <v>8808.75</v>
      </c>
      <c r="P3434" s="21" t="s">
        <v>541</v>
      </c>
      <c r="Q3434" s="21">
        <v>58156922342</v>
      </c>
      <c r="R3434" s="21" t="s">
        <v>40</v>
      </c>
      <c r="S3434" s="3">
        <v>4</v>
      </c>
      <c r="T3434" s="37"/>
      <c r="U3434" s="21" t="s">
        <v>511</v>
      </c>
      <c r="V3434" s="21" t="str">
        <f>VLOOKUP(P3434,'Customer List'!B:C,2,)</f>
        <v>Banglore</v>
      </c>
      <c r="W3434" s="38"/>
      <c r="X3434" s="30">
        <v>45944</v>
      </c>
      <c r="Y3434" s="21">
        <f>IF(X3434="", "", X3434-N3434)</f>
        <v>1</v>
      </c>
      <c r="Z3434" s="21" t="str">
        <f>IF(N3434="", "", TEXT(N3434, "dddd"))</f>
        <v>Monday</v>
      </c>
      <c r="AA3434" s="21" t="str">
        <f>IF(X3434="", "", TEXT(X3434, "dddd"))</f>
        <v>Tuesday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3430</v>
      </c>
      <c r="B3435" s="21" t="s">
        <v>5028</v>
      </c>
      <c r="C3435" s="30">
        <v>45940</v>
      </c>
      <c r="D3435" s="30">
        <v>45943</v>
      </c>
      <c r="E3435" s="47">
        <v>99.6</v>
      </c>
      <c r="F3435" s="47">
        <f>IF(AB3435="DOLLAR",E3435*88,E3435)</f>
        <v>8764.7999999999993</v>
      </c>
      <c r="G3435" s="48">
        <f>F3435*J3435</f>
        <v>8764.7999999999993</v>
      </c>
      <c r="H3435" s="21" t="s">
        <v>2207</v>
      </c>
      <c r="I3435" s="21" t="s">
        <v>5053</v>
      </c>
      <c r="J3435" s="21">
        <v>1</v>
      </c>
      <c r="K3435" s="21">
        <v>1</v>
      </c>
      <c r="L3435" s="21">
        <f>J3435-K3435</f>
        <v>0</v>
      </c>
      <c r="M3435" s="21" t="s">
        <v>5151</v>
      </c>
      <c r="N3435" s="30">
        <v>45944</v>
      </c>
      <c r="O3435" s="48">
        <v>16367.6</v>
      </c>
      <c r="P3435" s="21" t="s">
        <v>165</v>
      </c>
      <c r="Q3435" s="21">
        <v>58156994700</v>
      </c>
      <c r="R3435" s="21" t="s">
        <v>40</v>
      </c>
      <c r="S3435" s="3">
        <v>-20</v>
      </c>
      <c r="T3435" s="37"/>
      <c r="U3435" s="21" t="s">
        <v>5030</v>
      </c>
      <c r="V3435" s="21" t="str">
        <f>VLOOKUP(P3435,'Customer List'!B:C,2,)</f>
        <v>Lucknow</v>
      </c>
      <c r="W3435" s="38"/>
      <c r="X3435" s="30">
        <v>45946</v>
      </c>
      <c r="Y3435" s="21">
        <f>IF(X3435="", "", X3435-N3435)</f>
        <v>2</v>
      </c>
      <c r="Z3435" s="21" t="str">
        <f>IF(N3435="", "", TEXT(N3435, "dddd"))</f>
        <v>Tuesday</v>
      </c>
      <c r="AA3435" s="21" t="str">
        <f>IF(X3435="", "", TEXT(X3435, "dddd"))</f>
        <v>Thursday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3431</v>
      </c>
      <c r="B3436" s="21" t="s">
        <v>5028</v>
      </c>
      <c r="C3436" s="30">
        <v>45940</v>
      </c>
      <c r="D3436" s="30">
        <v>45943</v>
      </c>
      <c r="E3436" s="47">
        <v>5</v>
      </c>
      <c r="F3436" s="47">
        <f>IF(AB3436="DOLLAR",E3436*88,E3436)</f>
        <v>440</v>
      </c>
      <c r="G3436" s="48">
        <f>F3436*J3436</f>
        <v>880</v>
      </c>
      <c r="H3436" s="21" t="s">
        <v>5029</v>
      </c>
      <c r="I3436" s="21" t="s">
        <v>5054</v>
      </c>
      <c r="J3436" s="21">
        <v>2</v>
      </c>
      <c r="K3436" s="21">
        <v>2</v>
      </c>
      <c r="L3436" s="21">
        <f>J3436-K3436</f>
        <v>0</v>
      </c>
      <c r="M3436" s="21" t="s">
        <v>5714</v>
      </c>
      <c r="N3436" s="30">
        <v>45968</v>
      </c>
      <c r="O3436" s="48">
        <v>0</v>
      </c>
      <c r="P3436" s="21" t="s">
        <v>42</v>
      </c>
      <c r="Q3436" s="21" t="s">
        <v>2071</v>
      </c>
      <c r="R3436" s="21" t="s">
        <v>637</v>
      </c>
      <c r="S3436" s="3">
        <v>-20</v>
      </c>
      <c r="T3436" s="37" t="s">
        <v>2579</v>
      </c>
      <c r="U3436" s="21" t="s">
        <v>5030</v>
      </c>
      <c r="V3436" s="21" t="str">
        <f>VLOOKUP(P3436,'Customer List'!B:C,2,)</f>
        <v>Faridabad</v>
      </c>
      <c r="W3436" s="38" t="s">
        <v>5294</v>
      </c>
      <c r="X3436" s="30">
        <f>IF(OR(R3436 = "PRIYANKA MADAM", R3436 = "DEEPAK", R3436 = "PORTER"),N3436,"")</f>
        <v>45968</v>
      </c>
      <c r="Y3436" s="21">
        <f>IF(X3436="", "", X3436-N3436)</f>
        <v>0</v>
      </c>
      <c r="Z3436" s="21" t="str">
        <f>IF(N3436="", "", TEXT(N3436, "dddd"))</f>
        <v>Friday</v>
      </c>
      <c r="AA3436" s="21" t="str">
        <f>IF(X3436="", "", TEXT(X3436, "dddd"))</f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x14ac:dyDescent="0.25">
      <c r="A3437" s="21">
        <v>3432</v>
      </c>
      <c r="B3437" s="21" t="s">
        <v>5034</v>
      </c>
      <c r="C3437" s="30">
        <v>45940</v>
      </c>
      <c r="D3437" s="30">
        <v>45943</v>
      </c>
      <c r="E3437" s="47">
        <v>18</v>
      </c>
      <c r="F3437" s="47">
        <f>IF(AB3437="DOLLAR",E3437*88,E3437)</f>
        <v>1584</v>
      </c>
      <c r="G3437" s="48">
        <f>F3437*J3437</f>
        <v>1584</v>
      </c>
      <c r="H3437" s="21" t="s">
        <v>5031</v>
      </c>
      <c r="I3437" s="21" t="s">
        <v>5055</v>
      </c>
      <c r="J3437" s="21">
        <v>1</v>
      </c>
      <c r="K3437" s="21">
        <v>1</v>
      </c>
      <c r="L3437" s="21">
        <f>J3437-K3437</f>
        <v>0</v>
      </c>
      <c r="M3437" s="21" t="s">
        <v>5152</v>
      </c>
      <c r="N3437" s="30">
        <v>45944</v>
      </c>
      <c r="O3437" s="48">
        <v>2827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>IF(X3437="", "", X3437-N3437)</f>
        <v>2</v>
      </c>
      <c r="Z3437" s="21" t="str">
        <f>IF(N3437="", "", TEXT(N3437, "dddd"))</f>
        <v>Tuesday</v>
      </c>
      <c r="AA3437" s="21" t="str">
        <f>IF(X3437="", "", TEXT(X3437, "dddd"))</f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3433</v>
      </c>
      <c r="B3438" s="21" t="s">
        <v>5034</v>
      </c>
      <c r="C3438" s="30">
        <v>45940</v>
      </c>
      <c r="D3438" s="30">
        <v>45943</v>
      </c>
      <c r="E3438" s="47">
        <v>325</v>
      </c>
      <c r="F3438" s="47">
        <f>IF(AB3438="DOLLAR",E3438*88,E3438)</f>
        <v>28600</v>
      </c>
      <c r="G3438" s="48">
        <f>F3438*J3438</f>
        <v>28600</v>
      </c>
      <c r="H3438" s="21" t="s">
        <v>5032</v>
      </c>
      <c r="I3438" s="21" t="s">
        <v>5056</v>
      </c>
      <c r="J3438" s="21">
        <v>1</v>
      </c>
      <c r="K3438" s="21">
        <v>1</v>
      </c>
      <c r="L3438" s="21">
        <f>J3438-K3438</f>
        <v>0</v>
      </c>
      <c r="M3438" s="21" t="s">
        <v>5152</v>
      </c>
      <c r="N3438" s="30">
        <v>45944</v>
      </c>
      <c r="O3438" s="48">
        <v>51178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5030</v>
      </c>
      <c r="V3438" s="21" t="str">
        <f>VLOOKUP(P3438,'Customer List'!B:C,2,)</f>
        <v>Punjab</v>
      </c>
      <c r="W3438" s="38"/>
      <c r="X3438" s="30">
        <v>45946</v>
      </c>
      <c r="Y3438" s="21">
        <f>IF(X3438="", "", X3438-N3438)</f>
        <v>2</v>
      </c>
      <c r="Z3438" s="21" t="str">
        <f>IF(N3438="", "", TEXT(N3438, "dddd"))</f>
        <v>Tuesday</v>
      </c>
      <c r="AA3438" s="21" t="str">
        <f>IF(X3438="", "", TEXT(X3438, "dddd"))</f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3434</v>
      </c>
      <c r="B3439" s="21" t="s">
        <v>5034</v>
      </c>
      <c r="C3439" s="30">
        <v>45940</v>
      </c>
      <c r="D3439" s="30">
        <v>45943</v>
      </c>
      <c r="E3439" s="47">
        <v>40.799999999999997</v>
      </c>
      <c r="F3439" s="47">
        <f>IF(AB3439="DOLLAR",E3439*88,E3439)</f>
        <v>3590.3999999999996</v>
      </c>
      <c r="G3439" s="48">
        <f>F3439*J3439</f>
        <v>3590.3999999999996</v>
      </c>
      <c r="H3439" s="21" t="s">
        <v>5033</v>
      </c>
      <c r="I3439" s="21" t="s">
        <v>5057</v>
      </c>
      <c r="J3439" s="21">
        <v>1</v>
      </c>
      <c r="K3439" s="21">
        <v>1</v>
      </c>
      <c r="L3439" s="21">
        <f>J3439-K3439</f>
        <v>0</v>
      </c>
      <c r="M3439" s="21" t="s">
        <v>5159</v>
      </c>
      <c r="N3439" s="30">
        <v>45944</v>
      </c>
      <c r="O3439" s="48">
        <v>7888</v>
      </c>
      <c r="P3439" s="21" t="s">
        <v>153</v>
      </c>
      <c r="Q3439" s="21" t="s">
        <v>1127</v>
      </c>
      <c r="R3439" s="21" t="s">
        <v>2037</v>
      </c>
      <c r="S3439" s="3">
        <v>-20</v>
      </c>
      <c r="T3439" s="37"/>
      <c r="U3439" s="21" t="s">
        <v>5030</v>
      </c>
      <c r="V3439" s="21" t="str">
        <f>VLOOKUP(P3439,'Customer List'!B:C,2,)</f>
        <v>Noida</v>
      </c>
      <c r="W3439" s="38"/>
      <c r="X3439" s="30">
        <f>IF(OR(R3439 = "PRIYANKA MADAM", R3439 = "DEEPAK", R3439 = "PORTER"),N3439,"")</f>
        <v>45944</v>
      </c>
      <c r="Y3439" s="21">
        <f>IF(X3439="", "", X3439-N3439)</f>
        <v>0</v>
      </c>
      <c r="Z3439" s="21" t="str">
        <f>IF(N3439="", "", TEXT(N3439, "dddd"))</f>
        <v>Tuesday</v>
      </c>
      <c r="AA3439" s="21" t="str">
        <f>IF(X3439="", "", TEXT(X3439, "dddd"))</f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x14ac:dyDescent="0.25">
      <c r="A3440" s="21">
        <v>3435</v>
      </c>
      <c r="B3440" s="21" t="s">
        <v>5035</v>
      </c>
      <c r="C3440" s="30">
        <v>45940</v>
      </c>
      <c r="D3440" s="30">
        <v>45943</v>
      </c>
      <c r="E3440" s="47">
        <v>55.2</v>
      </c>
      <c r="F3440" s="47">
        <f>IF(AB3440="DOLLAR",E3440*88,E3440)</f>
        <v>4857.6000000000004</v>
      </c>
      <c r="G3440" s="48">
        <f>F3440*J3440</f>
        <v>4857.6000000000004</v>
      </c>
      <c r="H3440" s="21" t="s">
        <v>5036</v>
      </c>
      <c r="I3440" s="21" t="s">
        <v>5058</v>
      </c>
      <c r="J3440" s="21">
        <v>1</v>
      </c>
      <c r="K3440" s="21">
        <v>1</v>
      </c>
      <c r="L3440" s="21">
        <f>J3440-K3440</f>
        <v>0</v>
      </c>
      <c r="M3440" s="21" t="s">
        <v>5149</v>
      </c>
      <c r="N3440" s="30">
        <v>45943</v>
      </c>
      <c r="O3440" s="48">
        <v>9338</v>
      </c>
      <c r="P3440" s="21" t="s">
        <v>5037</v>
      </c>
      <c r="Q3440" s="21">
        <v>58156922110</v>
      </c>
      <c r="R3440" s="30" t="s">
        <v>40</v>
      </c>
      <c r="S3440" s="3">
        <v>-20</v>
      </c>
      <c r="T3440" s="37"/>
      <c r="U3440" s="21" t="s">
        <v>5030</v>
      </c>
      <c r="V3440" s="21" t="str">
        <f>VLOOKUP(P3440,'Customer List'!B:C,2,)</f>
        <v>BHIWADI</v>
      </c>
      <c r="W3440" s="38"/>
      <c r="X3440" s="30">
        <v>45945</v>
      </c>
      <c r="Y3440" s="21">
        <f>IF(X3440="", "", X3440-N3440)</f>
        <v>2</v>
      </c>
      <c r="Z3440" s="21" t="str">
        <f>IF(N3440="", "", TEXT(N3440, "dddd"))</f>
        <v>Monday</v>
      </c>
      <c r="AA3440" s="21" t="str">
        <f>IF(X3440="", "", TEXT(X3440, "dddd"))</f>
        <v>Wednesday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x14ac:dyDescent="0.25">
      <c r="A3441" s="21">
        <v>3436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>IF(AB3441="DOLLAR",E3441*88,E3441)</f>
        <v>440</v>
      </c>
      <c r="G3441" s="48">
        <f>F3441*J3441</f>
        <v>440</v>
      </c>
      <c r="H3441" s="21" t="s">
        <v>5039</v>
      </c>
      <c r="I3441" s="21" t="s">
        <v>5059</v>
      </c>
      <c r="J3441" s="21">
        <v>1</v>
      </c>
      <c r="K3441" s="21">
        <v>1</v>
      </c>
      <c r="L3441" s="21">
        <f>J3441-K3441</f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>IF(OR(R3441 = "PRIYANKA MADAM", R3441 = "DEEPAK", R3441 = "PORTER"),N3441,"")</f>
        <v>45958</v>
      </c>
      <c r="Y3441" s="21">
        <f>IF(X3441="", "", X3441-N3441)</f>
        <v>0</v>
      </c>
      <c r="Z3441" s="21" t="str">
        <f>IF(N3441="", "", TEXT(N3441, "dddd"))</f>
        <v>Tuesday</v>
      </c>
      <c r="AA3441" s="21" t="str">
        <f>IF(X3441="", "", TEXT(X3441, "dddd"))</f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3437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>IF(AB3442="DOLLAR",E3442*88,E3442)</f>
        <v>440</v>
      </c>
      <c r="G3442" s="48">
        <f>F3442*J3442</f>
        <v>440</v>
      </c>
      <c r="H3442" s="21" t="s">
        <v>5040</v>
      </c>
      <c r="I3442" s="21" t="s">
        <v>5060</v>
      </c>
      <c r="J3442" s="21">
        <v>1</v>
      </c>
      <c r="K3442" s="21">
        <v>1</v>
      </c>
      <c r="L3442" s="21">
        <f>J3442-K3442</f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>IF(OR(R3442 = "PRIYANKA MADAM", R3442 = "DEEPAK", R3442 = "PORTER"),N3442,"")</f>
        <v>45958</v>
      </c>
      <c r="Y3442" s="21">
        <f>IF(X3442="", "", X3442-N3442)</f>
        <v>0</v>
      </c>
      <c r="Z3442" s="21" t="str">
        <f>IF(N3442="", "", TEXT(N3442, "dddd"))</f>
        <v>Tuesday</v>
      </c>
      <c r="AA3442" s="21" t="str">
        <f>IF(X3442="", "", TEXT(X3442, "dddd"))</f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3438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>IF(AB3443="DOLLAR",E3443*88,E3443)</f>
        <v>440</v>
      </c>
      <c r="G3443" s="48">
        <f>F3443*J3443</f>
        <v>440</v>
      </c>
      <c r="H3443" s="21" t="s">
        <v>5041</v>
      </c>
      <c r="I3443" s="21" t="s">
        <v>5061</v>
      </c>
      <c r="J3443" s="21">
        <v>1</v>
      </c>
      <c r="K3443" s="21">
        <v>1</v>
      </c>
      <c r="L3443" s="21">
        <f>J3443-K3443</f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>IF(OR(R3443 = "PRIYANKA MADAM", R3443 = "DEEPAK", R3443 = "PORTER"),N3443,"")</f>
        <v>45958</v>
      </c>
      <c r="Y3443" s="21">
        <f>IF(X3443="", "", X3443-N3443)</f>
        <v>0</v>
      </c>
      <c r="Z3443" s="21" t="str">
        <f>IF(N3443="", "", TEXT(N3443, "dddd"))</f>
        <v>Tuesday</v>
      </c>
      <c r="AA3443" s="21" t="str">
        <f>IF(X3443="", "", TEXT(X3443, "dddd"))</f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3439</v>
      </c>
      <c r="B3444" s="21" t="s">
        <v>5038</v>
      </c>
      <c r="C3444" s="30">
        <v>45940</v>
      </c>
      <c r="D3444" s="30">
        <v>45943</v>
      </c>
      <c r="E3444" s="47">
        <v>5</v>
      </c>
      <c r="F3444" s="47">
        <f>IF(AB3444="DOLLAR",E3444*88,E3444)</f>
        <v>440</v>
      </c>
      <c r="G3444" s="48">
        <f>F3444*J3444</f>
        <v>440</v>
      </c>
      <c r="H3444" s="21" t="s">
        <v>2218</v>
      </c>
      <c r="I3444" s="21" t="s">
        <v>5062</v>
      </c>
      <c r="J3444" s="21">
        <v>1</v>
      </c>
      <c r="K3444" s="21">
        <v>1</v>
      </c>
      <c r="L3444" s="21">
        <f>J3444-K3444</f>
        <v>0</v>
      </c>
      <c r="M3444" s="21" t="s">
        <v>5513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5030</v>
      </c>
      <c r="V3444" s="21" t="str">
        <f>VLOOKUP(P3444,'Customer List'!B:C,2,)</f>
        <v>Delhi</v>
      </c>
      <c r="W3444" s="38"/>
      <c r="X3444" s="30">
        <f>IF(OR(R3444 = "PRIYANKA MADAM", R3444 = "DEEPAK", R3444 = "PORTER"),N3444,"")</f>
        <v>45958</v>
      </c>
      <c r="Y3444" s="21">
        <f>IF(X3444="", "", X3444-N3444)</f>
        <v>0</v>
      </c>
      <c r="Z3444" s="21" t="str">
        <f>IF(N3444="", "", TEXT(N3444, "dddd"))</f>
        <v>Tuesday</v>
      </c>
      <c r="AA3444" s="21" t="str">
        <f>IF(X3444="", "", TEXT(X3444, "dddd"))</f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3440</v>
      </c>
      <c r="B3445" s="21" t="s">
        <v>5087</v>
      </c>
      <c r="C3445" s="30">
        <v>45939</v>
      </c>
      <c r="D3445" s="30">
        <v>45944</v>
      </c>
      <c r="E3445" s="47">
        <v>219</v>
      </c>
      <c r="F3445" s="47">
        <f>IF(AB3445="DOLLAR",E3445*88,E3445)</f>
        <v>19272</v>
      </c>
      <c r="G3445" s="48">
        <f>F3445*J3445</f>
        <v>19272</v>
      </c>
      <c r="H3445" s="21">
        <v>135041</v>
      </c>
      <c r="I3445" s="21" t="s">
        <v>5066</v>
      </c>
      <c r="J3445" s="21">
        <v>1</v>
      </c>
      <c r="K3445" s="21">
        <v>1</v>
      </c>
      <c r="L3445" s="21">
        <f>J3445-K3445</f>
        <v>0</v>
      </c>
      <c r="M3445" s="21" t="s">
        <v>5676</v>
      </c>
      <c r="N3445" s="30">
        <v>45952</v>
      </c>
      <c r="O3445" s="48">
        <v>23412.560000000001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>IF(OR(R3445 = "PRIYANKA MADAM", R3445 = "DEEPAK", R3445 = "PORTER"),N3445,"")</f>
        <v>45952</v>
      </c>
      <c r="Y3445" s="21">
        <f>IF(X3445="", "", X3445-N3445)</f>
        <v>0</v>
      </c>
      <c r="Z3445" s="21" t="str">
        <f>IF(N3445="", "", TEXT(N3445, "dddd"))</f>
        <v>Wednesday</v>
      </c>
      <c r="AA3445" s="21" t="str">
        <f>IF(X3445="", "", TEXT(X3445, "dddd"))</f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3441</v>
      </c>
      <c r="B3446" s="21" t="s">
        <v>5087</v>
      </c>
      <c r="C3446" s="30">
        <v>45939</v>
      </c>
      <c r="D3446" s="30">
        <v>45944</v>
      </c>
      <c r="E3446" s="47">
        <v>140.25</v>
      </c>
      <c r="F3446" s="47">
        <f>IF(AB3446="DOLLAR",E3446*88,E3446)</f>
        <v>12342</v>
      </c>
      <c r="G3446" s="48">
        <f>F3446*J3446</f>
        <v>12342</v>
      </c>
      <c r="H3446" s="21">
        <v>145511</v>
      </c>
      <c r="I3446" s="21" t="s">
        <v>4770</v>
      </c>
      <c r="J3446" s="21">
        <v>1</v>
      </c>
      <c r="K3446" s="21">
        <v>1</v>
      </c>
      <c r="L3446" s="21">
        <f>J3446-K3446</f>
        <v>0</v>
      </c>
      <c r="M3446" s="21" t="s">
        <v>5674</v>
      </c>
      <c r="N3446" s="30">
        <v>45952</v>
      </c>
      <c r="O3446" s="48">
        <v>17804.97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>IF(OR(R3446 = "PRIYANKA MADAM", R3446 = "DEEPAK", R3446 = "PORTER"),N3446,"")</f>
        <v>45952</v>
      </c>
      <c r="Y3446" s="21">
        <f>IF(X3446="", "", X3446-N3446)</f>
        <v>0</v>
      </c>
      <c r="Z3446" s="21" t="str">
        <f>IF(N3446="", "", TEXT(N3446, "dddd"))</f>
        <v>Wednesday</v>
      </c>
      <c r="AA3446" s="21" t="str">
        <f>IF(X3446="", "", TEXT(X3446, "dddd"))</f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3442</v>
      </c>
      <c r="B3447" s="21" t="s">
        <v>5087</v>
      </c>
      <c r="C3447" s="30">
        <v>45939</v>
      </c>
      <c r="D3447" s="30">
        <v>45944</v>
      </c>
      <c r="E3447" s="47">
        <v>194.6</v>
      </c>
      <c r="F3447" s="47">
        <f>IF(AB3447="DOLLAR",E3447*88,E3447)</f>
        <v>17124.8</v>
      </c>
      <c r="G3447" s="48">
        <f>F3447*J3447</f>
        <v>17124.8</v>
      </c>
      <c r="H3447" s="21">
        <v>300420</v>
      </c>
      <c r="I3447" s="21" t="s">
        <v>4772</v>
      </c>
      <c r="J3447" s="21">
        <v>1</v>
      </c>
      <c r="K3447" s="21">
        <v>1</v>
      </c>
      <c r="L3447" s="21">
        <f>J3447-K3447</f>
        <v>0</v>
      </c>
      <c r="M3447" s="21" t="s">
        <v>5678</v>
      </c>
      <c r="N3447" s="30">
        <v>45952</v>
      </c>
      <c r="O3447" s="48">
        <v>20896.91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>IF(OR(R3447 = "PRIYANKA MADAM", R3447 = "DEEPAK", R3447 = "PORTER"),N3447,"")</f>
        <v>45952</v>
      </c>
      <c r="Y3447" s="21">
        <f>IF(X3447="", "", X3447-N3447)</f>
        <v>0</v>
      </c>
      <c r="Z3447" s="21" t="str">
        <f>IF(N3447="", "", TEXT(N3447, "dddd"))</f>
        <v>Wednesday</v>
      </c>
      <c r="AA3447" s="21" t="str">
        <f>IF(X3447="", "", TEXT(X3447, "dddd"))</f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3443</v>
      </c>
      <c r="B3448" s="21" t="s">
        <v>5087</v>
      </c>
      <c r="C3448" s="30">
        <v>45939</v>
      </c>
      <c r="D3448" s="30">
        <v>45944</v>
      </c>
      <c r="E3448" s="47">
        <v>176.4</v>
      </c>
      <c r="F3448" s="47">
        <f>IF(AB3448="DOLLAR",E3448*88,E3448)</f>
        <v>15523.2</v>
      </c>
      <c r="G3448" s="48">
        <f>F3448*J3448</f>
        <v>62092.800000000003</v>
      </c>
      <c r="H3448" s="21">
        <v>300424</v>
      </c>
      <c r="I3448" s="21" t="s">
        <v>4772</v>
      </c>
      <c r="J3448" s="21">
        <v>4</v>
      </c>
      <c r="K3448" s="21">
        <v>4</v>
      </c>
      <c r="L3448" s="21">
        <f>J3448-K3448</f>
        <v>0</v>
      </c>
      <c r="M3448" s="21" t="s">
        <v>5678</v>
      </c>
      <c r="N3448" s="30">
        <v>45952</v>
      </c>
      <c r="O3448" s="48">
        <v>75770.080000000002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>IF(OR(R3448 = "PRIYANKA MADAM", R3448 = "DEEPAK", R3448 = "PORTER"),N3448,"")</f>
        <v>45952</v>
      </c>
      <c r="Y3448" s="21">
        <f>IF(X3448="", "", X3448-N3448)</f>
        <v>0</v>
      </c>
      <c r="Z3448" s="21" t="str">
        <f>IF(N3448="", "", TEXT(N3448, "dddd"))</f>
        <v>Wednesday</v>
      </c>
      <c r="AA3448" s="21" t="str">
        <f>IF(X3448="", "", TEXT(X3448, "dddd"))</f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3444</v>
      </c>
      <c r="B3449" s="21" t="s">
        <v>5087</v>
      </c>
      <c r="C3449" s="30">
        <v>45939</v>
      </c>
      <c r="D3449" s="30">
        <v>45944</v>
      </c>
      <c r="E3449" s="47">
        <v>245.7</v>
      </c>
      <c r="F3449" s="47">
        <f>IF(AB3449="DOLLAR",E3449*88,E3449)</f>
        <v>21621.599999999999</v>
      </c>
      <c r="G3449" s="48">
        <f>F3449*J3449</f>
        <v>43243.199999999997</v>
      </c>
      <c r="H3449" s="21">
        <v>301058</v>
      </c>
      <c r="I3449" s="21" t="s">
        <v>4773</v>
      </c>
      <c r="J3449" s="21">
        <v>2</v>
      </c>
      <c r="K3449" s="21">
        <v>2</v>
      </c>
      <c r="L3449" s="21">
        <f>J3449-K3449</f>
        <v>0</v>
      </c>
      <c r="M3449" s="21" t="s">
        <v>5678</v>
      </c>
      <c r="N3449" s="30">
        <v>45952</v>
      </c>
      <c r="O3449" s="48">
        <v>52768.46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>IF(OR(R3449 = "PRIYANKA MADAM", R3449 = "DEEPAK", R3449 = "PORTER"),N3449,"")</f>
        <v>45952</v>
      </c>
      <c r="Y3449" s="21">
        <f>IF(X3449="", "", X3449-N3449)</f>
        <v>0</v>
      </c>
      <c r="Z3449" s="21" t="str">
        <f>IF(N3449="", "", TEXT(N3449, "dddd"))</f>
        <v>Wednesday</v>
      </c>
      <c r="AA3449" s="21" t="str">
        <f>IF(X3449="", "", TEXT(X3449, "dddd"))</f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3445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>IF(AB3450="DOLLAR",E3450*88,E3450)</f>
        <v>28710</v>
      </c>
      <c r="G3450" s="48">
        <f>F3450*J3450</f>
        <v>28710</v>
      </c>
      <c r="H3450" s="21">
        <v>304136</v>
      </c>
      <c r="I3450" s="21" t="s">
        <v>4779</v>
      </c>
      <c r="J3450" s="21">
        <v>1</v>
      </c>
      <c r="K3450" s="21">
        <v>1</v>
      </c>
      <c r="L3450" s="21">
        <f>J3450-K3450</f>
        <v>0</v>
      </c>
      <c r="M3450" s="21" t="s">
        <v>5678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>IF(OR(R3450 = "PRIYANKA MADAM", R3450 = "DEEPAK", R3450 = "PORTER"),N3450,"")</f>
        <v>45952</v>
      </c>
      <c r="Y3450" s="21">
        <f>IF(X3450="", "", X3450-N3450)</f>
        <v>0</v>
      </c>
      <c r="Z3450" s="21" t="str">
        <f>IF(N3450="", "", TEXT(N3450, "dddd"))</f>
        <v>Wednesday</v>
      </c>
      <c r="AA3450" s="21" t="str">
        <f>IF(X3450="", "", TEXT(X3450, "dddd"))</f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3446</v>
      </c>
      <c r="B3451" s="21" t="s">
        <v>5087</v>
      </c>
      <c r="C3451" s="30">
        <v>45939</v>
      </c>
      <c r="D3451" s="30">
        <v>45944</v>
      </c>
      <c r="E3451" s="47">
        <v>326.25</v>
      </c>
      <c r="F3451" s="47">
        <f>IF(AB3451="DOLLAR",E3451*88,E3451)</f>
        <v>28710</v>
      </c>
      <c r="G3451" s="48">
        <f>F3451*J3451</f>
        <v>28710</v>
      </c>
      <c r="H3451" s="21">
        <v>304140</v>
      </c>
      <c r="I3451" s="21" t="s">
        <v>4779</v>
      </c>
      <c r="J3451" s="21">
        <v>1</v>
      </c>
      <c r="K3451" s="21">
        <v>1</v>
      </c>
      <c r="L3451" s="21">
        <f>J3451-K3451</f>
        <v>0</v>
      </c>
      <c r="M3451" s="21" t="s">
        <v>5678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>IF(OR(R3451 = "PRIYANKA MADAM", R3451 = "DEEPAK", R3451 = "PORTER"),N3451,"")</f>
        <v>45952</v>
      </c>
      <c r="Y3451" s="21">
        <f>IF(X3451="", "", X3451-N3451)</f>
        <v>0</v>
      </c>
      <c r="Z3451" s="21" t="str">
        <f>IF(N3451="", "", TEXT(N3451, "dddd"))</f>
        <v>Wednesday</v>
      </c>
      <c r="AA3451" s="21" t="str">
        <f>IF(X3451="", "", TEXT(X3451, "dddd"))</f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3447</v>
      </c>
      <c r="B3452" s="21" t="s">
        <v>5087</v>
      </c>
      <c r="C3452" s="30">
        <v>45939</v>
      </c>
      <c r="D3452" s="30">
        <v>45944</v>
      </c>
      <c r="E3452" s="47">
        <v>276.75</v>
      </c>
      <c r="F3452" s="47">
        <f>IF(AB3452="DOLLAR",E3452*88,E3452)</f>
        <v>24354</v>
      </c>
      <c r="G3452" s="48">
        <f>F3452*J3452</f>
        <v>24354</v>
      </c>
      <c r="H3452" s="21">
        <v>304163</v>
      </c>
      <c r="I3452" s="21" t="s">
        <v>5067</v>
      </c>
      <c r="J3452" s="21">
        <v>1</v>
      </c>
      <c r="K3452" s="21">
        <v>1</v>
      </c>
      <c r="L3452" s="21">
        <f>J3452-K3452</f>
        <v>0</v>
      </c>
      <c r="M3452" s="21" t="s">
        <v>5676</v>
      </c>
      <c r="N3452" s="30">
        <v>45952</v>
      </c>
      <c r="O3452" s="48">
        <v>29586.42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>IF(OR(R3452 = "PRIYANKA MADAM", R3452 = "DEEPAK", R3452 = "PORTER"),N3452,"")</f>
        <v>45952</v>
      </c>
      <c r="Y3452" s="21">
        <f>IF(X3452="", "", X3452-N3452)</f>
        <v>0</v>
      </c>
      <c r="Z3452" s="21" t="str">
        <f>IF(N3452="", "", TEXT(N3452, "dddd"))</f>
        <v>Wednesday</v>
      </c>
      <c r="AA3452" s="21" t="str">
        <f>IF(X3452="", "", TEXT(X3452, "dddd"))</f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3448</v>
      </c>
      <c r="B3453" s="21" t="s">
        <v>5087</v>
      </c>
      <c r="C3453" s="30">
        <v>45939</v>
      </c>
      <c r="D3453" s="30">
        <v>45944</v>
      </c>
      <c r="E3453" s="47">
        <v>326.25</v>
      </c>
      <c r="F3453" s="47">
        <f>IF(AB3453="DOLLAR",E3453*88,E3453)</f>
        <v>28710</v>
      </c>
      <c r="G3453" s="48">
        <f>F3453*J3453</f>
        <v>57420</v>
      </c>
      <c r="H3453" s="21">
        <v>305628</v>
      </c>
      <c r="I3453" s="21" t="s">
        <v>5068</v>
      </c>
      <c r="J3453" s="21">
        <v>2</v>
      </c>
      <c r="K3453" s="21">
        <v>2</v>
      </c>
      <c r="L3453" s="21">
        <f>J3453-K3453</f>
        <v>0</v>
      </c>
      <c r="M3453" s="21" t="s">
        <v>5678</v>
      </c>
      <c r="N3453" s="30">
        <v>45952</v>
      </c>
      <c r="O3453" s="48">
        <v>65396.800000000003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>IF(OR(R3453 = "PRIYANKA MADAM", R3453 = "DEEPAK", R3453 = "PORTER"),N3453,"")</f>
        <v>45952</v>
      </c>
      <c r="Y3453" s="21">
        <f>IF(X3453="", "", X3453-N3453)</f>
        <v>0</v>
      </c>
      <c r="Z3453" s="21" t="str">
        <f>IF(N3453="", "", TEXT(N3453, "dddd"))</f>
        <v>Wednesday</v>
      </c>
      <c r="AA3453" s="21" t="str">
        <f>IF(X3453="", "", TEXT(X3453, "dddd"))</f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3449</v>
      </c>
      <c r="B3454" s="21" t="s">
        <v>5087</v>
      </c>
      <c r="C3454" s="30">
        <v>45939</v>
      </c>
      <c r="D3454" s="30">
        <v>45944</v>
      </c>
      <c r="E3454" s="47">
        <v>232.4</v>
      </c>
      <c r="F3454" s="47">
        <f>IF(AB3454="DOLLAR",E3454*88,E3454)</f>
        <v>20451.2</v>
      </c>
      <c r="G3454" s="48">
        <f>F3454*J3454</f>
        <v>20451.2</v>
      </c>
      <c r="H3454" s="21">
        <v>309810</v>
      </c>
      <c r="I3454" s="21" t="s">
        <v>5069</v>
      </c>
      <c r="J3454" s="21">
        <v>1</v>
      </c>
      <c r="K3454" s="21">
        <v>1</v>
      </c>
      <c r="L3454" s="21">
        <f>J3454-K3454</f>
        <v>0</v>
      </c>
      <c r="M3454" s="21" t="s">
        <v>5678</v>
      </c>
      <c r="N3454" s="30">
        <v>45952</v>
      </c>
      <c r="O3454" s="48">
        <v>24956.03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>IF(OR(R3454 = "PRIYANKA MADAM", R3454 = "DEEPAK", R3454 = "PORTER"),N3454,"")</f>
        <v>45952</v>
      </c>
      <c r="Y3454" s="21">
        <f>IF(X3454="", "", X3454-N3454)</f>
        <v>0</v>
      </c>
      <c r="Z3454" s="21" t="str">
        <f>IF(N3454="", "", TEXT(N3454, "dddd"))</f>
        <v>Wednesday</v>
      </c>
      <c r="AA3454" s="21" t="str">
        <f>IF(X3454="", "", TEXT(X3454, "dddd"))</f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3450</v>
      </c>
      <c r="B3455" s="21" t="s">
        <v>5087</v>
      </c>
      <c r="C3455" s="30">
        <v>45939</v>
      </c>
      <c r="D3455" s="30">
        <v>45944</v>
      </c>
      <c r="E3455" s="47">
        <v>184.1</v>
      </c>
      <c r="F3455" s="47">
        <f>IF(AB3455="DOLLAR",E3455*88,E3455)</f>
        <v>16200.8</v>
      </c>
      <c r="G3455" s="48">
        <f>F3455*J3455</f>
        <v>16200.8</v>
      </c>
      <c r="H3455" s="21">
        <v>310806</v>
      </c>
      <c r="I3455" s="21" t="s">
        <v>5070</v>
      </c>
      <c r="J3455" s="21">
        <v>1</v>
      </c>
      <c r="K3455" s="21">
        <v>1</v>
      </c>
      <c r="L3455" s="21">
        <f>J3455-K3455</f>
        <v>0</v>
      </c>
      <c r="M3455" s="21" t="s">
        <v>5678</v>
      </c>
      <c r="N3455" s="30">
        <v>45952</v>
      </c>
      <c r="O3455" s="48">
        <v>19769.38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>IF(OR(R3455 = "PRIYANKA MADAM", R3455 = "DEEPAK", R3455 = "PORTER"),N3455,"")</f>
        <v>45952</v>
      </c>
      <c r="Y3455" s="21">
        <f>IF(X3455="", "", X3455-N3455)</f>
        <v>0</v>
      </c>
      <c r="Z3455" s="21" t="str">
        <f>IF(N3455="", "", TEXT(N3455, "dddd"))</f>
        <v>Wednesday</v>
      </c>
      <c r="AA3455" s="21" t="str">
        <f>IF(X3455="", "", TEXT(X3455, "dddd"))</f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3451</v>
      </c>
      <c r="B3456" s="21" t="s">
        <v>5087</v>
      </c>
      <c r="C3456" s="30">
        <v>45939</v>
      </c>
      <c r="D3456" s="30">
        <v>45944</v>
      </c>
      <c r="E3456" s="47">
        <v>221.2</v>
      </c>
      <c r="F3456" s="47">
        <f>IF(AB3456="DOLLAR",E3456*88,E3456)</f>
        <v>19465.599999999999</v>
      </c>
      <c r="G3456" s="48">
        <f>F3456*J3456</f>
        <v>19465.599999999999</v>
      </c>
      <c r="H3456" s="21">
        <v>310914</v>
      </c>
      <c r="I3456" s="21" t="s">
        <v>4782</v>
      </c>
      <c r="J3456" s="21">
        <v>1</v>
      </c>
      <c r="K3456" s="21">
        <v>1</v>
      </c>
      <c r="L3456" s="21">
        <f>J3456-K3456</f>
        <v>0</v>
      </c>
      <c r="M3456" s="21" t="s">
        <v>5678</v>
      </c>
      <c r="N3456" s="30">
        <v>45952</v>
      </c>
      <c r="O3456" s="48">
        <v>23753.33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>IF(OR(R3456 = "PRIYANKA MADAM", R3456 = "DEEPAK", R3456 = "PORTER"),N3456,"")</f>
        <v>45952</v>
      </c>
      <c r="Y3456" s="21">
        <f>IF(X3456="", "", X3456-N3456)</f>
        <v>0</v>
      </c>
      <c r="Z3456" s="21" t="str">
        <f>IF(N3456="", "", TEXT(N3456, "dddd"))</f>
        <v>Wednesday</v>
      </c>
      <c r="AA3456" s="21" t="str">
        <f>IF(X3456="", "", TEXT(X3456, "dddd"))</f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3452</v>
      </c>
      <c r="B3457" s="21" t="s">
        <v>5087</v>
      </c>
      <c r="C3457" s="30">
        <v>45939</v>
      </c>
      <c r="D3457" s="30">
        <v>45944</v>
      </c>
      <c r="E3457" s="47">
        <v>321.75</v>
      </c>
      <c r="F3457" s="47">
        <f>IF(AB3457="DOLLAR",E3457*88,E3457)</f>
        <v>28314</v>
      </c>
      <c r="G3457" s="48">
        <f>F3457*J3457</f>
        <v>56628</v>
      </c>
      <c r="H3457" s="21">
        <v>328644</v>
      </c>
      <c r="I3457" s="21" t="s">
        <v>5071</v>
      </c>
      <c r="J3457" s="21">
        <v>2</v>
      </c>
      <c r="K3457" s="21">
        <v>2</v>
      </c>
      <c r="L3457" s="21">
        <f>J3457-K3457</f>
        <v>0</v>
      </c>
      <c r="M3457" s="21" t="s">
        <v>5678</v>
      </c>
      <c r="N3457" s="30">
        <v>45952</v>
      </c>
      <c r="O3457" s="48">
        <v>64494.8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>IF(OR(R3457 = "PRIYANKA MADAM", R3457 = "DEEPAK", R3457 = "PORTER"),N3457,"")</f>
        <v>45952</v>
      </c>
      <c r="Y3457" s="21">
        <f>IF(X3457="", "", X3457-N3457)</f>
        <v>0</v>
      </c>
      <c r="Z3457" s="21" t="str">
        <f>IF(N3457="", "", TEXT(N3457, "dddd"))</f>
        <v>Wednesday</v>
      </c>
      <c r="AA3457" s="21" t="str">
        <f>IF(X3457="", "", TEXT(X3457, "dddd"))</f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3453</v>
      </c>
      <c r="B3458" s="21" t="s">
        <v>5087</v>
      </c>
      <c r="C3458" s="30">
        <v>45939</v>
      </c>
      <c r="D3458" s="30">
        <v>45944</v>
      </c>
      <c r="E3458" s="47">
        <v>234.5</v>
      </c>
      <c r="F3458" s="47">
        <f>IF(AB3458="DOLLAR",E3458*88,E3458)</f>
        <v>20636</v>
      </c>
      <c r="G3458" s="48">
        <f>F3458*J3458</f>
        <v>41272</v>
      </c>
      <c r="H3458" s="21">
        <v>329522</v>
      </c>
      <c r="I3458" s="21" t="s">
        <v>5072</v>
      </c>
      <c r="J3458" s="21">
        <v>2</v>
      </c>
      <c r="K3458" s="21">
        <v>2</v>
      </c>
      <c r="L3458" s="21">
        <f>J3458-K3458</f>
        <v>0</v>
      </c>
      <c r="M3458" s="21" t="s">
        <v>5678</v>
      </c>
      <c r="N3458" s="30">
        <v>45952</v>
      </c>
      <c r="O3458" s="48">
        <v>50363.06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>IF(OR(R3458 = "PRIYANKA MADAM", R3458 = "DEEPAK", R3458 = "PORTER"),N3458,"")</f>
        <v>45952</v>
      </c>
      <c r="Y3458" s="21">
        <f>IF(X3458="", "", X3458-N3458)</f>
        <v>0</v>
      </c>
      <c r="Z3458" s="21" t="str">
        <f>IF(N3458="", "", TEXT(N3458, "dddd"))</f>
        <v>Wednesday</v>
      </c>
      <c r="AA3458" s="21" t="str">
        <f>IF(X3458="", "", TEXT(X3458, "dddd"))</f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3454</v>
      </c>
      <c r="B3459" s="21" t="s">
        <v>5087</v>
      </c>
      <c r="C3459" s="30">
        <v>45939</v>
      </c>
      <c r="D3459" s="30">
        <v>45944</v>
      </c>
      <c r="E3459" s="47">
        <v>301.5</v>
      </c>
      <c r="F3459" s="47">
        <f>IF(AB3459="DOLLAR",E3459*88,E3459)</f>
        <v>26532</v>
      </c>
      <c r="G3459" s="48">
        <f>F3459*J3459</f>
        <v>26532</v>
      </c>
      <c r="H3459" s="21">
        <v>329920</v>
      </c>
      <c r="I3459" s="21" t="s">
        <v>4786</v>
      </c>
      <c r="J3459" s="21">
        <v>1</v>
      </c>
      <c r="K3459" s="21">
        <v>1</v>
      </c>
      <c r="L3459" s="21">
        <f>J3459-K3459</f>
        <v>0</v>
      </c>
      <c r="M3459" s="21" t="s">
        <v>5678</v>
      </c>
      <c r="N3459" s="30">
        <v>45952</v>
      </c>
      <c r="O3459" s="48">
        <v>30217.84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>IF(OR(R3459 = "PRIYANKA MADAM", R3459 = "DEEPAK", R3459 = "PORTER"),N3459,"")</f>
        <v>45952</v>
      </c>
      <c r="Y3459" s="21">
        <f>IF(X3459="", "", X3459-N3459)</f>
        <v>0</v>
      </c>
      <c r="Z3459" s="21" t="str">
        <f>IF(N3459="", "", TEXT(N3459, "dddd"))</f>
        <v>Wednesday</v>
      </c>
      <c r="AA3459" s="21" t="str">
        <f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3455</v>
      </c>
      <c r="B3460" s="21" t="s">
        <v>5087</v>
      </c>
      <c r="C3460" s="30">
        <v>45939</v>
      </c>
      <c r="D3460" s="30">
        <v>45944</v>
      </c>
      <c r="E3460" s="47">
        <v>226.1</v>
      </c>
      <c r="F3460" s="47">
        <f>IF(AB3460="DOLLAR",E3460*88,E3460)</f>
        <v>19896.8</v>
      </c>
      <c r="G3460" s="48">
        <f>F3460*J3460</f>
        <v>19896.8</v>
      </c>
      <c r="H3460" s="21">
        <v>341606</v>
      </c>
      <c r="I3460" s="21" t="s">
        <v>5073</v>
      </c>
      <c r="J3460" s="21">
        <v>1</v>
      </c>
      <c r="K3460" s="21">
        <v>1</v>
      </c>
      <c r="L3460" s="21">
        <f>J3460-K3460</f>
        <v>0</v>
      </c>
      <c r="M3460" s="21" t="s">
        <v>5678</v>
      </c>
      <c r="N3460" s="30">
        <v>45952</v>
      </c>
      <c r="O3460" s="48">
        <v>24279.51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>IF(OR(R3460 = "PRIYANKA MADAM", R3460 = "DEEPAK", R3460 = "PORTER"),N3460,"")</f>
        <v>45952</v>
      </c>
      <c r="Y3460" s="21">
        <f>IF(X3460="", "", X3460-N3460)</f>
        <v>0</v>
      </c>
      <c r="Z3460" s="21" t="str">
        <f>IF(N3460="", "", TEXT(N3460, "dddd"))</f>
        <v>Wednesday</v>
      </c>
      <c r="AA3460" s="21" t="str">
        <f>IF(X3460="", "", TEXT(X3460, "dddd"))</f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3456</v>
      </c>
      <c r="B3461" s="21" t="s">
        <v>5087</v>
      </c>
      <c r="C3461" s="30">
        <v>45939</v>
      </c>
      <c r="D3461" s="30">
        <v>45944</v>
      </c>
      <c r="E3461" s="47">
        <v>305.25</v>
      </c>
      <c r="F3461" s="47">
        <f>IF(AB3461="DOLLAR",E3461*88,E3461)</f>
        <v>26862</v>
      </c>
      <c r="G3461" s="48">
        <f>F3461*J3461</f>
        <v>26862</v>
      </c>
      <c r="H3461" s="21">
        <v>341626</v>
      </c>
      <c r="I3461" s="21" t="s">
        <v>5073</v>
      </c>
      <c r="J3461" s="21">
        <v>1</v>
      </c>
      <c r="K3461" s="21">
        <v>1</v>
      </c>
      <c r="L3461" s="21">
        <f>J3461-K3461</f>
        <v>0</v>
      </c>
      <c r="M3461" s="21" t="s">
        <v>5678</v>
      </c>
      <c r="N3461" s="30">
        <v>45952</v>
      </c>
      <c r="O3461" s="48">
        <v>30593.68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>IF(OR(R3461 = "PRIYANKA MADAM", R3461 = "DEEPAK", R3461 = "PORTER"),N3461,"")</f>
        <v>45952</v>
      </c>
      <c r="Y3461" s="21">
        <f>IF(X3461="", "", X3461-N3461)</f>
        <v>0</v>
      </c>
      <c r="Z3461" s="21" t="str">
        <f>IF(N3461="", "", TEXT(N3461, "dddd"))</f>
        <v>Wednesday</v>
      </c>
      <c r="AA3461" s="21" t="str">
        <f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3457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>IF(AB3462="DOLLAR",E3462*88,E3462)</f>
        <v>24354</v>
      </c>
      <c r="G3462" s="48">
        <f>F3462*J3462</f>
        <v>24354</v>
      </c>
      <c r="H3462" s="21">
        <v>344651</v>
      </c>
      <c r="I3462" s="21" t="s">
        <v>5074</v>
      </c>
      <c r="J3462" s="21">
        <v>1</v>
      </c>
      <c r="K3462" s="21">
        <v>1</v>
      </c>
      <c r="L3462" s="21">
        <f>J3462-K3462</f>
        <v>0</v>
      </c>
      <c r="M3462" s="21" t="s">
        <v>5676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>IF(OR(R3462 = "PRIYANKA MADAM", R3462 = "DEEPAK", R3462 = "PORTER"),N3462,"")</f>
        <v>45952</v>
      </c>
      <c r="Y3462" s="21">
        <f>IF(X3462="", "", X3462-N3462)</f>
        <v>0</v>
      </c>
      <c r="Z3462" s="21" t="str">
        <f>IF(N3462="", "", TEXT(N3462, "dddd"))</f>
        <v>Wednesday</v>
      </c>
      <c r="AA3462" s="21" t="str">
        <f>IF(X3462="", "", TEXT(X3462, "dddd"))</f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3458</v>
      </c>
      <c r="B3463" s="21" t="s">
        <v>5087</v>
      </c>
      <c r="C3463" s="30">
        <v>45939</v>
      </c>
      <c r="D3463" s="30">
        <v>45944</v>
      </c>
      <c r="E3463" s="47">
        <v>276.75</v>
      </c>
      <c r="F3463" s="47">
        <f>IF(AB3463="DOLLAR",E3463*88,E3463)</f>
        <v>24354</v>
      </c>
      <c r="G3463" s="48">
        <f>F3463*J3463</f>
        <v>24354</v>
      </c>
      <c r="H3463" s="21">
        <v>344753</v>
      </c>
      <c r="I3463" s="21" t="s">
        <v>5075</v>
      </c>
      <c r="J3463" s="21">
        <v>1</v>
      </c>
      <c r="K3463" s="21">
        <v>1</v>
      </c>
      <c r="L3463" s="21">
        <f>J3463-K3463</f>
        <v>0</v>
      </c>
      <c r="M3463" s="21" t="s">
        <v>5676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>IF(OR(R3463 = "PRIYANKA MADAM", R3463 = "DEEPAK", R3463 = "PORTER"),N3463,"")</f>
        <v>45952</v>
      </c>
      <c r="Y3463" s="21">
        <f>IF(X3463="", "", X3463-N3463)</f>
        <v>0</v>
      </c>
      <c r="Z3463" s="21" t="str">
        <f>IF(N3463="", "", TEXT(N3463, "dddd"))</f>
        <v>Wednesday</v>
      </c>
      <c r="AA3463" s="21" t="str">
        <f>IF(X3463="", "", TEXT(X3463, "dddd"))</f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3459</v>
      </c>
      <c r="B3464" s="21" t="s">
        <v>5087</v>
      </c>
      <c r="C3464" s="30">
        <v>45939</v>
      </c>
      <c r="D3464" s="30">
        <v>45944</v>
      </c>
      <c r="E3464" s="47">
        <v>334.5</v>
      </c>
      <c r="F3464" s="47">
        <f>IF(AB3464="DOLLAR",E3464*88,E3464)</f>
        <v>29436</v>
      </c>
      <c r="G3464" s="48">
        <f>F3464*J3464</f>
        <v>29436</v>
      </c>
      <c r="H3464" s="21">
        <v>345028</v>
      </c>
      <c r="I3464" s="21" t="s">
        <v>5076</v>
      </c>
      <c r="J3464" s="21">
        <v>1</v>
      </c>
      <c r="K3464" s="21">
        <v>1</v>
      </c>
      <c r="L3464" s="21">
        <f>J3464-K3464</f>
        <v>0</v>
      </c>
      <c r="M3464" s="21" t="s">
        <v>5678</v>
      </c>
      <c r="N3464" s="30">
        <v>45952</v>
      </c>
      <c r="O3464" s="48">
        <v>33525.26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>IF(OR(R3464 = "PRIYANKA MADAM", R3464 = "DEEPAK", R3464 = "PORTER"),N3464,"")</f>
        <v>45952</v>
      </c>
      <c r="Y3464" s="21">
        <f>IF(X3464="", "", X3464-N3464)</f>
        <v>0</v>
      </c>
      <c r="Z3464" s="21" t="str">
        <f>IF(N3464="", "", TEXT(N3464, "dddd"))</f>
        <v>Wednesday</v>
      </c>
      <c r="AA3464" s="21" t="str">
        <f>IF(X3464="", "", TEXT(X3464, "dddd"))</f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3460</v>
      </c>
      <c r="B3465" s="21" t="s">
        <v>5087</v>
      </c>
      <c r="C3465" s="30">
        <v>45939</v>
      </c>
      <c r="D3465" s="30">
        <v>45944</v>
      </c>
      <c r="E3465" s="47">
        <v>276.75</v>
      </c>
      <c r="F3465" s="47">
        <f>IF(AB3465="DOLLAR",E3465*88,E3465)</f>
        <v>24354</v>
      </c>
      <c r="G3465" s="48">
        <f>F3465*J3465</f>
        <v>24354</v>
      </c>
      <c r="H3465" s="21">
        <v>351356</v>
      </c>
      <c r="I3465" s="21" t="s">
        <v>5077</v>
      </c>
      <c r="J3465" s="21">
        <v>1</v>
      </c>
      <c r="K3465" s="21">
        <v>1</v>
      </c>
      <c r="L3465" s="21">
        <f>J3465-K3465</f>
        <v>0</v>
      </c>
      <c r="M3465" s="21" t="s">
        <v>5676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>IF(OR(R3465 = "PRIYANKA MADAM", R3465 = "DEEPAK", R3465 = "PORTER"),N3465,"")</f>
        <v>45952</v>
      </c>
      <c r="Y3465" s="21">
        <f>IF(X3465="", "", X3465-N3465)</f>
        <v>0</v>
      </c>
      <c r="Z3465" s="21" t="str">
        <f>IF(N3465="", "", TEXT(N3465, "dddd"))</f>
        <v>Wednesday</v>
      </c>
      <c r="AA3465" s="21" t="str">
        <f>IF(X3465="", "", TEXT(X3465, "dddd"))</f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3461</v>
      </c>
      <c r="B3466" s="21" t="s">
        <v>5087</v>
      </c>
      <c r="C3466" s="30">
        <v>45939</v>
      </c>
      <c r="D3466" s="30">
        <v>45944</v>
      </c>
      <c r="E3466" s="47">
        <v>236.6</v>
      </c>
      <c r="F3466" s="47">
        <f>IF(AB3466="DOLLAR",E3466*88,E3466)</f>
        <v>20820.8</v>
      </c>
      <c r="G3466" s="48">
        <f>F3466*J3466</f>
        <v>41641.599999999999</v>
      </c>
      <c r="H3466" s="21">
        <v>353214</v>
      </c>
      <c r="I3466" s="21" t="s">
        <v>5078</v>
      </c>
      <c r="J3466" s="21">
        <v>2</v>
      </c>
      <c r="K3466" s="21">
        <v>2</v>
      </c>
      <c r="L3466" s="21">
        <f>J3466-K3466</f>
        <v>0</v>
      </c>
      <c r="M3466" s="21" t="s">
        <v>5678</v>
      </c>
      <c r="N3466" s="30">
        <v>45952</v>
      </c>
      <c r="O3466" s="48">
        <v>50814.080000000002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>IF(OR(R3466 = "PRIYANKA MADAM", R3466 = "DEEPAK", R3466 = "PORTER"),N3466,"")</f>
        <v>45952</v>
      </c>
      <c r="Y3466" s="21">
        <f>IF(X3466="", "", X3466-N3466)</f>
        <v>0</v>
      </c>
      <c r="Z3466" s="21" t="str">
        <f>IF(N3466="", "", TEXT(N3466, "dddd"))</f>
        <v>Wednesday</v>
      </c>
      <c r="AA3466" s="21" t="str">
        <f>IF(X3466="", "", TEXT(X3466, "dddd"))</f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3462</v>
      </c>
      <c r="B3467" s="21" t="s">
        <v>5087</v>
      </c>
      <c r="C3467" s="30">
        <v>45939</v>
      </c>
      <c r="D3467" s="30">
        <v>45944</v>
      </c>
      <c r="E3467" s="47">
        <v>230.3</v>
      </c>
      <c r="F3467" s="47">
        <f>IF(AB3467="DOLLAR",E3467*88,E3467)</f>
        <v>20266.400000000001</v>
      </c>
      <c r="G3467" s="48">
        <f>F3467*J3467</f>
        <v>20266.400000000001</v>
      </c>
      <c r="H3467" s="21">
        <v>353304</v>
      </c>
      <c r="I3467" s="21" t="s">
        <v>5079</v>
      </c>
      <c r="J3467" s="21">
        <v>1</v>
      </c>
      <c r="K3467" s="21">
        <v>1</v>
      </c>
      <c r="L3467" s="21">
        <f>J3467-K3467</f>
        <v>0</v>
      </c>
      <c r="M3467" s="21" t="s">
        <v>5678</v>
      </c>
      <c r="N3467" s="30">
        <v>45952</v>
      </c>
      <c r="O3467" s="48">
        <v>24730.52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>IF(OR(R3467 = "PRIYANKA MADAM", R3467 = "DEEPAK", R3467 = "PORTER"),N3467,"")</f>
        <v>45952</v>
      </c>
      <c r="Y3467" s="21">
        <f>IF(X3467="", "", X3467-N3467)</f>
        <v>0</v>
      </c>
      <c r="Z3467" s="21" t="str">
        <f>IF(N3467="", "", TEXT(N3467, "dddd"))</f>
        <v>Wednesday</v>
      </c>
      <c r="AA3467" s="21" t="str">
        <f>IF(X3467="", "", TEXT(X3467, "dddd"))</f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3463</v>
      </c>
      <c r="B3468" s="21" t="s">
        <v>5087</v>
      </c>
      <c r="C3468" s="30">
        <v>45939</v>
      </c>
      <c r="D3468" s="30">
        <v>45944</v>
      </c>
      <c r="E3468" s="47">
        <v>213.5</v>
      </c>
      <c r="F3468" s="47">
        <f>IF(AB3468="DOLLAR",E3468*88,E3468)</f>
        <v>18788</v>
      </c>
      <c r="G3468" s="48">
        <f>F3468*J3468</f>
        <v>18788</v>
      </c>
      <c r="H3468" s="21">
        <v>369354</v>
      </c>
      <c r="I3468" s="21" t="s">
        <v>5080</v>
      </c>
      <c r="J3468" s="21">
        <v>1</v>
      </c>
      <c r="K3468" s="21">
        <v>1</v>
      </c>
      <c r="L3468" s="21">
        <f>J3468-K3468</f>
        <v>0</v>
      </c>
      <c r="M3468" s="21" t="s">
        <v>5678</v>
      </c>
      <c r="N3468" s="30">
        <v>45952</v>
      </c>
      <c r="O3468" s="48">
        <v>22926.47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>IF(OR(R3468 = "PRIYANKA MADAM", R3468 = "DEEPAK", R3468 = "PORTER"),N3468,"")</f>
        <v>45952</v>
      </c>
      <c r="Y3468" s="21">
        <f>IF(X3468="", "", X3468-N3468)</f>
        <v>0</v>
      </c>
      <c r="Z3468" s="21" t="str">
        <f>IF(N3468="", "", TEXT(N3468, "dddd"))</f>
        <v>Wednesday</v>
      </c>
      <c r="AA3468" s="21" t="str">
        <f>IF(X3468="", "", TEXT(X3468, "dddd"))</f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3464</v>
      </c>
      <c r="B3469" s="21" t="s">
        <v>5087</v>
      </c>
      <c r="C3469" s="30">
        <v>45939</v>
      </c>
      <c r="D3469" s="30">
        <v>45944</v>
      </c>
      <c r="E3469" s="47">
        <v>184.8</v>
      </c>
      <c r="F3469" s="47">
        <f>IF(AB3469="DOLLAR",E3469*88,E3469)</f>
        <v>16262.400000000001</v>
      </c>
      <c r="G3469" s="48">
        <f>F3469*J3469</f>
        <v>16262.400000000001</v>
      </c>
      <c r="H3469" s="21">
        <v>369612</v>
      </c>
      <c r="I3469" s="21" t="s">
        <v>5081</v>
      </c>
      <c r="J3469" s="21">
        <v>1</v>
      </c>
      <c r="K3469" s="21">
        <v>1</v>
      </c>
      <c r="L3469" s="21">
        <f>J3469-K3469</f>
        <v>0</v>
      </c>
      <c r="M3469" s="21" t="s">
        <v>5678</v>
      </c>
      <c r="N3469" s="30">
        <v>45952</v>
      </c>
      <c r="O3469" s="48">
        <v>19844.55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>IF(OR(R3469 = "PRIYANKA MADAM", R3469 = "DEEPAK", R3469 = "PORTER"),N3469,"")</f>
        <v>45952</v>
      </c>
      <c r="Y3469" s="21">
        <f>IF(X3469="", "", X3469-N3469)</f>
        <v>0</v>
      </c>
      <c r="Z3469" s="21" t="str">
        <f>IF(N3469="", "", TEXT(N3469, "dddd"))</f>
        <v>Wednesday</v>
      </c>
      <c r="AA3469" s="21" t="str">
        <f>IF(X3469="", "", TEXT(X3469, "dddd"))</f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3465</v>
      </c>
      <c r="B3470" s="21" t="s">
        <v>5087</v>
      </c>
      <c r="C3470" s="30">
        <v>45939</v>
      </c>
      <c r="D3470" s="30">
        <v>45944</v>
      </c>
      <c r="E3470" s="47">
        <v>228.2</v>
      </c>
      <c r="F3470" s="47">
        <f>IF(AB3470="DOLLAR",E3470*88,E3470)</f>
        <v>20081.599999999999</v>
      </c>
      <c r="G3470" s="48">
        <f>F3470*J3470</f>
        <v>20081.599999999999</v>
      </c>
      <c r="H3470" s="21">
        <v>372204</v>
      </c>
      <c r="I3470" s="21" t="s">
        <v>5082</v>
      </c>
      <c r="J3470" s="21">
        <v>1</v>
      </c>
      <c r="K3470" s="21">
        <v>1</v>
      </c>
      <c r="L3470" s="21">
        <f>J3470-K3470</f>
        <v>0</v>
      </c>
      <c r="M3470" s="21" t="s">
        <v>5678</v>
      </c>
      <c r="N3470" s="30">
        <v>45952</v>
      </c>
      <c r="O3470" s="48">
        <v>24505.01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>IF(OR(R3470 = "PRIYANKA MADAM", R3470 = "DEEPAK", R3470 = "PORTER"),N3470,"")</f>
        <v>45952</v>
      </c>
      <c r="Y3470" s="21">
        <f>IF(X3470="", "", X3470-N3470)</f>
        <v>0</v>
      </c>
      <c r="Z3470" s="21" t="str">
        <f>IF(N3470="", "", TEXT(N3470, "dddd"))</f>
        <v>Wednesday</v>
      </c>
      <c r="AA3470" s="21" t="str">
        <f>IF(X3470="", "", TEXT(X3470, "dddd"))</f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3466</v>
      </c>
      <c r="B3471" s="21" t="s">
        <v>5087</v>
      </c>
      <c r="C3471" s="30">
        <v>45939</v>
      </c>
      <c r="D3471" s="30">
        <v>45944</v>
      </c>
      <c r="E3471" s="47">
        <v>259</v>
      </c>
      <c r="F3471" s="47">
        <f>IF(AB3471="DOLLAR",E3471*88,E3471)</f>
        <v>22792</v>
      </c>
      <c r="G3471" s="48">
        <f>F3471*J3471</f>
        <v>22792</v>
      </c>
      <c r="H3471" s="21">
        <v>372216</v>
      </c>
      <c r="I3471" s="21" t="s">
        <v>5082</v>
      </c>
      <c r="J3471" s="21">
        <v>1</v>
      </c>
      <c r="K3471" s="21">
        <v>1</v>
      </c>
      <c r="L3471" s="21">
        <f>J3471-K3471</f>
        <v>0</v>
      </c>
      <c r="M3471" s="21" t="s">
        <v>5676</v>
      </c>
      <c r="N3471" s="30">
        <v>45952</v>
      </c>
      <c r="O3471" s="48">
        <v>29666.6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>IF(OR(R3471 = "PRIYANKA MADAM", R3471 = "DEEPAK", R3471 = "PORTER"),N3471,"")</f>
        <v>45952</v>
      </c>
      <c r="Y3471" s="21">
        <f>IF(X3471="", "", X3471-N3471)</f>
        <v>0</v>
      </c>
      <c r="Z3471" s="21" t="str">
        <f>IF(N3471="", "", TEXT(N3471, "dddd"))</f>
        <v>Wednesday</v>
      </c>
      <c r="AA3471" s="21" t="str">
        <f>IF(X3471="", "", TEXT(X3471, "dddd"))</f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3467</v>
      </c>
      <c r="B3472" s="21" t="s">
        <v>5087</v>
      </c>
      <c r="C3472" s="30">
        <v>45939</v>
      </c>
      <c r="D3472" s="30">
        <v>45944</v>
      </c>
      <c r="E3472" s="47">
        <v>102.9</v>
      </c>
      <c r="F3472" s="47">
        <f>IF(AB3472="DOLLAR",E3472*88,E3472)</f>
        <v>9055.2000000000007</v>
      </c>
      <c r="G3472" s="48">
        <f>F3472*J3472</f>
        <v>18110.400000000001</v>
      </c>
      <c r="H3472" s="21">
        <v>372221</v>
      </c>
      <c r="I3472" s="21" t="s">
        <v>5082</v>
      </c>
      <c r="J3472" s="21">
        <v>2</v>
      </c>
      <c r="K3472" s="21">
        <v>2</v>
      </c>
      <c r="L3472" s="21">
        <f>J3472-K3472</f>
        <v>0</v>
      </c>
      <c r="M3472" s="21" t="s">
        <v>5678</v>
      </c>
      <c r="N3472" s="30">
        <v>45952</v>
      </c>
      <c r="O3472" s="48">
        <v>22099.62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>IF(OR(R3472 = "PRIYANKA MADAM", R3472 = "DEEPAK", R3472 = "PORTER"),N3472,"")</f>
        <v>45952</v>
      </c>
      <c r="Y3472" s="21">
        <f>IF(X3472="", "", X3472-N3472)</f>
        <v>0</v>
      </c>
      <c r="Z3472" s="21" t="str">
        <f>IF(N3472="", "", TEXT(N3472, "dddd"))</f>
        <v>Wednesday</v>
      </c>
      <c r="AA3472" s="21" t="str">
        <f>IF(X3472="", "", TEXT(X3472, "dddd"))</f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3468</v>
      </c>
      <c r="B3473" s="21" t="s">
        <v>5087</v>
      </c>
      <c r="C3473" s="30">
        <v>45939</v>
      </c>
      <c r="D3473" s="30">
        <v>45944</v>
      </c>
      <c r="E3473" s="47">
        <v>164.5</v>
      </c>
      <c r="F3473" s="47">
        <f>IF(AB3473="DOLLAR",E3473*88,E3473)</f>
        <v>14476</v>
      </c>
      <c r="G3473" s="48">
        <f>F3473*J3473</f>
        <v>14476</v>
      </c>
      <c r="H3473" s="21">
        <v>500304</v>
      </c>
      <c r="I3473" s="21" t="s">
        <v>5083</v>
      </c>
      <c r="J3473" s="21">
        <v>1</v>
      </c>
      <c r="K3473" s="21">
        <v>1</v>
      </c>
      <c r="L3473" s="21">
        <f>J3473-K3473</f>
        <v>0</v>
      </c>
      <c r="M3473" s="21" t="s">
        <v>5678</v>
      </c>
      <c r="N3473" s="30">
        <v>45952</v>
      </c>
      <c r="O3473" s="48">
        <v>17664.66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>IF(OR(R3473 = "PRIYANKA MADAM", R3473 = "DEEPAK", R3473 = "PORTER"),N3473,"")</f>
        <v>45952</v>
      </c>
      <c r="Y3473" s="21">
        <f>IF(X3473="", "", X3473-N3473)</f>
        <v>0</v>
      </c>
      <c r="Z3473" s="21" t="str">
        <f>IF(N3473="", "", TEXT(N3473, "dddd"))</f>
        <v>Wednesday</v>
      </c>
      <c r="AA3473" s="21" t="str">
        <f>IF(X3473="", "", TEXT(X3473, "dddd"))</f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3469</v>
      </c>
      <c r="B3474" s="21" t="s">
        <v>5087</v>
      </c>
      <c r="C3474" s="30">
        <v>45939</v>
      </c>
      <c r="D3474" s="30">
        <v>45944</v>
      </c>
      <c r="E3474" s="47">
        <v>185.5</v>
      </c>
      <c r="F3474" s="47">
        <f>IF(AB3474="DOLLAR",E3474*88,E3474)</f>
        <v>16324</v>
      </c>
      <c r="G3474" s="48">
        <f>F3474*J3474</f>
        <v>16324</v>
      </c>
      <c r="H3474" s="21">
        <v>502516</v>
      </c>
      <c r="I3474" s="21" t="s">
        <v>5084</v>
      </c>
      <c r="J3474" s="21">
        <v>1</v>
      </c>
      <c r="K3474" s="21">
        <v>1</v>
      </c>
      <c r="L3474" s="21">
        <f>J3474-K3474</f>
        <v>0</v>
      </c>
      <c r="M3474" s="21" t="s">
        <v>5678</v>
      </c>
      <c r="N3474" s="30">
        <v>45952</v>
      </c>
      <c r="O3474" s="48">
        <v>19919.72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>IF(OR(R3474 = "PRIYANKA MADAM", R3474 = "DEEPAK", R3474 = "PORTER"),N3474,"")</f>
        <v>45952</v>
      </c>
      <c r="Y3474" s="21">
        <f>IF(X3474="", "", X3474-N3474)</f>
        <v>0</v>
      </c>
      <c r="Z3474" s="21" t="str">
        <f>IF(N3474="", "", TEXT(N3474, "dddd"))</f>
        <v>Wednesday</v>
      </c>
      <c r="AA3474" s="21" t="str">
        <f>IF(X3474="", "", TEXT(X3474, "dddd"))</f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3470</v>
      </c>
      <c r="B3475" s="21" t="s">
        <v>5087</v>
      </c>
      <c r="C3475" s="30">
        <v>45939</v>
      </c>
      <c r="D3475" s="30">
        <v>45944</v>
      </c>
      <c r="E3475" s="47">
        <v>321.75</v>
      </c>
      <c r="F3475" s="47">
        <f>IF(AB3475="DOLLAR",E3475*88,E3475)</f>
        <v>28314</v>
      </c>
      <c r="G3475" s="48">
        <f>F3475*J3475</f>
        <v>28314</v>
      </c>
      <c r="H3475" s="21">
        <v>502948</v>
      </c>
      <c r="I3475" s="21" t="s">
        <v>5085</v>
      </c>
      <c r="J3475" s="21">
        <v>1</v>
      </c>
      <c r="K3475" s="21">
        <v>1</v>
      </c>
      <c r="L3475" s="21">
        <f>J3475-K3475</f>
        <v>0</v>
      </c>
      <c r="M3475" s="21" t="s">
        <v>5678</v>
      </c>
      <c r="N3475" s="30">
        <v>45952</v>
      </c>
      <c r="O3475" s="48">
        <v>32247.39</v>
      </c>
      <c r="P3475" s="21" t="s">
        <v>49</v>
      </c>
      <c r="Q3475" s="57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>IF(OR(R3475 = "PRIYANKA MADAM", R3475 = "DEEPAK", R3475 = "PORTER"),N3475,"")</f>
        <v>45952</v>
      </c>
      <c r="Y3475" s="21">
        <f>IF(X3475="", "", X3475-N3475)</f>
        <v>0</v>
      </c>
      <c r="Z3475" s="21" t="str">
        <f>IF(N3475="", "", TEXT(N3475, "dddd"))</f>
        <v>Wednesday</v>
      </c>
      <c r="AA3475" s="21" t="str">
        <f>IF(X3475="", "", TEXT(X3475, "dddd"))</f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3471</v>
      </c>
      <c r="B3476" s="21" t="s">
        <v>5087</v>
      </c>
      <c r="C3476" s="30">
        <v>45939</v>
      </c>
      <c r="D3476" s="30">
        <v>45944</v>
      </c>
      <c r="E3476" s="47">
        <v>252</v>
      </c>
      <c r="F3476" s="47">
        <f>IF(AB3476="DOLLAR",E3476*88,E3476)</f>
        <v>22176</v>
      </c>
      <c r="G3476" s="48">
        <f>F3476*J3476</f>
        <v>22176</v>
      </c>
      <c r="H3476" s="21">
        <v>655208</v>
      </c>
      <c r="I3476" s="21" t="s">
        <v>5086</v>
      </c>
      <c r="J3476" s="21">
        <v>1</v>
      </c>
      <c r="K3476" s="21">
        <v>1</v>
      </c>
      <c r="L3476" s="21">
        <f>J3476-K3476</f>
        <v>0</v>
      </c>
      <c r="M3476" s="21" t="s">
        <v>5678</v>
      </c>
      <c r="N3476" s="30">
        <v>45952</v>
      </c>
      <c r="O3476" s="48">
        <v>27060.75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>IF(OR(R3476 = "PRIYANKA MADAM", R3476 = "DEEPAK", R3476 = "PORTER"),N3476,"")</f>
        <v>45952</v>
      </c>
      <c r="Y3476" s="21">
        <f>IF(X3476="", "", X3476-N3476)</f>
        <v>0</v>
      </c>
      <c r="Z3476" s="21" t="str">
        <f>IF(N3476="", "", TEXT(N3476, "dddd"))</f>
        <v>Wednesday</v>
      </c>
      <c r="AA3476" s="21" t="str">
        <f>IF(X3476="", "", TEXT(X3476, "dddd"))</f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x14ac:dyDescent="0.25">
      <c r="A3477" s="21">
        <v>3472</v>
      </c>
      <c r="B3477" s="21" t="s">
        <v>5119</v>
      </c>
      <c r="C3477" s="30">
        <v>45940</v>
      </c>
      <c r="D3477" s="30">
        <v>45944</v>
      </c>
      <c r="E3477" s="47">
        <v>1829.6</v>
      </c>
      <c r="F3477" s="47">
        <f>IF(AB3477="DOLLAR",E3477*88,E3477)</f>
        <v>161004.79999999999</v>
      </c>
      <c r="G3477" s="48">
        <f>F3477*J3477</f>
        <v>483014.39999999997</v>
      </c>
      <c r="H3477" s="21" t="s">
        <v>5111</v>
      </c>
      <c r="I3477" s="21" t="s">
        <v>5112</v>
      </c>
      <c r="J3477" s="21">
        <v>3</v>
      </c>
      <c r="K3477" s="21">
        <v>3</v>
      </c>
      <c r="L3477" s="21">
        <f>J3477-K3477</f>
        <v>0</v>
      </c>
      <c r="M3477" s="21" t="s">
        <v>5160</v>
      </c>
      <c r="N3477" s="30">
        <v>45945</v>
      </c>
      <c r="O3477" s="48">
        <f>254016*3</f>
        <v>762048</v>
      </c>
      <c r="P3477" s="21" t="s">
        <v>1017</v>
      </c>
      <c r="Q3477" s="57">
        <v>58157075771</v>
      </c>
      <c r="R3477" s="21" t="s">
        <v>40</v>
      </c>
      <c r="S3477" s="3" t="s">
        <v>299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45947</v>
      </c>
      <c r="Y3477" s="21">
        <f>IF(X3477="", "", X3477-N3477)</f>
        <v>2</v>
      </c>
      <c r="Z3477" s="21" t="str">
        <f>IF(N3477="", "", TEXT(N3477, "dddd"))</f>
        <v>Wednesday</v>
      </c>
      <c r="AA3477" s="21" t="str">
        <f>IF(X3477="", "", TEXT(X3477, "dddd"))</f>
        <v>Friday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3473</v>
      </c>
      <c r="B3478" s="21" t="s">
        <v>5119</v>
      </c>
      <c r="C3478" s="30">
        <v>45940</v>
      </c>
      <c r="D3478" s="30">
        <v>45944</v>
      </c>
      <c r="E3478" s="47">
        <v>266.39999999999998</v>
      </c>
      <c r="F3478" s="47">
        <f>IF(AB3478="DOLLAR",E3478*88,E3478)</f>
        <v>23443.199999999997</v>
      </c>
      <c r="G3478" s="48">
        <f>F3478*J3478</f>
        <v>23443.199999999997</v>
      </c>
      <c r="H3478" s="21">
        <v>92118</v>
      </c>
      <c r="I3478" s="21" t="s">
        <v>5113</v>
      </c>
      <c r="J3478" s="21">
        <v>1</v>
      </c>
      <c r="K3478" s="21">
        <v>1</v>
      </c>
      <c r="L3478" s="21">
        <f>J3478-K3478</f>
        <v>0</v>
      </c>
      <c r="M3478" s="21" t="s">
        <v>5154</v>
      </c>
      <c r="N3478" s="30">
        <v>45945</v>
      </c>
      <c r="O3478" s="48">
        <v>41292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>IF(X3478="", "", X3478-N3478)</f>
        <v>1</v>
      </c>
      <c r="Z3478" s="21" t="str">
        <f>IF(N3478="", "", TEXT(N3478, "dddd"))</f>
        <v>Wednesday</v>
      </c>
      <c r="AA3478" s="21" t="str">
        <f>IF(X3478="", "", TEXT(X3478, "dddd"))</f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3474</v>
      </c>
      <c r="B3479" s="21" t="s">
        <v>5119</v>
      </c>
      <c r="C3479" s="30">
        <v>45940</v>
      </c>
      <c r="D3479" s="30">
        <v>45944</v>
      </c>
      <c r="E3479" s="47">
        <v>261.60000000000002</v>
      </c>
      <c r="F3479" s="47">
        <f>IF(AB3479="DOLLAR",E3479*88,E3479)</f>
        <v>23020.800000000003</v>
      </c>
      <c r="G3479" s="48">
        <f>F3479*J3479</f>
        <v>23020.800000000003</v>
      </c>
      <c r="H3479" s="21">
        <v>92139</v>
      </c>
      <c r="I3479" s="21" t="s">
        <v>5114</v>
      </c>
      <c r="J3479" s="21">
        <v>1</v>
      </c>
      <c r="K3479" s="21">
        <v>1</v>
      </c>
      <c r="L3479" s="21">
        <f>J3479-K3479</f>
        <v>0</v>
      </c>
      <c r="M3479" s="21" t="s">
        <v>5154</v>
      </c>
      <c r="N3479" s="30">
        <v>45945</v>
      </c>
      <c r="O3479" s="48">
        <v>40548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>IF(X3479="", "", X3479-N3479)</f>
        <v>1</v>
      </c>
      <c r="Z3479" s="21" t="str">
        <f>IF(N3479="", "", TEXT(N3479, "dddd"))</f>
        <v>Wednesday</v>
      </c>
      <c r="AA3479" s="21" t="str">
        <f>IF(X3479="", "", TEXT(X3479, "dddd"))</f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3475</v>
      </c>
      <c r="B3480" s="21" t="s">
        <v>5119</v>
      </c>
      <c r="C3480" s="30">
        <v>45940</v>
      </c>
      <c r="D3480" s="30">
        <v>45944</v>
      </c>
      <c r="E3480" s="47">
        <v>272.8</v>
      </c>
      <c r="F3480" s="47">
        <f>IF(AB3480="DOLLAR",E3480*88,E3480)</f>
        <v>24006.400000000001</v>
      </c>
      <c r="G3480" s="48">
        <f>F3480*J3480</f>
        <v>24006.400000000001</v>
      </c>
      <c r="H3480" s="21">
        <v>92107</v>
      </c>
      <c r="I3480" s="21" t="s">
        <v>5115</v>
      </c>
      <c r="J3480" s="21">
        <v>1</v>
      </c>
      <c r="K3480" s="21">
        <v>1</v>
      </c>
      <c r="L3480" s="21">
        <f>J3480-K3480</f>
        <v>0</v>
      </c>
      <c r="M3480" s="21" t="s">
        <v>5155</v>
      </c>
      <c r="N3480" s="30">
        <v>45945</v>
      </c>
      <c r="O3480" s="48">
        <v>42284</v>
      </c>
      <c r="P3480" s="21" t="s">
        <v>5118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>IF(X3480="", "", X3480-N3480)</f>
        <v>1</v>
      </c>
      <c r="Z3480" s="21" t="str">
        <f>IF(N3480="", "", TEXT(N3480, "dddd"))</f>
        <v>Wednesday</v>
      </c>
      <c r="AA3480" s="21" t="str">
        <f>IF(X3480="", "", TEXT(X3480, "dddd"))</f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3476</v>
      </c>
      <c r="B3481" s="21" t="s">
        <v>5119</v>
      </c>
      <c r="C3481" s="30">
        <v>45940</v>
      </c>
      <c r="D3481" s="30">
        <v>45944</v>
      </c>
      <c r="E3481" s="47">
        <v>244</v>
      </c>
      <c r="F3481" s="47">
        <f>IF(AB3481="DOLLAR",E3481*88,E3481)</f>
        <v>21472</v>
      </c>
      <c r="G3481" s="48">
        <f>F3481*J3481</f>
        <v>21472</v>
      </c>
      <c r="H3481" s="21">
        <v>92103</v>
      </c>
      <c r="I3481" s="21" t="s">
        <v>5116</v>
      </c>
      <c r="J3481" s="21">
        <v>1</v>
      </c>
      <c r="K3481" s="21">
        <v>1</v>
      </c>
      <c r="L3481" s="21">
        <f>J3481-K3481</f>
        <v>0</v>
      </c>
      <c r="M3481" s="21" t="s">
        <v>5155</v>
      </c>
      <c r="N3481" s="30">
        <v>45945</v>
      </c>
      <c r="O3481" s="48">
        <v>37820</v>
      </c>
      <c r="P3481" s="21" t="s">
        <v>5118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>IF(X3481="", "", X3481-N3481)</f>
        <v>1</v>
      </c>
      <c r="Z3481" s="21" t="str">
        <f>IF(N3481="", "", TEXT(N3481, "dddd"))</f>
        <v>Wednesday</v>
      </c>
      <c r="AA3481" s="21" t="str">
        <f>IF(X3481="", "", TEXT(X3481, "dddd"))</f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3477</v>
      </c>
      <c r="B3482" s="21" t="s">
        <v>5117</v>
      </c>
      <c r="C3482" s="30">
        <v>45940</v>
      </c>
      <c r="D3482" s="30">
        <v>45944</v>
      </c>
      <c r="E3482" s="47">
        <v>261.60000000000002</v>
      </c>
      <c r="F3482" s="47">
        <f>IF(AB3482="DOLLAR",E3482*88,E3482)</f>
        <v>23020.800000000003</v>
      </c>
      <c r="G3482" s="48">
        <f>F3482*J3482</f>
        <v>23020.800000000003</v>
      </c>
      <c r="H3482" s="21">
        <v>92139</v>
      </c>
      <c r="I3482" s="21" t="s">
        <v>5114</v>
      </c>
      <c r="J3482" s="21">
        <v>1</v>
      </c>
      <c r="K3482" s="21">
        <v>1</v>
      </c>
      <c r="L3482" s="21">
        <f>J3482-K3482</f>
        <v>0</v>
      </c>
      <c r="M3482" s="21" t="s">
        <v>5155</v>
      </c>
      <c r="N3482" s="30">
        <v>45945</v>
      </c>
      <c r="O3482" s="48">
        <v>40548</v>
      </c>
      <c r="P3482" s="21" t="s">
        <v>5118</v>
      </c>
      <c r="Q3482" s="57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>IF(X3482="", "", X3482-N3482)</f>
        <v>1</v>
      </c>
      <c r="Z3482" s="21" t="str">
        <f>IF(N3482="", "", TEXT(N3482, "dddd"))</f>
        <v>Wednesday</v>
      </c>
      <c r="AA3482" s="21" t="str">
        <f>IF(X3482="", "", TEXT(X3482, "dddd"))</f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3478</v>
      </c>
      <c r="B3483" s="21" t="s">
        <v>5117</v>
      </c>
      <c r="C3483" s="30">
        <v>45940</v>
      </c>
      <c r="D3483" s="30">
        <v>45944</v>
      </c>
      <c r="E3483" s="47">
        <v>266.39999999999998</v>
      </c>
      <c r="F3483" s="47">
        <f>IF(AB3483="DOLLAR",E3483*88,E3483)</f>
        <v>23443.199999999997</v>
      </c>
      <c r="G3483" s="48">
        <f>F3483*J3483</f>
        <v>23443.199999999997</v>
      </c>
      <c r="H3483" s="21">
        <v>92118</v>
      </c>
      <c r="I3483" s="21" t="s">
        <v>5113</v>
      </c>
      <c r="J3483" s="21">
        <v>1</v>
      </c>
      <c r="K3483" s="21">
        <v>1</v>
      </c>
      <c r="L3483" s="21">
        <f>J3483-K3483</f>
        <v>0</v>
      </c>
      <c r="M3483" s="21" t="s">
        <v>5155</v>
      </c>
      <c r="N3483" s="30">
        <v>45945</v>
      </c>
      <c r="O3483" s="48">
        <v>41292</v>
      </c>
      <c r="P3483" s="21" t="s">
        <v>5118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>IF(X3483="", "", X3483-N3483)</f>
        <v>1</v>
      </c>
      <c r="Z3483" s="21" t="str">
        <f>IF(N3483="", "", TEXT(N3483, "dddd"))</f>
        <v>Wednesday</v>
      </c>
      <c r="AA3483" s="21" t="str">
        <f>IF(X3483="", "", TEXT(X3483, "dddd"))</f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3479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>IF(AB3484="DOLLAR",E3484*88,E3484)</f>
        <v>9280.48</v>
      </c>
      <c r="G3484" s="48">
        <f>F3484*J3484</f>
        <v>9280.48</v>
      </c>
      <c r="H3484" s="21" t="s">
        <v>5088</v>
      </c>
      <c r="I3484" s="21" t="s">
        <v>5089</v>
      </c>
      <c r="J3484" s="21">
        <v>1</v>
      </c>
      <c r="K3484" s="21">
        <v>1</v>
      </c>
      <c r="L3484" s="21">
        <f>J3484-K3484</f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>IF(X3484="", "", X3484-N3484)</f>
        <v>3</v>
      </c>
      <c r="Z3484" s="21" t="str">
        <f>IF(N3484="", "", TEXT(N3484, "dddd"))</f>
        <v>Saturday</v>
      </c>
      <c r="AA3484" s="21" t="str">
        <f>IF(X3484="", "", TEXT(X3484, "dddd"))</f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3480</v>
      </c>
      <c r="B3485" s="21" t="s">
        <v>5102</v>
      </c>
      <c r="C3485" s="30">
        <v>45940</v>
      </c>
      <c r="D3485" s="30">
        <v>45944</v>
      </c>
      <c r="E3485" s="47">
        <v>105.46</v>
      </c>
      <c r="F3485" s="47">
        <f>IF(AB3485="DOLLAR",E3485*88,E3485)</f>
        <v>9280.48</v>
      </c>
      <c r="G3485" s="48">
        <f>F3485*J3485</f>
        <v>9280.48</v>
      </c>
      <c r="H3485" s="21" t="s">
        <v>5090</v>
      </c>
      <c r="I3485" s="21" t="s">
        <v>5091</v>
      </c>
      <c r="J3485" s="21">
        <v>1</v>
      </c>
      <c r="K3485" s="21">
        <v>1</v>
      </c>
      <c r="L3485" s="21">
        <f>J3485-K3485</f>
        <v>0</v>
      </c>
      <c r="M3485" s="21" t="s">
        <v>5315</v>
      </c>
      <c r="N3485" s="30">
        <v>45955</v>
      </c>
      <c r="O3485" s="48">
        <v>15818.6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>IF(X3485="", "", X3485-N3485)</f>
        <v>3</v>
      </c>
      <c r="Z3485" s="21" t="str">
        <f>IF(N3485="", "", TEXT(N3485, "dddd"))</f>
        <v>Saturday</v>
      </c>
      <c r="AA3485" s="21" t="str">
        <f>IF(X3485="", "", TEXT(X3485, "dddd"))</f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3481</v>
      </c>
      <c r="B3486" s="21" t="s">
        <v>5102</v>
      </c>
      <c r="C3486" s="30">
        <v>45940</v>
      </c>
      <c r="D3486" s="30">
        <v>45944</v>
      </c>
      <c r="E3486" s="47">
        <v>124.73</v>
      </c>
      <c r="F3486" s="47">
        <f>IF(AB3486="DOLLAR",E3486*88,E3486)</f>
        <v>10976.24</v>
      </c>
      <c r="G3486" s="48">
        <f>F3486*J3486</f>
        <v>10976.24</v>
      </c>
      <c r="H3486" s="21" t="s">
        <v>5092</v>
      </c>
      <c r="I3486" s="21" t="s">
        <v>5093</v>
      </c>
      <c r="J3486" s="21">
        <v>1</v>
      </c>
      <c r="K3486" s="21">
        <v>1</v>
      </c>
      <c r="L3486" s="21">
        <f>J3486-K3486</f>
        <v>0</v>
      </c>
      <c r="M3486" s="21" t="s">
        <v>5315</v>
      </c>
      <c r="N3486" s="30">
        <v>45955</v>
      </c>
      <c r="O3486" s="48">
        <v>18710.3</v>
      </c>
      <c r="P3486" s="21" t="s">
        <v>295</v>
      </c>
      <c r="Q3486" s="56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>IF(X3486="", "", X3486-N3486)</f>
        <v>3</v>
      </c>
      <c r="Z3486" s="21" t="str">
        <f>IF(N3486="", "", TEXT(N3486, "dddd"))</f>
        <v>Saturday</v>
      </c>
      <c r="AA3486" s="21" t="str">
        <f>IF(X3486="", "", TEXT(X3486, "dddd"))</f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3482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>IF(AB3487="DOLLAR",E3487*88,E3487)</f>
        <v>16858.16</v>
      </c>
      <c r="G3487" s="48">
        <f>F3487*J3487</f>
        <v>16858.16</v>
      </c>
      <c r="H3487" s="21" t="s">
        <v>5094</v>
      </c>
      <c r="I3487" s="21" t="s">
        <v>5095</v>
      </c>
      <c r="J3487" s="21">
        <v>1</v>
      </c>
      <c r="K3487" s="21">
        <v>1</v>
      </c>
      <c r="L3487" s="21">
        <f>J3487-K3487</f>
        <v>0</v>
      </c>
      <c r="M3487" s="21" t="s">
        <v>5619</v>
      </c>
      <c r="N3487" s="30">
        <v>45952</v>
      </c>
      <c r="O3487" s="48">
        <v>22098.85</v>
      </c>
      <c r="P3487" s="21" t="s">
        <v>2513</v>
      </c>
      <c r="Q3487" s="21">
        <v>58157318170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MOHALI (PUNJAB)</v>
      </c>
      <c r="W3487" s="38"/>
      <c r="X3487" s="30">
        <v>45954</v>
      </c>
      <c r="Y3487" s="21">
        <f>IF(X3487="", "", X3487-N3487)</f>
        <v>2</v>
      </c>
      <c r="Z3487" s="21" t="str">
        <f>IF(N3487="", "", TEXT(N3487, "dddd"))</f>
        <v>Wednesday</v>
      </c>
      <c r="AA3487" s="21" t="str">
        <f>IF(X3487="", "", TEXT(X3487, "dddd"))</f>
        <v>Friday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3483</v>
      </c>
      <c r="B3488" s="21" t="s">
        <v>5102</v>
      </c>
      <c r="C3488" s="30">
        <v>45940</v>
      </c>
      <c r="D3488" s="30">
        <v>45944</v>
      </c>
      <c r="E3488" s="47">
        <v>191.57</v>
      </c>
      <c r="F3488" s="47">
        <f>IF(AB3488="DOLLAR",E3488*88,E3488)</f>
        <v>16858.16</v>
      </c>
      <c r="G3488" s="48">
        <f>F3488*J3488</f>
        <v>16858.16</v>
      </c>
      <c r="H3488" s="21" t="s">
        <v>5096</v>
      </c>
      <c r="I3488" s="21" t="s">
        <v>5097</v>
      </c>
      <c r="J3488" s="21">
        <v>1</v>
      </c>
      <c r="K3488" s="21">
        <v>1</v>
      </c>
      <c r="L3488" s="21">
        <f>J3488-K3488</f>
        <v>0</v>
      </c>
      <c r="M3488" s="21" t="s">
        <v>5316</v>
      </c>
      <c r="N3488" s="30">
        <v>45955</v>
      </c>
      <c r="O3488" s="48">
        <v>28735.7</v>
      </c>
      <c r="P3488" s="21" t="s">
        <v>295</v>
      </c>
      <c r="Q3488" s="56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>IF(X3488="", "", X3488-N3488)</f>
        <v>3</v>
      </c>
      <c r="Z3488" s="21" t="str">
        <f>IF(N3488="", "", TEXT(N3488, "dddd"))</f>
        <v>Saturday</v>
      </c>
      <c r="AA3488" s="21" t="str">
        <f>IF(X3488="", "", TEXT(X3488, "dddd"))</f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3484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>IF(AB3489="DOLLAR",E3489*88,E3489)</f>
        <v>64328</v>
      </c>
      <c r="G3489" s="48">
        <f>F3489*J3489</f>
        <v>64328</v>
      </c>
      <c r="H3489" s="21" t="s">
        <v>5098</v>
      </c>
      <c r="I3489" s="21" t="s">
        <v>5099</v>
      </c>
      <c r="J3489" s="21">
        <v>1</v>
      </c>
      <c r="K3489" s="21">
        <v>1</v>
      </c>
      <c r="L3489" s="21">
        <f>J3489-K3489</f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>IF(X3489="", "", X3489-N3489)</f>
        <v>1</v>
      </c>
      <c r="Z3489" s="21" t="str">
        <f>IF(N3489="", "", TEXT(N3489, "dddd"))</f>
        <v>Wednesday</v>
      </c>
      <c r="AA3489" s="21" t="str">
        <f>IF(X3489="", "", TEXT(X3489, "dddd"))</f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3485</v>
      </c>
      <c r="B3490" s="21" t="s">
        <v>5102</v>
      </c>
      <c r="C3490" s="30">
        <v>45940</v>
      </c>
      <c r="D3490" s="30">
        <v>45944</v>
      </c>
      <c r="E3490" s="47">
        <v>731</v>
      </c>
      <c r="F3490" s="47">
        <f>IF(AB3490="DOLLAR",E3490*88,E3490)</f>
        <v>64328</v>
      </c>
      <c r="G3490" s="48">
        <f>F3490*J3490</f>
        <v>64328</v>
      </c>
      <c r="H3490" s="21" t="s">
        <v>5100</v>
      </c>
      <c r="I3490" s="21" t="s">
        <v>5101</v>
      </c>
      <c r="J3490" s="21">
        <v>1</v>
      </c>
      <c r="K3490" s="21">
        <v>1</v>
      </c>
      <c r="L3490" s="21">
        <f>J3490-K3490</f>
        <v>0</v>
      </c>
      <c r="M3490" s="21" t="s">
        <v>5153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>IF(X3490="", "", X3490-N3490)</f>
        <v>1</v>
      </c>
      <c r="Z3490" s="21" t="str">
        <f>IF(N3490="", "", TEXT(N3490, "dddd"))</f>
        <v>Wednesday</v>
      </c>
      <c r="AA3490" s="21" t="str">
        <f>IF(X3490="", "", TEXT(X3490, "dddd"))</f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3486</v>
      </c>
      <c r="B3491" s="21">
        <v>922428</v>
      </c>
      <c r="C3491" s="30">
        <v>45940</v>
      </c>
      <c r="D3491" s="30">
        <v>45944</v>
      </c>
      <c r="E3491" s="47">
        <v>314.5</v>
      </c>
      <c r="F3491" s="47">
        <f>IF(AB3491="DOLLAR",E3491*88,E3491)</f>
        <v>27676</v>
      </c>
      <c r="G3491" s="48">
        <f>F3491*J3491</f>
        <v>27676</v>
      </c>
      <c r="H3491" s="21" t="s">
        <v>5103</v>
      </c>
      <c r="I3491" s="21" t="s">
        <v>5104</v>
      </c>
      <c r="J3491" s="21">
        <v>1</v>
      </c>
      <c r="K3491" s="21">
        <v>1</v>
      </c>
      <c r="L3491" s="21">
        <f>J3491-K3491</f>
        <v>0</v>
      </c>
      <c r="M3491" s="21" t="s">
        <v>5653</v>
      </c>
      <c r="N3491" s="30">
        <v>45958</v>
      </c>
      <c r="O3491" s="48">
        <v>25312.5</v>
      </c>
      <c r="P3491" s="21" t="s">
        <v>5110</v>
      </c>
      <c r="Q3491" s="21" t="s">
        <v>1127</v>
      </c>
      <c r="R3491" s="21" t="s">
        <v>1127</v>
      </c>
      <c r="S3491" s="3">
        <v>-20</v>
      </c>
      <c r="T3491" s="37"/>
      <c r="U3491" s="21" t="s">
        <v>5109</v>
      </c>
      <c r="V3491" s="21" t="str">
        <f>VLOOKUP(P3491,'Customer List'!B:C,2,)</f>
        <v>Delhi</v>
      </c>
      <c r="W3491" s="38"/>
      <c r="X3491" s="30">
        <f>IF(OR(R3491 = "PRIYANKA MADAM", R3491 = "DEEPAK", R3491 = "PORTER"),N3491,"")</f>
        <v>45958</v>
      </c>
      <c r="Y3491" s="21">
        <f>IF(X3491="", "", X3491-N3491)</f>
        <v>0</v>
      </c>
      <c r="Z3491" s="21" t="str">
        <f>IF(N3491="", "", TEXT(N3491, "dddd"))</f>
        <v>Tuesday</v>
      </c>
      <c r="AA3491" s="21" t="str">
        <f>IF(X3491="", "", TEXT(X3491, "dddd"))</f>
        <v>Tuesday</v>
      </c>
      <c r="AB3491" s="21" t="str">
        <f>VLOOKUP(U3491,'Currency Sheet'!A:C,3,)</f>
        <v>DOLLAR</v>
      </c>
      <c r="AC3491" s="42" t="str">
        <f>VLOOKUP(P3491,'Customer List'!B:D,3,)</f>
        <v>Local</v>
      </c>
    </row>
    <row r="3492" spans="1:29" x14ac:dyDescent="0.25">
      <c r="A3492" s="21">
        <v>3487</v>
      </c>
      <c r="B3492" s="21">
        <v>922429</v>
      </c>
      <c r="C3492" s="30">
        <v>45940</v>
      </c>
      <c r="D3492" s="30">
        <v>45944</v>
      </c>
      <c r="E3492" s="47">
        <v>561</v>
      </c>
      <c r="F3492" s="47">
        <f>IF(AB3492="DOLLAR",E3492*88,E3492)</f>
        <v>49368</v>
      </c>
      <c r="G3492" s="48">
        <f>F3492*J3492</f>
        <v>49368</v>
      </c>
      <c r="H3492" s="21" t="s">
        <v>5105</v>
      </c>
      <c r="I3492" s="21" t="s">
        <v>5106</v>
      </c>
      <c r="J3492" s="21">
        <v>1</v>
      </c>
      <c r="K3492" s="21">
        <v>1</v>
      </c>
      <c r="L3492" s="21">
        <f>J3492-K3492</f>
        <v>0</v>
      </c>
      <c r="M3492" s="21" t="s">
        <v>5307</v>
      </c>
      <c r="N3492" s="30">
        <v>45955</v>
      </c>
      <c r="O3492" s="48">
        <v>62370</v>
      </c>
      <c r="P3492" s="21" t="s">
        <v>3562</v>
      </c>
      <c r="Q3492" s="56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>IF(X3492="", "", X3492-N3492)</f>
        <v>2</v>
      </c>
      <c r="Z3492" s="21" t="str">
        <f>IF(N3492="", "", TEXT(N3492, "dddd"))</f>
        <v>Saturday</v>
      </c>
      <c r="AA3492" s="21" t="str">
        <f>IF(X3492="", "", TEXT(X3492, "dddd"))</f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3488</v>
      </c>
      <c r="B3493" s="21">
        <v>922429</v>
      </c>
      <c r="C3493" s="30">
        <v>45940</v>
      </c>
      <c r="D3493" s="30">
        <v>45944</v>
      </c>
      <c r="E3493" s="47">
        <v>480.25</v>
      </c>
      <c r="F3493" s="47">
        <f>IF(AB3493="DOLLAR",E3493*88,E3493)</f>
        <v>42262</v>
      </c>
      <c r="G3493" s="48">
        <f>F3493*J3493</f>
        <v>42262</v>
      </c>
      <c r="H3493" s="21" t="s">
        <v>5107</v>
      </c>
      <c r="I3493" s="21" t="s">
        <v>5108</v>
      </c>
      <c r="J3493" s="21">
        <v>1</v>
      </c>
      <c r="K3493" s="21">
        <v>1</v>
      </c>
      <c r="L3493" s="21">
        <f>J3493-K3493</f>
        <v>0</v>
      </c>
      <c r="M3493" s="21" t="s">
        <v>5307</v>
      </c>
      <c r="N3493" s="30">
        <v>45955</v>
      </c>
      <c r="O3493" s="48">
        <v>53392.5</v>
      </c>
      <c r="P3493" s="21" t="s">
        <v>3562</v>
      </c>
      <c r="Q3493" s="56">
        <v>58157405880</v>
      </c>
      <c r="R3493" s="21" t="s">
        <v>40</v>
      </c>
      <c r="S3493" s="3">
        <v>4</v>
      </c>
      <c r="T3493" s="37"/>
      <c r="U3493" s="21" t="s">
        <v>5109</v>
      </c>
      <c r="V3493" s="21" t="str">
        <f>VLOOKUP(P3493,'Customer List'!B:C,2,)</f>
        <v>JAIPUR</v>
      </c>
      <c r="W3493" s="38"/>
      <c r="X3493" s="30">
        <v>45957</v>
      </c>
      <c r="Y3493" s="21">
        <f>IF(X3493="", "", X3493-N3493)</f>
        <v>2</v>
      </c>
      <c r="Z3493" s="21" t="str">
        <f>IF(N3493="", "", TEXT(N3493, "dddd"))</f>
        <v>Saturday</v>
      </c>
      <c r="AA3493" s="21" t="str">
        <f>IF(X3493="", "", TEXT(X3493, "dddd"))</f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3489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>IF(AB3494="DOLLAR",E3494*88,E3494)</f>
        <v>7268.7999999999993</v>
      </c>
      <c r="G3494" s="48">
        <f>F3494*J3494</f>
        <v>36344</v>
      </c>
      <c r="H3494" s="21">
        <v>741100</v>
      </c>
      <c r="I3494" s="21" t="s">
        <v>5122</v>
      </c>
      <c r="J3494" s="21">
        <v>5</v>
      </c>
      <c r="K3494" s="21">
        <v>5</v>
      </c>
      <c r="L3494" s="21">
        <f>J3494-K3494</f>
        <v>0</v>
      </c>
      <c r="M3494" s="21" t="s">
        <v>5623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>IF(X3494="", "", X3494-N3494)</f>
        <v>4</v>
      </c>
      <c r="Z3494" s="21" t="str">
        <f>IF(N3494="", "", TEXT(N3494, "dddd"))</f>
        <v>Saturday</v>
      </c>
      <c r="AA3494" s="21" t="str">
        <f>IF(X3494="", "", TEXT(X3494, "dddd"))</f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3490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>IF(AB3495="DOLLAR",E3495*88,E3495)</f>
        <v>7268.7999999999993</v>
      </c>
      <c r="G3495" s="48">
        <f>F3495*J3495</f>
        <v>36344</v>
      </c>
      <c r="H3495" s="21">
        <v>741116</v>
      </c>
      <c r="I3495" s="21" t="s">
        <v>5123</v>
      </c>
      <c r="J3495" s="21">
        <v>5</v>
      </c>
      <c r="K3495" s="21">
        <v>5</v>
      </c>
      <c r="L3495" s="21">
        <f>J3495-K3495</f>
        <v>0</v>
      </c>
      <c r="M3495" s="21" t="s">
        <v>5623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>IF(X3495="", "", X3495-N3495)</f>
        <v>4</v>
      </c>
      <c r="Z3495" s="21" t="str">
        <f>IF(N3495="", "", TEXT(N3495, "dddd"))</f>
        <v>Saturday</v>
      </c>
      <c r="AA3495" s="21" t="str">
        <f>IF(X3495="", "", TEXT(X3495, "dddd"))</f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3491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>IF(AB3496="DOLLAR",E3496*88,E3496)</f>
        <v>7268.7999999999993</v>
      </c>
      <c r="G3496" s="48">
        <f>F3496*J3496</f>
        <v>36344</v>
      </c>
      <c r="H3496" s="21">
        <v>741104</v>
      </c>
      <c r="I3496" s="21" t="s">
        <v>5124</v>
      </c>
      <c r="J3496" s="21">
        <v>5</v>
      </c>
      <c r="K3496" s="21">
        <v>5</v>
      </c>
      <c r="L3496" s="21">
        <f>J3496-K3496</f>
        <v>0</v>
      </c>
      <c r="M3496" s="21" t="s">
        <v>5623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>IF(X3496="", "", X3496-N3496)</f>
        <v>4</v>
      </c>
      <c r="Z3496" s="21" t="str">
        <f>IF(N3496="", "", TEXT(N3496, "dddd"))</f>
        <v>Saturday</v>
      </c>
      <c r="AA3496" s="21" t="str">
        <f>IF(X3496="", "", TEXT(X3496, "dddd"))</f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3492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>IF(AB3497="DOLLAR",E3497*88,E3497)</f>
        <v>7268.7999999999993</v>
      </c>
      <c r="G3497" s="48">
        <f>F3497*J3497</f>
        <v>36344</v>
      </c>
      <c r="H3497" s="21">
        <v>741108</v>
      </c>
      <c r="I3497" s="21" t="s">
        <v>5125</v>
      </c>
      <c r="J3497" s="21">
        <v>5</v>
      </c>
      <c r="K3497" s="21">
        <v>5</v>
      </c>
      <c r="L3497" s="21">
        <f>J3497-K3497</f>
        <v>0</v>
      </c>
      <c r="M3497" s="21" t="s">
        <v>5623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>IF(X3497="", "", X3497-N3497)</f>
        <v>4</v>
      </c>
      <c r="Z3497" s="21" t="str">
        <f>IF(N3497="", "", TEXT(N3497, "dddd"))</f>
        <v>Saturday</v>
      </c>
      <c r="AA3497" s="21" t="str">
        <f>IF(X3497="", "", TEXT(X3497, "dddd"))</f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3493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>IF(AB3498="DOLLAR",E3498*88,E3498)</f>
        <v>7268.7999999999993</v>
      </c>
      <c r="G3498" s="48">
        <f>F3498*J3498</f>
        <v>36344</v>
      </c>
      <c r="H3498" s="21">
        <v>741101</v>
      </c>
      <c r="I3498" s="21" t="s">
        <v>5126</v>
      </c>
      <c r="J3498" s="21">
        <v>5</v>
      </c>
      <c r="K3498" s="21">
        <v>5</v>
      </c>
      <c r="L3498" s="21">
        <f>J3498-K3498</f>
        <v>0</v>
      </c>
      <c r="M3498" s="21" t="s">
        <v>5623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>IF(X3498="", "", X3498-N3498)</f>
        <v>4</v>
      </c>
      <c r="Z3498" s="21" t="str">
        <f>IF(N3498="", "", TEXT(N3498, "dddd"))</f>
        <v>Saturday</v>
      </c>
      <c r="AA3498" s="21" t="str">
        <f>IF(X3498="", "", TEXT(X3498, "dddd"))</f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3494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>IF(AB3499="DOLLAR",E3499*88,E3499)</f>
        <v>7268.7999999999993</v>
      </c>
      <c r="G3499" s="48">
        <f>F3499*J3499</f>
        <v>36344</v>
      </c>
      <c r="H3499" s="21">
        <v>741105</v>
      </c>
      <c r="I3499" s="21" t="s">
        <v>5127</v>
      </c>
      <c r="J3499" s="21">
        <v>5</v>
      </c>
      <c r="K3499" s="21">
        <v>5</v>
      </c>
      <c r="L3499" s="21">
        <f>J3499-K3499</f>
        <v>0</v>
      </c>
      <c r="M3499" s="21" t="s">
        <v>5623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>IF(X3499="", "", X3499-N3499)</f>
        <v>4</v>
      </c>
      <c r="Z3499" s="21" t="str">
        <f>IF(N3499="", "", TEXT(N3499, "dddd"))</f>
        <v>Saturday</v>
      </c>
      <c r="AA3499" s="21" t="str">
        <f>IF(X3499="", "", TEXT(X3499, "dddd"))</f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3495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>IF(AB3500="DOLLAR",E3500*88,E3500)</f>
        <v>7268.7999999999993</v>
      </c>
      <c r="G3500" s="48">
        <f>F3500*J3500</f>
        <v>36344</v>
      </c>
      <c r="H3500" s="21">
        <v>741120</v>
      </c>
      <c r="I3500" s="21" t="s">
        <v>5128</v>
      </c>
      <c r="J3500" s="21">
        <v>5</v>
      </c>
      <c r="K3500" s="21">
        <v>5</v>
      </c>
      <c r="L3500" s="21">
        <f>J3500-K3500</f>
        <v>0</v>
      </c>
      <c r="M3500" s="21" t="s">
        <v>5623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>IF(X3500="", "", X3500-N3500)</f>
        <v>4</v>
      </c>
      <c r="Z3500" s="21" t="str">
        <f>IF(N3500="", "", TEXT(N3500, "dddd"))</f>
        <v>Saturday</v>
      </c>
      <c r="AA3500" s="21" t="str">
        <f>IF(X3500="", "", TEXT(X3500, "dddd"))</f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3496</v>
      </c>
      <c r="B3501" s="21" t="s">
        <v>5148</v>
      </c>
      <c r="C3501" s="30">
        <v>45941</v>
      </c>
      <c r="D3501" s="30">
        <v>45946</v>
      </c>
      <c r="E3501" s="47">
        <v>82.6</v>
      </c>
      <c r="F3501" s="47">
        <f>IF(AB3501="DOLLAR",E3501*88,E3501)</f>
        <v>7268.7999999999993</v>
      </c>
      <c r="G3501" s="48">
        <f>F3501*J3501</f>
        <v>36344</v>
      </c>
      <c r="H3501" s="21">
        <v>741114</v>
      </c>
      <c r="I3501" s="21" t="s">
        <v>5129</v>
      </c>
      <c r="J3501" s="21">
        <v>5</v>
      </c>
      <c r="K3501" s="21">
        <v>5</v>
      </c>
      <c r="L3501" s="21">
        <f>J3501-K3501</f>
        <v>0</v>
      </c>
      <c r="M3501" s="21" t="s">
        <v>5623</v>
      </c>
      <c r="N3501" s="30">
        <v>45948</v>
      </c>
      <c r="O3501" s="48">
        <v>64015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>IF(X3501="", "", X3501-N3501)</f>
        <v>4</v>
      </c>
      <c r="Z3501" s="21" t="str">
        <f>IF(N3501="", "", TEXT(N3501, "dddd"))</f>
        <v>Saturday</v>
      </c>
      <c r="AA3501" s="21" t="str">
        <f>IF(X3501="", "", TEXT(X3501, "dddd"))</f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3497</v>
      </c>
      <c r="B3502" s="21" t="s">
        <v>5148</v>
      </c>
      <c r="C3502" s="30">
        <v>45941</v>
      </c>
      <c r="D3502" s="30">
        <v>45946</v>
      </c>
      <c r="E3502" s="47">
        <v>41.3</v>
      </c>
      <c r="F3502" s="47">
        <f>IF(AB3502="DOLLAR",E3502*88,E3502)</f>
        <v>3634.3999999999996</v>
      </c>
      <c r="G3502" s="48">
        <f>F3502*J3502</f>
        <v>18172</v>
      </c>
      <c r="H3502" s="21">
        <v>741095</v>
      </c>
      <c r="I3502" s="21" t="s">
        <v>5130</v>
      </c>
      <c r="J3502" s="21">
        <v>5</v>
      </c>
      <c r="K3502" s="21">
        <v>5</v>
      </c>
      <c r="L3502" s="21">
        <f>J3502-K3502</f>
        <v>0</v>
      </c>
      <c r="M3502" s="21" t="s">
        <v>5623</v>
      </c>
      <c r="N3502" s="30">
        <v>45948</v>
      </c>
      <c r="O3502" s="48">
        <v>32005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>IF(X3502="", "", X3502-N3502)</f>
        <v>4</v>
      </c>
      <c r="Z3502" s="21" t="str">
        <f>IF(N3502="", "", TEXT(N3502, "dddd"))</f>
        <v>Saturday</v>
      </c>
      <c r="AA3502" s="21" t="str">
        <f>IF(X3502="", "", TEXT(X3502, "dddd"))</f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3498</v>
      </c>
      <c r="B3503" s="21" t="s">
        <v>5148</v>
      </c>
      <c r="C3503" s="30">
        <v>45941</v>
      </c>
      <c r="D3503" s="30">
        <v>45946</v>
      </c>
      <c r="E3503" s="47">
        <v>205.8</v>
      </c>
      <c r="F3503" s="47">
        <f>IF(AB3503="DOLLAR",E3503*88,E3503)</f>
        <v>18110.400000000001</v>
      </c>
      <c r="G3503" s="48">
        <f>F3503*J3503</f>
        <v>90552</v>
      </c>
      <c r="H3503" s="21">
        <v>741094</v>
      </c>
      <c r="I3503" s="21" t="s">
        <v>5131</v>
      </c>
      <c r="J3503" s="21">
        <v>5</v>
      </c>
      <c r="K3503" s="21">
        <v>5</v>
      </c>
      <c r="L3503" s="21">
        <f>J3503-K3503</f>
        <v>0</v>
      </c>
      <c r="M3503" s="21" t="s">
        <v>5623</v>
      </c>
      <c r="N3503" s="30">
        <v>45948</v>
      </c>
      <c r="O3503" s="48">
        <v>159495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>IF(X3503="", "", X3503-N3503)</f>
        <v>4</v>
      </c>
      <c r="Z3503" s="21" t="str">
        <f>IF(N3503="", "", TEXT(N3503, "dddd"))</f>
        <v>Saturday</v>
      </c>
      <c r="AA3503" s="21" t="str">
        <f>IF(X3503="", "", TEXT(X3503, "dddd"))</f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3499</v>
      </c>
      <c r="B3504" s="21" t="s">
        <v>5148</v>
      </c>
      <c r="C3504" s="30">
        <v>45941</v>
      </c>
      <c r="D3504" s="30">
        <v>45946</v>
      </c>
      <c r="E3504" s="47">
        <v>82.6</v>
      </c>
      <c r="F3504" s="47">
        <f>IF(AB3504="DOLLAR",E3504*88,E3504)</f>
        <v>7268.7999999999993</v>
      </c>
      <c r="G3504" s="48">
        <f>F3504*J3504</f>
        <v>36344</v>
      </c>
      <c r="H3504" s="21">
        <v>741110</v>
      </c>
      <c r="I3504" s="21" t="s">
        <v>5132</v>
      </c>
      <c r="J3504" s="21">
        <v>5</v>
      </c>
      <c r="K3504" s="21">
        <v>5</v>
      </c>
      <c r="L3504" s="21">
        <f>J3504-K3504</f>
        <v>0</v>
      </c>
      <c r="M3504" s="21" t="s">
        <v>5623</v>
      </c>
      <c r="N3504" s="30">
        <v>45948</v>
      </c>
      <c r="O3504" s="48">
        <v>64015</v>
      </c>
      <c r="P3504" s="21" t="s">
        <v>4849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>IF(X3504="", "", X3504-N3504)</f>
        <v>4</v>
      </c>
      <c r="Z3504" s="21" t="str">
        <f>IF(N3504="", "", TEXT(N3504, "dddd"))</f>
        <v>Saturday</v>
      </c>
      <c r="AA3504" s="21" t="str">
        <f>IF(X3504="", "", TEXT(X3504, "dddd"))</f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3500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>IF(AB3505="DOLLAR",E3505*88,E3505)</f>
        <v>10903.2</v>
      </c>
      <c r="G3505" s="48">
        <f>F3505*J3505</f>
        <v>10903.2</v>
      </c>
      <c r="H3505" s="21">
        <v>740701</v>
      </c>
      <c r="I3505" s="21" t="s">
        <v>5133</v>
      </c>
      <c r="J3505" s="21">
        <v>1</v>
      </c>
      <c r="K3505" s="21">
        <v>1</v>
      </c>
      <c r="L3505" s="21">
        <f>J3505-K3505</f>
        <v>0</v>
      </c>
      <c r="M3505" s="21" t="s">
        <v>5651</v>
      </c>
      <c r="N3505" s="30">
        <v>45957</v>
      </c>
      <c r="O3505" s="48">
        <v>18655.8</v>
      </c>
      <c r="P3505" s="21" t="s">
        <v>1094</v>
      </c>
      <c r="Q3505" s="21" t="s">
        <v>5527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>IF(X3505="", "", X3505-N3505)</f>
        <v>2</v>
      </c>
      <c r="Z3505" s="21" t="str">
        <f>IF(N3505="", "", TEXT(N3505, "dddd"))</f>
        <v>Monday</v>
      </c>
      <c r="AA3505" s="21" t="str">
        <f>IF(X3505="", "", TEXT(X3505, "dddd"))</f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3501</v>
      </c>
      <c r="B3506" s="21" t="s">
        <v>5148</v>
      </c>
      <c r="C3506" s="30">
        <v>45941</v>
      </c>
      <c r="D3506" s="30">
        <v>45946</v>
      </c>
      <c r="E3506" s="47">
        <v>123.9</v>
      </c>
      <c r="F3506" s="47">
        <f>IF(AB3506="DOLLAR",E3506*88,E3506)</f>
        <v>10903.2</v>
      </c>
      <c r="G3506" s="48">
        <f>F3506*J3506</f>
        <v>10903.2</v>
      </c>
      <c r="H3506" s="21">
        <v>741217</v>
      </c>
      <c r="I3506" s="21" t="s">
        <v>5134</v>
      </c>
      <c r="J3506" s="21">
        <v>1</v>
      </c>
      <c r="K3506" s="21">
        <v>1</v>
      </c>
      <c r="L3506" s="21">
        <f>J3506-K3506</f>
        <v>0</v>
      </c>
      <c r="M3506" s="21" t="s">
        <v>5651</v>
      </c>
      <c r="N3506" s="30">
        <v>45957</v>
      </c>
      <c r="O3506" s="48">
        <v>18655.8</v>
      </c>
      <c r="P3506" s="21" t="s">
        <v>1094</v>
      </c>
      <c r="Q3506" s="21" t="s">
        <v>5527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>IF(X3506="", "", X3506-N3506)</f>
        <v>2</v>
      </c>
      <c r="Z3506" s="21" t="str">
        <f>IF(N3506="", "", TEXT(N3506, "dddd"))</f>
        <v>Monday</v>
      </c>
      <c r="AA3506" s="21" t="str">
        <f>IF(X3506="", "", TEXT(X3506, "dddd"))</f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3502</v>
      </c>
      <c r="B3507" s="21" t="s">
        <v>5148</v>
      </c>
      <c r="C3507" s="30">
        <v>45941</v>
      </c>
      <c r="D3507" s="30">
        <v>45946</v>
      </c>
      <c r="E3507" s="47">
        <v>82.6</v>
      </c>
      <c r="F3507" s="47">
        <f>IF(AB3507="DOLLAR",E3507*88,E3507)</f>
        <v>7268.7999999999993</v>
      </c>
      <c r="G3507" s="48">
        <f>F3507*J3507</f>
        <v>7268.7999999999993</v>
      </c>
      <c r="H3507" s="21">
        <v>740710</v>
      </c>
      <c r="I3507" s="21" t="s">
        <v>5135</v>
      </c>
      <c r="J3507" s="21">
        <v>1</v>
      </c>
      <c r="K3507" s="21">
        <v>1</v>
      </c>
      <c r="L3507" s="21">
        <f>J3507-K3507</f>
        <v>0</v>
      </c>
      <c r="M3507" s="21" t="s">
        <v>5651</v>
      </c>
      <c r="N3507" s="30">
        <v>45957</v>
      </c>
      <c r="O3507" s="48">
        <v>12437.2</v>
      </c>
      <c r="P3507" s="21" t="s">
        <v>1094</v>
      </c>
      <c r="Q3507" s="21" t="s">
        <v>5527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>IF(X3507="", "", X3507-N3507)</f>
        <v>2</v>
      </c>
      <c r="Z3507" s="21" t="str">
        <f>IF(N3507="", "", TEXT(N3507, "dddd"))</f>
        <v>Monday</v>
      </c>
      <c r="AA3507" s="21" t="str">
        <f>IF(X3507="", "", TEXT(X3507, "dddd"))</f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3503</v>
      </c>
      <c r="B3508" s="21" t="s">
        <v>5148</v>
      </c>
      <c r="C3508" s="30">
        <v>45941</v>
      </c>
      <c r="D3508" s="30">
        <v>45946</v>
      </c>
      <c r="E3508" s="47">
        <v>41.3</v>
      </c>
      <c r="F3508" s="47">
        <f>IF(AB3508="DOLLAR",E3508*88,E3508)</f>
        <v>3634.3999999999996</v>
      </c>
      <c r="G3508" s="48">
        <f>F3508*J3508</f>
        <v>3634.3999999999996</v>
      </c>
      <c r="H3508" s="21">
        <v>740699</v>
      </c>
      <c r="I3508" s="21" t="s">
        <v>5136</v>
      </c>
      <c r="J3508" s="21">
        <v>1</v>
      </c>
      <c r="K3508" s="21">
        <v>1</v>
      </c>
      <c r="L3508" s="21">
        <f>J3508-K3508</f>
        <v>0</v>
      </c>
      <c r="M3508" s="21" t="s">
        <v>5651</v>
      </c>
      <c r="N3508" s="30">
        <v>45957</v>
      </c>
      <c r="O3508" s="48">
        <v>6218.6</v>
      </c>
      <c r="P3508" s="21" t="s">
        <v>1094</v>
      </c>
      <c r="Q3508" s="21" t="s">
        <v>5527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>IF(X3508="", "", X3508-N3508)</f>
        <v>2</v>
      </c>
      <c r="Z3508" s="21" t="str">
        <f>IF(N3508="", "", TEXT(N3508, "dddd"))</f>
        <v>Monday</v>
      </c>
      <c r="AA3508" s="21" t="str">
        <f>IF(X3508="", "", TEXT(X3508, "dddd"))</f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3504</v>
      </c>
      <c r="B3509" s="21" t="s">
        <v>5148</v>
      </c>
      <c r="C3509" s="30">
        <v>45941</v>
      </c>
      <c r="D3509" s="30">
        <v>45946</v>
      </c>
      <c r="E3509" s="47">
        <v>93.8</v>
      </c>
      <c r="F3509" s="47">
        <f>IF(AB3509="DOLLAR",E3509*88,E3509)</f>
        <v>8254.4</v>
      </c>
      <c r="G3509" s="48">
        <f>F3509*J3509</f>
        <v>8254.4</v>
      </c>
      <c r="H3509" s="21">
        <v>741218</v>
      </c>
      <c r="I3509" s="21" t="s">
        <v>5137</v>
      </c>
      <c r="J3509" s="21">
        <v>1</v>
      </c>
      <c r="K3509" s="21">
        <v>1</v>
      </c>
      <c r="L3509" s="21">
        <f>J3509-K3509</f>
        <v>0</v>
      </c>
      <c r="M3509" s="21" t="s">
        <v>5651</v>
      </c>
      <c r="N3509" s="30">
        <v>45957</v>
      </c>
      <c r="O3509" s="48">
        <v>14123.6</v>
      </c>
      <c r="P3509" s="21" t="s">
        <v>1094</v>
      </c>
      <c r="Q3509" s="21" t="s">
        <v>5527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>IF(X3509="", "", X3509-N3509)</f>
        <v>2</v>
      </c>
      <c r="Z3509" s="21" t="str">
        <f>IF(N3509="", "", TEXT(N3509, "dddd"))</f>
        <v>Monday</v>
      </c>
      <c r="AA3509" s="21" t="str">
        <f>IF(X3509="", "", TEXT(X3509, "dddd"))</f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3505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>IF(AB3510="DOLLAR",E3510*88,E3510)</f>
        <v>7268.7999999999993</v>
      </c>
      <c r="G3510" s="48">
        <f>F3510*J3510</f>
        <v>7268.7999999999993</v>
      </c>
      <c r="H3510" s="21">
        <v>740950</v>
      </c>
      <c r="I3510" s="21" t="s">
        <v>5138</v>
      </c>
      <c r="J3510" s="21">
        <v>1</v>
      </c>
      <c r="K3510" s="21">
        <v>1</v>
      </c>
      <c r="L3510" s="21">
        <f>J3510-K3510</f>
        <v>0</v>
      </c>
      <c r="M3510" s="21" t="s">
        <v>5651</v>
      </c>
      <c r="N3510" s="30">
        <v>45957</v>
      </c>
      <c r="O3510" s="48">
        <v>12437.2</v>
      </c>
      <c r="P3510" s="21" t="s">
        <v>1094</v>
      </c>
      <c r="Q3510" s="21" t="s">
        <v>5527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>IF(X3510="", "", X3510-N3510)</f>
        <v>2</v>
      </c>
      <c r="Z3510" s="21" t="str">
        <f>IF(N3510="", "", TEXT(N3510, "dddd"))</f>
        <v>Monday</v>
      </c>
      <c r="AA3510" s="21" t="str">
        <f>IF(X3510="", "", TEXT(X3510, "dddd"))</f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3506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>IF(AB3511="DOLLAR",E3511*88,E3511)</f>
        <v>7268.7999999999993</v>
      </c>
      <c r="G3511" s="48">
        <f>F3511*J3511</f>
        <v>7268.7999999999993</v>
      </c>
      <c r="H3511" s="21">
        <v>740951</v>
      </c>
      <c r="I3511" s="21" t="s">
        <v>5139</v>
      </c>
      <c r="J3511" s="21">
        <v>1</v>
      </c>
      <c r="K3511" s="21">
        <v>1</v>
      </c>
      <c r="L3511" s="21">
        <f>J3511-K3511</f>
        <v>0</v>
      </c>
      <c r="M3511" s="21" t="s">
        <v>5651</v>
      </c>
      <c r="N3511" s="30">
        <v>45957</v>
      </c>
      <c r="O3511" s="48">
        <v>12437.2</v>
      </c>
      <c r="P3511" s="21" t="s">
        <v>1094</v>
      </c>
      <c r="Q3511" s="21" t="s">
        <v>5527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>IF(X3511="", "", X3511-N3511)</f>
        <v>2</v>
      </c>
      <c r="Z3511" s="21" t="str">
        <f>IF(N3511="", "", TEXT(N3511, "dddd"))</f>
        <v>Monday</v>
      </c>
      <c r="AA3511" s="21" t="str">
        <f>IF(X3511="", "", TEXT(X3511, "dddd"))</f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3507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>IF(AB3512="DOLLAR",E3512*88,E3512)</f>
        <v>7268.7999999999993</v>
      </c>
      <c r="G3512" s="48">
        <f>F3512*J3512</f>
        <v>7268.7999999999993</v>
      </c>
      <c r="H3512" s="21">
        <v>740954</v>
      </c>
      <c r="I3512" s="21" t="s">
        <v>5140</v>
      </c>
      <c r="J3512" s="21">
        <v>1</v>
      </c>
      <c r="K3512" s="21">
        <v>1</v>
      </c>
      <c r="L3512" s="21">
        <f>J3512-K3512</f>
        <v>0</v>
      </c>
      <c r="M3512" s="21" t="s">
        <v>5651</v>
      </c>
      <c r="N3512" s="30">
        <v>45957</v>
      </c>
      <c r="O3512" s="48">
        <v>12437.2</v>
      </c>
      <c r="P3512" s="21" t="s">
        <v>1094</v>
      </c>
      <c r="Q3512" s="21" t="s">
        <v>5527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>IF(X3512="", "", X3512-N3512)</f>
        <v>2</v>
      </c>
      <c r="Z3512" s="21" t="str">
        <f>IF(N3512="", "", TEXT(N3512, "dddd"))</f>
        <v>Monday</v>
      </c>
      <c r="AA3512" s="21" t="str">
        <f>IF(X3512="", "", TEXT(X3512, "dddd"))</f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3508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>IF(AB3513="DOLLAR",E3513*88,E3513)</f>
        <v>7268.7999999999993</v>
      </c>
      <c r="G3513" s="48">
        <f>F3513*J3513</f>
        <v>7268.7999999999993</v>
      </c>
      <c r="H3513" s="21">
        <v>740955</v>
      </c>
      <c r="I3513" s="21" t="s">
        <v>5141</v>
      </c>
      <c r="J3513" s="21">
        <v>1</v>
      </c>
      <c r="K3513" s="21">
        <v>1</v>
      </c>
      <c r="L3513" s="21">
        <f>J3513-K3513</f>
        <v>0</v>
      </c>
      <c r="M3513" s="21" t="s">
        <v>5651</v>
      </c>
      <c r="N3513" s="30">
        <v>45957</v>
      </c>
      <c r="O3513" s="48">
        <v>12437.2</v>
      </c>
      <c r="P3513" s="21" t="s">
        <v>1094</v>
      </c>
      <c r="Q3513" s="21" t="s">
        <v>5527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>IF(X3513="", "", X3513-N3513)</f>
        <v>2</v>
      </c>
      <c r="Z3513" s="21" t="str">
        <f>IF(N3513="", "", TEXT(N3513, "dddd"))</f>
        <v>Monday</v>
      </c>
      <c r="AA3513" s="21" t="str">
        <f>IF(X3513="", "", TEXT(X3513, "dddd"))</f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3509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>IF(AB3514="DOLLAR",E3514*88,E3514)</f>
        <v>7268.7999999999993</v>
      </c>
      <c r="G3514" s="48">
        <f>F3514*J3514</f>
        <v>7268.7999999999993</v>
      </c>
      <c r="H3514" s="21">
        <v>740956</v>
      </c>
      <c r="I3514" s="21" t="s">
        <v>5142</v>
      </c>
      <c r="J3514" s="21">
        <v>1</v>
      </c>
      <c r="K3514" s="21">
        <v>1</v>
      </c>
      <c r="L3514" s="21">
        <f>J3514-K3514</f>
        <v>0</v>
      </c>
      <c r="M3514" s="21" t="s">
        <v>5651</v>
      </c>
      <c r="N3514" s="30">
        <v>45957</v>
      </c>
      <c r="O3514" s="48">
        <v>12437.2</v>
      </c>
      <c r="P3514" s="21" t="s">
        <v>1094</v>
      </c>
      <c r="Q3514" s="21" t="s">
        <v>5527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>IF(X3514="", "", X3514-N3514)</f>
        <v>2</v>
      </c>
      <c r="Z3514" s="21" t="str">
        <f>IF(N3514="", "", TEXT(N3514, "dddd"))</f>
        <v>Monday</v>
      </c>
      <c r="AA3514" s="21" t="str">
        <f>IF(X3514="", "", TEXT(X3514, "dddd"))</f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3510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>IF(AB3515="DOLLAR",E3515*88,E3515)</f>
        <v>7268.7999999999993</v>
      </c>
      <c r="G3515" s="48">
        <f>F3515*J3515</f>
        <v>7268.7999999999993</v>
      </c>
      <c r="H3515" s="21">
        <v>740957</v>
      </c>
      <c r="I3515" s="21" t="s">
        <v>5143</v>
      </c>
      <c r="J3515" s="21">
        <v>1</v>
      </c>
      <c r="K3515" s="21">
        <v>1</v>
      </c>
      <c r="L3515" s="21">
        <f>J3515-K3515</f>
        <v>0</v>
      </c>
      <c r="M3515" s="21" t="s">
        <v>5651</v>
      </c>
      <c r="N3515" s="30">
        <v>45957</v>
      </c>
      <c r="O3515" s="48">
        <v>12437.2</v>
      </c>
      <c r="P3515" s="21" t="s">
        <v>1094</v>
      </c>
      <c r="Q3515" s="21" t="s">
        <v>5527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>IF(X3515="", "", X3515-N3515)</f>
        <v>2</v>
      </c>
      <c r="Z3515" s="21" t="str">
        <f>IF(N3515="", "", TEXT(N3515, "dddd"))</f>
        <v>Monday</v>
      </c>
      <c r="AA3515" s="21" t="str">
        <f>IF(X3515="", "", TEXT(X3515, "dddd"))</f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3511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>IF(AB3516="DOLLAR",E3516*88,E3516)</f>
        <v>7268.7999999999993</v>
      </c>
      <c r="G3516" s="48">
        <f>F3516*J3516</f>
        <v>7268.7999999999993</v>
      </c>
      <c r="H3516" s="21">
        <v>740959</v>
      </c>
      <c r="I3516" s="21" t="s">
        <v>5144</v>
      </c>
      <c r="J3516" s="21">
        <v>1</v>
      </c>
      <c r="K3516" s="21">
        <v>1</v>
      </c>
      <c r="L3516" s="21">
        <f>J3516-K3516</f>
        <v>0</v>
      </c>
      <c r="M3516" s="21" t="s">
        <v>5651</v>
      </c>
      <c r="N3516" s="30">
        <v>45957</v>
      </c>
      <c r="O3516" s="48">
        <v>12437.2</v>
      </c>
      <c r="P3516" s="21" t="s">
        <v>1094</v>
      </c>
      <c r="Q3516" s="21" t="s">
        <v>5527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>IF(X3516="", "", X3516-N3516)</f>
        <v>2</v>
      </c>
      <c r="Z3516" s="21" t="str">
        <f>IF(N3516="", "", TEXT(N3516, "dddd"))</f>
        <v>Monday</v>
      </c>
      <c r="AA3516" s="21" t="str">
        <f>IF(X3516="", "", TEXT(X3516, "dddd"))</f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3512</v>
      </c>
      <c r="B3517" s="21" t="s">
        <v>5148</v>
      </c>
      <c r="C3517" s="30">
        <v>45941</v>
      </c>
      <c r="D3517" s="30">
        <v>45946</v>
      </c>
      <c r="E3517" s="47">
        <v>82.6</v>
      </c>
      <c r="F3517" s="47">
        <f>IF(AB3517="DOLLAR",E3517*88,E3517)</f>
        <v>7268.7999999999993</v>
      </c>
      <c r="G3517" s="48">
        <f>F3517*J3517</f>
        <v>7268.7999999999993</v>
      </c>
      <c r="H3517" s="21">
        <v>740948</v>
      </c>
      <c r="I3517" s="21" t="s">
        <v>5145</v>
      </c>
      <c r="J3517" s="21">
        <v>1</v>
      </c>
      <c r="K3517" s="21">
        <v>1</v>
      </c>
      <c r="L3517" s="21">
        <f>J3517-K3517</f>
        <v>0</v>
      </c>
      <c r="M3517" s="21" t="s">
        <v>5651</v>
      </c>
      <c r="N3517" s="30">
        <v>45957</v>
      </c>
      <c r="O3517" s="48">
        <v>12437.2</v>
      </c>
      <c r="P3517" s="21" t="s">
        <v>1094</v>
      </c>
      <c r="Q3517" s="21" t="s">
        <v>5527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>IF(X3517="", "", X3517-N3517)</f>
        <v>2</v>
      </c>
      <c r="Z3517" s="21" t="str">
        <f>IF(N3517="", "", TEXT(N3517, "dddd"))</f>
        <v>Monday</v>
      </c>
      <c r="AA3517" s="21" t="str">
        <f>IF(X3517="", "", TEXT(X3517, "dddd"))</f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3513</v>
      </c>
      <c r="B3518" s="21" t="s">
        <v>5148</v>
      </c>
      <c r="C3518" s="30">
        <v>45941</v>
      </c>
      <c r="D3518" s="30">
        <v>45946</v>
      </c>
      <c r="E3518" s="47">
        <v>205.8</v>
      </c>
      <c r="F3518" s="47">
        <f>IF(AB3518="DOLLAR",E3518*88,E3518)</f>
        <v>18110.400000000001</v>
      </c>
      <c r="G3518" s="48">
        <f>F3518*J3518</f>
        <v>18110.400000000001</v>
      </c>
      <c r="H3518" s="21">
        <v>740947</v>
      </c>
      <c r="I3518" s="21" t="s">
        <v>5146</v>
      </c>
      <c r="J3518" s="21">
        <v>1</v>
      </c>
      <c r="K3518" s="21">
        <v>1</v>
      </c>
      <c r="L3518" s="21">
        <f>J3518-K3518</f>
        <v>0</v>
      </c>
      <c r="M3518" s="21" t="s">
        <v>5651</v>
      </c>
      <c r="N3518" s="30">
        <v>45957</v>
      </c>
      <c r="O3518" s="48">
        <v>30987.599999999999</v>
      </c>
      <c r="P3518" s="21" t="s">
        <v>1094</v>
      </c>
      <c r="Q3518" s="21" t="s">
        <v>5527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>IF(X3518="", "", X3518-N3518)</f>
        <v>2</v>
      </c>
      <c r="Z3518" s="21" t="str">
        <f>IF(N3518="", "", TEXT(N3518, "dddd"))</f>
        <v>Monday</v>
      </c>
      <c r="AA3518" s="21" t="str">
        <f>IF(X3518="", "", TEXT(X3518, "dddd"))</f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3514</v>
      </c>
      <c r="B3519" s="21" t="s">
        <v>5148</v>
      </c>
      <c r="C3519" s="30">
        <v>45941</v>
      </c>
      <c r="D3519" s="30">
        <v>45946</v>
      </c>
      <c r="E3519" s="47">
        <v>82.6</v>
      </c>
      <c r="F3519" s="47">
        <f>IF(AB3519="DOLLAR",E3519*88,E3519)</f>
        <v>7268.7999999999993</v>
      </c>
      <c r="G3519" s="48">
        <f>F3519*J3519</f>
        <v>7268.7999999999993</v>
      </c>
      <c r="H3519" s="21">
        <v>740539</v>
      </c>
      <c r="I3519" s="21" t="s">
        <v>5147</v>
      </c>
      <c r="J3519" s="21">
        <v>1</v>
      </c>
      <c r="K3519" s="21">
        <v>1</v>
      </c>
      <c r="L3519" s="21">
        <f>J3519-K3519</f>
        <v>0</v>
      </c>
      <c r="M3519" s="21" t="s">
        <v>5651</v>
      </c>
      <c r="N3519" s="30">
        <v>45957</v>
      </c>
      <c r="O3519" s="48">
        <v>12437.2</v>
      </c>
      <c r="P3519" s="21" t="s">
        <v>1094</v>
      </c>
      <c r="Q3519" s="21" t="s">
        <v>5527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>IF(X3519="", "", X3519-N3519)</f>
        <v>2</v>
      </c>
      <c r="Z3519" s="21" t="str">
        <f>IF(N3519="", "", TEXT(N3519, "dddd"))</f>
        <v>Monday</v>
      </c>
      <c r="AA3519" s="21" t="str">
        <f>IF(X3519="", "", TEXT(X3519, "dddd"))</f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3515</v>
      </c>
      <c r="B3520" s="21">
        <v>180331</v>
      </c>
      <c r="C3520" s="30">
        <v>45944</v>
      </c>
      <c r="D3520" s="30">
        <v>45947</v>
      </c>
      <c r="E3520" s="47">
        <v>171.2</v>
      </c>
      <c r="F3520" s="47">
        <f>IF(AB3520="DOLLAR",E3520*88,E3520)</f>
        <v>15065.599999999999</v>
      </c>
      <c r="G3520" s="48">
        <f>F3520*J3520</f>
        <v>15065.599999999999</v>
      </c>
      <c r="H3520" s="47" t="s">
        <v>5220</v>
      </c>
      <c r="I3520" s="21" t="s">
        <v>5224</v>
      </c>
      <c r="J3520" s="21">
        <v>1</v>
      </c>
      <c r="K3520" s="21">
        <v>1</v>
      </c>
      <c r="L3520" s="21">
        <f>J3520-K3520</f>
        <v>0</v>
      </c>
      <c r="M3520" s="21" t="s">
        <v>5585</v>
      </c>
      <c r="N3520" s="30">
        <v>45952</v>
      </c>
      <c r="O3520" s="48">
        <v>12642</v>
      </c>
      <c r="P3520" s="21" t="s">
        <v>2465</v>
      </c>
      <c r="Q3520" s="21">
        <v>58157301462</v>
      </c>
      <c r="R3520" s="21" t="s">
        <v>40</v>
      </c>
      <c r="S3520" s="3">
        <v>4</v>
      </c>
      <c r="T3520" s="37"/>
      <c r="U3520" s="21" t="s">
        <v>5219</v>
      </c>
      <c r="V3520" s="21" t="str">
        <f>VLOOKUP(P3520,'Customer List'!B:C,2,)</f>
        <v>Banglore</v>
      </c>
      <c r="W3520" s="38"/>
      <c r="X3520" s="30">
        <v>45953</v>
      </c>
      <c r="Y3520" s="21">
        <f>IF(X3520="", "", X3520-N3520)</f>
        <v>1</v>
      </c>
      <c r="Z3520" s="21" t="str">
        <f>IF(N3520="", "", TEXT(N3520, "dddd"))</f>
        <v>Wednesday</v>
      </c>
      <c r="AA3520" s="21" t="str">
        <f>IF(X3520="", "", TEXT(X3520, "dddd"))</f>
        <v>Thursday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3516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>IF(AB3521="DOLLAR",E3521*88,E3521)</f>
        <v>27280</v>
      </c>
      <c r="G3521" s="48">
        <f>F3521*J3521</f>
        <v>27280</v>
      </c>
      <c r="H3521" s="47" t="s">
        <v>5221</v>
      </c>
      <c r="I3521" s="21" t="s">
        <v>5225</v>
      </c>
      <c r="J3521" s="21">
        <v>1</v>
      </c>
      <c r="K3521" s="21">
        <v>1</v>
      </c>
      <c r="L3521" s="21">
        <f>J3521-K3521</f>
        <v>0</v>
      </c>
      <c r="M3521" s="21" t="s">
        <v>5675</v>
      </c>
      <c r="N3521" s="30">
        <v>45952</v>
      </c>
      <c r="O3521" s="48">
        <v>44100</v>
      </c>
      <c r="P3521" s="21" t="s">
        <v>49</v>
      </c>
      <c r="Q3521" s="57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>IF(X3521="", "", X3521-N3521)</f>
        <v>0</v>
      </c>
      <c r="Z3521" s="21" t="str">
        <f>IF(N3521="", "", TEXT(N3521, "dddd"))</f>
        <v>Wednesday</v>
      </c>
      <c r="AA3521" s="21" t="str">
        <f>IF(X3521="", "", TEXT(X3521, "dddd"))</f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3517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>IF(AB3522="DOLLAR",E3522*88,E3522)</f>
        <v>27280</v>
      </c>
      <c r="G3522" s="48">
        <f>F3522*J3522</f>
        <v>27280</v>
      </c>
      <c r="H3522" s="47" t="s">
        <v>5222</v>
      </c>
      <c r="I3522" s="21" t="s">
        <v>5226</v>
      </c>
      <c r="J3522" s="21">
        <v>1</v>
      </c>
      <c r="K3522" s="21">
        <v>1</v>
      </c>
      <c r="L3522" s="21">
        <f>J3522-K3522</f>
        <v>0</v>
      </c>
      <c r="M3522" s="21" t="s">
        <v>5675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5219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>IF(X3522="", "", X3522-N3522)</f>
        <v>0</v>
      </c>
      <c r="Z3522" s="21" t="str">
        <f>IF(N3522="", "", TEXT(N3522, "dddd"))</f>
        <v>Wednesday</v>
      </c>
      <c r="AA3522" s="21" t="str">
        <f>IF(X3522="", "", TEXT(X3522, "dddd"))</f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x14ac:dyDescent="0.25">
      <c r="A3523" s="21">
        <v>3518</v>
      </c>
      <c r="B3523" s="21">
        <v>180331</v>
      </c>
      <c r="C3523" s="30">
        <v>45944</v>
      </c>
      <c r="D3523" s="30">
        <v>45947</v>
      </c>
      <c r="E3523" s="47">
        <v>171.2</v>
      </c>
      <c r="F3523" s="47">
        <f>IF(AB3523="DOLLAR",E3523*88,E3523)</f>
        <v>15065.599999999999</v>
      </c>
      <c r="G3523" s="48">
        <f>F3523*J3523</f>
        <v>15065.599999999999</v>
      </c>
      <c r="H3523" s="47" t="s">
        <v>5223</v>
      </c>
      <c r="I3523" s="21" t="s">
        <v>5227</v>
      </c>
      <c r="J3523" s="21">
        <v>1</v>
      </c>
      <c r="K3523" s="21">
        <v>1</v>
      </c>
      <c r="L3523" s="21">
        <f>J3523-K3523</f>
        <v>0</v>
      </c>
      <c r="M3523" s="21" t="s">
        <v>5585</v>
      </c>
      <c r="N3523" s="30">
        <v>45952</v>
      </c>
      <c r="O3523" s="48">
        <v>12642</v>
      </c>
      <c r="P3523" s="21" t="s">
        <v>2465</v>
      </c>
      <c r="Q3523" s="21">
        <v>58157301462</v>
      </c>
      <c r="R3523" s="21" t="s">
        <v>40</v>
      </c>
      <c r="S3523" s="3">
        <v>4</v>
      </c>
      <c r="T3523" s="37"/>
      <c r="U3523" s="21" t="s">
        <v>5219</v>
      </c>
      <c r="V3523" s="21" t="str">
        <f>VLOOKUP(P3523,'Customer List'!B:C,2,)</f>
        <v>Banglore</v>
      </c>
      <c r="W3523" s="38"/>
      <c r="X3523" s="30">
        <v>45953</v>
      </c>
      <c r="Y3523" s="21">
        <f>IF(X3523="", "", X3523-N3523)</f>
        <v>1</v>
      </c>
      <c r="Z3523" s="21" t="str">
        <f>IF(N3523="", "", TEXT(N3523, "dddd"))</f>
        <v>Wednesday</v>
      </c>
      <c r="AA3523" s="21" t="str">
        <f>IF(X3523="", "", TEXT(X3523, "dddd"))</f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3519</v>
      </c>
      <c r="B3524" s="21">
        <v>21339</v>
      </c>
      <c r="C3524" s="30">
        <v>45943</v>
      </c>
      <c r="D3524" s="30">
        <v>45947</v>
      </c>
      <c r="E3524" s="47">
        <v>519.79999999999995</v>
      </c>
      <c r="F3524" s="47">
        <f>IF(AB3524="DOLLAR",E3524*88,E3524)</f>
        <v>45742.399999999994</v>
      </c>
      <c r="G3524" s="48">
        <f>F3524*J3524</f>
        <v>45742.399999999994</v>
      </c>
      <c r="H3524" s="47" t="s">
        <v>590</v>
      </c>
      <c r="I3524" s="21" t="s">
        <v>5291</v>
      </c>
      <c r="J3524" s="21">
        <v>1</v>
      </c>
      <c r="K3524" s="21">
        <v>1</v>
      </c>
      <c r="L3524" s="21">
        <f>J3524-K3524</f>
        <v>0</v>
      </c>
      <c r="M3524" s="21" t="s">
        <v>5593</v>
      </c>
      <c r="N3524" s="30">
        <v>45952</v>
      </c>
      <c r="O3524" s="48">
        <v>64355.199999999997</v>
      </c>
      <c r="P3524" s="21" t="s">
        <v>621</v>
      </c>
      <c r="Q3524" s="21">
        <v>58157301145</v>
      </c>
      <c r="R3524" s="21" t="s">
        <v>40</v>
      </c>
      <c r="S3524" s="3">
        <v>-20</v>
      </c>
      <c r="T3524" s="37"/>
      <c r="U3524" s="21" t="s">
        <v>611</v>
      </c>
      <c r="V3524" s="21" t="str">
        <f>VLOOKUP(P3524,'Customer List'!B:C,2,)</f>
        <v>Hyderabad</v>
      </c>
      <c r="W3524" s="38"/>
      <c r="X3524" s="30">
        <v>45953</v>
      </c>
      <c r="Y3524" s="21">
        <f>IF(X3524="", "", X3524-N3524)</f>
        <v>1</v>
      </c>
      <c r="Z3524" s="21" t="str">
        <f>IF(N3524="", "", TEXT(N3524, "dddd"))</f>
        <v>Wednesday</v>
      </c>
      <c r="AA3524" s="21" t="str">
        <f>IF(X3524="", "", TEXT(X3524, "dddd"))</f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3520</v>
      </c>
      <c r="B3525" s="21">
        <v>21340</v>
      </c>
      <c r="C3525" s="30">
        <v>45943</v>
      </c>
      <c r="D3525" s="30">
        <v>45947</v>
      </c>
      <c r="E3525" s="47">
        <v>414.96</v>
      </c>
      <c r="F3525" s="47">
        <f>IF(AB3525="DOLLAR",E3525*88,E3525)</f>
        <v>36516.479999999996</v>
      </c>
      <c r="G3525" s="48">
        <f>F3525*J3525</f>
        <v>36516.479999999996</v>
      </c>
      <c r="H3525" s="47" t="s">
        <v>5290</v>
      </c>
      <c r="I3525" s="21" t="s">
        <v>5292</v>
      </c>
      <c r="J3525" s="21">
        <v>1</v>
      </c>
      <c r="K3525" s="21">
        <v>1</v>
      </c>
      <c r="L3525" s="21">
        <f>J3525-K3525</f>
        <v>0</v>
      </c>
      <c r="M3525" s="21" t="s">
        <v>5306</v>
      </c>
      <c r="N3525" s="30">
        <v>45955</v>
      </c>
      <c r="O3525" s="48">
        <v>51375</v>
      </c>
      <c r="P3525" s="21" t="s">
        <v>5289</v>
      </c>
      <c r="Q3525" s="56">
        <v>58157407000</v>
      </c>
      <c r="R3525" s="21" t="s">
        <v>40</v>
      </c>
      <c r="S3525" s="3">
        <v>4</v>
      </c>
      <c r="T3525" s="37"/>
      <c r="U3525" s="21" t="s">
        <v>611</v>
      </c>
      <c r="V3525" s="21" t="str">
        <f>VLOOKUP(P3525,'Customer List'!B:C,2,)</f>
        <v>Gujrat</v>
      </c>
      <c r="W3525" s="38"/>
      <c r="X3525" s="30">
        <v>45957</v>
      </c>
      <c r="Y3525" s="21">
        <f>IF(X3525="", "", X3525-N3525)</f>
        <v>2</v>
      </c>
      <c r="Z3525" s="21" t="str">
        <f>IF(N3525="", "", TEXT(N3525, "dddd"))</f>
        <v>Saturday</v>
      </c>
      <c r="AA3525" s="21" t="str">
        <f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3521</v>
      </c>
      <c r="B3526" s="21" t="s">
        <v>5213</v>
      </c>
      <c r="C3526" s="30">
        <v>45941</v>
      </c>
      <c r="D3526" s="30">
        <v>45948</v>
      </c>
      <c r="E3526" s="47">
        <v>21</v>
      </c>
      <c r="F3526" s="47">
        <f>IF(AB3526="DOLLAR",E3526*88,E3526)</f>
        <v>1848</v>
      </c>
      <c r="G3526" s="48">
        <f>F3526*J3526</f>
        <v>1848</v>
      </c>
      <c r="H3526" s="21">
        <v>100201</v>
      </c>
      <c r="I3526" s="21" t="s">
        <v>4751</v>
      </c>
      <c r="J3526" s="21">
        <v>1</v>
      </c>
      <c r="K3526" s="21">
        <v>1</v>
      </c>
      <c r="L3526" s="21">
        <f>J3526-K3526</f>
        <v>0</v>
      </c>
      <c r="M3526" s="21" t="s">
        <v>5617</v>
      </c>
      <c r="N3526" s="30">
        <v>45957</v>
      </c>
      <c r="O3526" s="48">
        <v>4417.5</v>
      </c>
      <c r="P3526" s="21" t="s">
        <v>30</v>
      </c>
      <c r="Q3526" s="21" t="s">
        <v>636</v>
      </c>
      <c r="R3526" s="21" t="s">
        <v>637</v>
      </c>
      <c r="S3526" s="3">
        <v>4</v>
      </c>
      <c r="T3526" s="37"/>
      <c r="U3526" s="21" t="s">
        <v>18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45957</v>
      </c>
      <c r="Y3526" s="21">
        <f>IF(X3526="", "", X3526-N3526)</f>
        <v>0</v>
      </c>
      <c r="Z3526" s="21" t="str">
        <f>IF(N3526="", "", TEXT(N3526, "dddd"))</f>
        <v>Monday</v>
      </c>
      <c r="AA3526" s="21" t="str">
        <f>IF(X3526="", "", TEXT(X3526, "dddd"))</f>
        <v>Monday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3522</v>
      </c>
      <c r="B3527" s="21" t="s">
        <v>5213</v>
      </c>
      <c r="C3527" s="30">
        <v>45941</v>
      </c>
      <c r="D3527" s="30">
        <v>45948</v>
      </c>
      <c r="E3527" s="47">
        <v>165.9</v>
      </c>
      <c r="F3527" s="47">
        <f>IF(AB3527="DOLLAR",E3527*88,E3527)</f>
        <v>14599.2</v>
      </c>
      <c r="G3527" s="48">
        <f>F3527*J3527</f>
        <v>14599.2</v>
      </c>
      <c r="H3527" s="21">
        <v>100328</v>
      </c>
      <c r="I3527" s="21" t="s">
        <v>5164</v>
      </c>
      <c r="J3527" s="21">
        <v>1</v>
      </c>
      <c r="K3527" s="21">
        <v>1</v>
      </c>
      <c r="L3527" s="21">
        <f>J3527-K3527</f>
        <v>0</v>
      </c>
      <c r="M3527" s="21" t="s">
        <v>5590</v>
      </c>
      <c r="N3527" s="30">
        <v>45952</v>
      </c>
      <c r="O3527" s="48">
        <v>25714.5</v>
      </c>
      <c r="P3527" s="21" t="s">
        <v>671</v>
      </c>
      <c r="Q3527" s="57">
        <v>58157301521</v>
      </c>
      <c r="R3527" s="21" t="s">
        <v>40</v>
      </c>
      <c r="S3527" s="3">
        <v>4</v>
      </c>
      <c r="T3527" s="37"/>
      <c r="U3527" s="21" t="s">
        <v>18</v>
      </c>
      <c r="V3527" s="21" t="str">
        <f>VLOOKUP(P3527,'Customer List'!B:C,2,)</f>
        <v>Hyderabad</v>
      </c>
      <c r="W3527" s="38"/>
      <c r="X3527" s="30">
        <v>45955</v>
      </c>
      <c r="Y3527" s="21">
        <f>IF(X3527="", "", X3527-N3527)</f>
        <v>3</v>
      </c>
      <c r="Z3527" s="21" t="str">
        <f>IF(N3527="", "", TEXT(N3527, "dddd"))</f>
        <v>Wednesday</v>
      </c>
      <c r="AA3527" s="21" t="str">
        <f>IF(X3527="", "", TEXT(X3527, "dddd"))</f>
        <v>Saturday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x14ac:dyDescent="0.25">
      <c r="A3528" s="21">
        <v>3523</v>
      </c>
      <c r="B3528" s="21" t="s">
        <v>5213</v>
      </c>
      <c r="C3528" s="30">
        <v>45941</v>
      </c>
      <c r="D3528" s="30">
        <v>45948</v>
      </c>
      <c r="E3528" s="47">
        <v>288.75</v>
      </c>
      <c r="F3528" s="47">
        <f>IF(AB3528="DOLLAR",E3528*88,E3528)</f>
        <v>25410</v>
      </c>
      <c r="G3528" s="48">
        <f>F3528*J3528</f>
        <v>50820</v>
      </c>
      <c r="H3528" s="21">
        <v>100336</v>
      </c>
      <c r="I3528" s="21" t="s">
        <v>5164</v>
      </c>
      <c r="J3528" s="21">
        <v>2</v>
      </c>
      <c r="K3528" s="21">
        <v>2</v>
      </c>
      <c r="L3528" s="21">
        <f>J3528-K3528</f>
        <v>0</v>
      </c>
      <c r="M3528" s="21" t="s">
        <v>5664</v>
      </c>
      <c r="N3528" s="30">
        <v>45958</v>
      </c>
      <c r="O3528" s="48">
        <v>54862.5</v>
      </c>
      <c r="P3528" s="21" t="s">
        <v>254</v>
      </c>
      <c r="Q3528" s="21" t="s">
        <v>636</v>
      </c>
      <c r="R3528" s="21" t="s">
        <v>847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45958</v>
      </c>
      <c r="Y3528" s="21">
        <f>IF(X3528="", "", X3528-N3528)</f>
        <v>0</v>
      </c>
      <c r="Z3528" s="21" t="str">
        <f>IF(N3528="", "", TEXT(N3528, "dddd"))</f>
        <v>Tuesday</v>
      </c>
      <c r="AA3528" s="21" t="str">
        <f>IF(X3528="", "", TEXT(X3528, "dddd"))</f>
        <v>Tuesday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x14ac:dyDescent="0.25">
      <c r="A3529" s="21">
        <v>3524</v>
      </c>
      <c r="B3529" s="21" t="s">
        <v>5213</v>
      </c>
      <c r="C3529" s="30">
        <v>45941</v>
      </c>
      <c r="D3529" s="30">
        <v>45948</v>
      </c>
      <c r="E3529" s="47">
        <v>63</v>
      </c>
      <c r="F3529" s="47">
        <f>IF(AB3529="DOLLAR",E3529*88,E3529)</f>
        <v>5544</v>
      </c>
      <c r="G3529" s="48">
        <f>F3529*J3529</f>
        <v>5544</v>
      </c>
      <c r="H3529" s="21">
        <v>100512</v>
      </c>
      <c r="I3529" s="21" t="s">
        <v>4762</v>
      </c>
      <c r="J3529" s="21">
        <v>1</v>
      </c>
      <c r="K3529" s="21">
        <v>1</v>
      </c>
      <c r="L3529" s="21">
        <f>J3529-K3529</f>
        <v>0</v>
      </c>
      <c r="M3529" s="21" t="s">
        <v>5684</v>
      </c>
      <c r="N3529" s="30">
        <v>45952</v>
      </c>
      <c r="O3529" s="48">
        <v>9765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>IF(X3529="", "", X3529-N3529)</f>
        <v>3</v>
      </c>
      <c r="Z3529" s="21" t="str">
        <f>IF(N3529="", "", TEXT(N3529, "dddd"))</f>
        <v>Wednesday</v>
      </c>
      <c r="AA3529" s="21" t="str">
        <f>IF(X3529="", "", TEXT(X3529, "dddd"))</f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3525</v>
      </c>
      <c r="B3530" s="21" t="s">
        <v>5213</v>
      </c>
      <c r="C3530" s="30">
        <v>45941</v>
      </c>
      <c r="D3530" s="30">
        <v>45948</v>
      </c>
      <c r="E3530" s="47">
        <v>73.5</v>
      </c>
      <c r="F3530" s="47">
        <f>IF(AB3530="DOLLAR",E3530*88,E3530)</f>
        <v>6468</v>
      </c>
      <c r="G3530" s="48">
        <f>F3530*J3530</f>
        <v>12936</v>
      </c>
      <c r="H3530" s="21">
        <v>100712</v>
      </c>
      <c r="I3530" s="21" t="s">
        <v>4752</v>
      </c>
      <c r="J3530" s="21">
        <v>2</v>
      </c>
      <c r="K3530" s="21">
        <v>2</v>
      </c>
      <c r="L3530" s="21">
        <f>J3530-K3530</f>
        <v>0</v>
      </c>
      <c r="M3530" s="21" t="s">
        <v>5684</v>
      </c>
      <c r="N3530" s="30">
        <v>45952</v>
      </c>
      <c r="O3530" s="48">
        <v>22785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>IF(X3530="", "", X3530-N3530)</f>
        <v>3</v>
      </c>
      <c r="Z3530" s="21" t="str">
        <f>IF(N3530="", "", TEXT(N3530, "dddd"))</f>
        <v>Wednesday</v>
      </c>
      <c r="AA3530" s="21" t="str">
        <f>IF(X3530="", "", TEXT(X3530, "dddd"))</f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3526</v>
      </c>
      <c r="B3531" s="21" t="s">
        <v>5213</v>
      </c>
      <c r="C3531" s="30">
        <v>45941</v>
      </c>
      <c r="D3531" s="30">
        <v>45948</v>
      </c>
      <c r="E3531" s="47">
        <v>160.30000000000001</v>
      </c>
      <c r="F3531" s="47">
        <f>IF(AB3531="DOLLAR",E3531*88,E3531)</f>
        <v>14106.400000000001</v>
      </c>
      <c r="G3531" s="48">
        <f>F3531*J3531</f>
        <v>14106.400000000001</v>
      </c>
      <c r="H3531" s="21">
        <v>101320</v>
      </c>
      <c r="I3531" s="21" t="s">
        <v>5165</v>
      </c>
      <c r="J3531" s="21">
        <v>1</v>
      </c>
      <c r="K3531" s="21">
        <v>1</v>
      </c>
      <c r="L3531" s="21">
        <f>J3531-K3531</f>
        <v>0</v>
      </c>
      <c r="M3531" s="21" t="s">
        <v>5313</v>
      </c>
      <c r="N3531" s="30">
        <v>45955</v>
      </c>
      <c r="O3531" s="48">
        <v>25556.400000000001</v>
      </c>
      <c r="P3531" s="21" t="s">
        <v>4750</v>
      </c>
      <c r="Q3531" s="56">
        <v>58157406311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Pune</v>
      </c>
      <c r="W3531" s="38"/>
      <c r="X3531" s="30">
        <v>45957</v>
      </c>
      <c r="Y3531" s="21">
        <f>IF(X3531="", "", X3531-N3531)</f>
        <v>2</v>
      </c>
      <c r="Z3531" s="21" t="str">
        <f>IF(N3531="", "", TEXT(N3531, "dddd"))</f>
        <v>Saturday</v>
      </c>
      <c r="AA3531" s="21" t="str">
        <f>IF(X3531="", "", TEXT(X3531, "dddd"))</f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3527</v>
      </c>
      <c r="B3532" s="21" t="s">
        <v>5213</v>
      </c>
      <c r="C3532" s="30">
        <v>45941</v>
      </c>
      <c r="D3532" s="30">
        <v>45948</v>
      </c>
      <c r="E3532" s="47">
        <v>158.19999999999999</v>
      </c>
      <c r="F3532" s="47">
        <f>IF(AB3532="DOLLAR",E3532*88,E3532)</f>
        <v>13921.599999999999</v>
      </c>
      <c r="G3532" s="48">
        <f>F3532*J3532</f>
        <v>13921.599999999999</v>
      </c>
      <c r="H3532" s="21">
        <v>102008</v>
      </c>
      <c r="I3532" s="21" t="s">
        <v>5166</v>
      </c>
      <c r="J3532" s="21">
        <v>1</v>
      </c>
      <c r="K3532" s="21">
        <v>1</v>
      </c>
      <c r="L3532" s="21">
        <f>J3532-K3532</f>
        <v>0</v>
      </c>
      <c r="M3532" s="21" t="s">
        <v>5654</v>
      </c>
      <c r="N3532" s="30">
        <v>45952</v>
      </c>
      <c r="O3532" s="48">
        <v>22068.9</v>
      </c>
      <c r="P3532" s="21" t="s">
        <v>2365</v>
      </c>
      <c r="Q3532" s="21">
        <v>58157309626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45953</v>
      </c>
      <c r="Y3532" s="21">
        <f>IF(X3532="", "", X3532-N3532)</f>
        <v>1</v>
      </c>
      <c r="Z3532" s="21" t="str">
        <f>IF(N3532="", "", TEXT(N3532, "dddd"))</f>
        <v>Wednesday</v>
      </c>
      <c r="AA3532" s="21" t="str">
        <f>IF(X3532="", "", TEXT(X3532, "dddd"))</f>
        <v>Thursday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3528</v>
      </c>
      <c r="B3533" s="21" t="s">
        <v>5213</v>
      </c>
      <c r="C3533" s="30">
        <v>45941</v>
      </c>
      <c r="D3533" s="30">
        <v>45948</v>
      </c>
      <c r="E3533" s="47">
        <v>114.8</v>
      </c>
      <c r="F3533" s="47">
        <f>IF(AB3533="DOLLAR",E3533*88,E3533)</f>
        <v>10102.4</v>
      </c>
      <c r="G3533" s="48">
        <f>F3533*J3533</f>
        <v>10102.4</v>
      </c>
      <c r="H3533" s="21">
        <v>102116</v>
      </c>
      <c r="I3533" s="21" t="s">
        <v>5167</v>
      </c>
      <c r="J3533" s="21">
        <v>1</v>
      </c>
      <c r="K3533" s="21">
        <v>1</v>
      </c>
      <c r="L3533" s="21">
        <f>J3533-K3533</f>
        <v>0</v>
      </c>
      <c r="M3533" s="21" t="s">
        <v>5630</v>
      </c>
      <c r="N3533" s="30">
        <v>45957</v>
      </c>
      <c r="O3533" s="48">
        <v>18980</v>
      </c>
      <c r="P3533" s="21" t="s">
        <v>26</v>
      </c>
      <c r="Q3533" s="21" t="s">
        <v>5524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Chandigarh</v>
      </c>
      <c r="W3533" s="38"/>
      <c r="X3533" s="30">
        <v>45958</v>
      </c>
      <c r="Y3533" s="21">
        <f>IF(X3533="", "", X3533-N3533)</f>
        <v>1</v>
      </c>
      <c r="Z3533" s="21" t="str">
        <f>IF(N3533="", "", TEXT(N3533, "dddd"))</f>
        <v>Monday</v>
      </c>
      <c r="AA3533" s="21" t="str">
        <f>IF(X3533="", "", TEXT(X3533, "dddd"))</f>
        <v>Tuesday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3529</v>
      </c>
      <c r="B3534" s="21" t="s">
        <v>5213</v>
      </c>
      <c r="C3534" s="30">
        <v>45941</v>
      </c>
      <c r="D3534" s="30">
        <v>45948</v>
      </c>
      <c r="E3534" s="47">
        <v>102.2</v>
      </c>
      <c r="F3534" s="47">
        <f>IF(AB3534="DOLLAR",E3534*88,E3534)</f>
        <v>8993.6</v>
      </c>
      <c r="G3534" s="48">
        <f>F3534*J3534</f>
        <v>8993.6</v>
      </c>
      <c r="H3534" s="21">
        <v>103008</v>
      </c>
      <c r="I3534" s="21" t="s">
        <v>5168</v>
      </c>
      <c r="J3534" s="21">
        <v>1</v>
      </c>
      <c r="K3534" s="21">
        <v>1</v>
      </c>
      <c r="L3534" s="21">
        <f>J3534-K3534</f>
        <v>0</v>
      </c>
      <c r="M3534" s="21" t="s">
        <v>5684</v>
      </c>
      <c r="N3534" s="30">
        <v>45952</v>
      </c>
      <c r="O3534" s="48">
        <v>15841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>IF(X3534="", "", X3534-N3534)</f>
        <v>3</v>
      </c>
      <c r="Z3534" s="21" t="str">
        <f>IF(N3534="", "", TEXT(N3534, "dddd"))</f>
        <v>Wednesday</v>
      </c>
      <c r="AA3534" s="21" t="str">
        <f>IF(X3534="", "", TEXT(X3534, "dddd"))</f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3530</v>
      </c>
      <c r="B3535" s="21" t="s">
        <v>5213</v>
      </c>
      <c r="C3535" s="30">
        <v>45941</v>
      </c>
      <c r="D3535" s="30">
        <v>45948</v>
      </c>
      <c r="E3535" s="47">
        <v>25.2</v>
      </c>
      <c r="F3535" s="47">
        <f>IF(AB3535="DOLLAR",E3535*88,E3535)</f>
        <v>2217.6</v>
      </c>
      <c r="G3535" s="48">
        <f>F3535*J3535</f>
        <v>8870.4</v>
      </c>
      <c r="H3535" s="21">
        <v>103107</v>
      </c>
      <c r="I3535" s="21" t="s">
        <v>4755</v>
      </c>
      <c r="J3535" s="21">
        <v>4</v>
      </c>
      <c r="K3535" s="21">
        <v>4</v>
      </c>
      <c r="L3535" s="21">
        <f>J3535-K3535</f>
        <v>0</v>
      </c>
      <c r="M3535" s="21" t="s">
        <v>5684</v>
      </c>
      <c r="N3535" s="30">
        <v>45952</v>
      </c>
      <c r="O3535" s="48">
        <v>15624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>IF(X3535="", "", X3535-N3535)</f>
        <v>3</v>
      </c>
      <c r="Z3535" s="21" t="str">
        <f>IF(N3535="", "", TEXT(N3535, "dddd"))</f>
        <v>Wednesday</v>
      </c>
      <c r="AA3535" s="21" t="str">
        <f>IF(X3535="", "", TEXT(X3535, "dddd"))</f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3531</v>
      </c>
      <c r="B3536" s="21" t="s">
        <v>5213</v>
      </c>
      <c r="C3536" s="30">
        <v>45941</v>
      </c>
      <c r="D3536" s="30">
        <v>45948</v>
      </c>
      <c r="E3536" s="47">
        <v>181.5</v>
      </c>
      <c r="F3536" s="47">
        <f>IF(AB3536="DOLLAR",E3536*88,E3536)</f>
        <v>15972</v>
      </c>
      <c r="G3536" s="48">
        <f>F3536*J3536</f>
        <v>31944</v>
      </c>
      <c r="H3536" s="21">
        <v>103134</v>
      </c>
      <c r="I3536" s="21" t="s">
        <v>4755</v>
      </c>
      <c r="J3536" s="21">
        <v>2</v>
      </c>
      <c r="K3536" s="21">
        <v>2</v>
      </c>
      <c r="L3536" s="21">
        <f>J3536-K3536</f>
        <v>0</v>
      </c>
      <c r="M3536" s="21" t="s">
        <v>5587</v>
      </c>
      <c r="N3536" s="30">
        <v>45952</v>
      </c>
      <c r="O3536" s="48">
        <v>52514</v>
      </c>
      <c r="P3536" s="21" t="s">
        <v>2046</v>
      </c>
      <c r="Q3536" s="21">
        <v>58157302394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Banglore</v>
      </c>
      <c r="W3536" s="38"/>
      <c r="X3536" s="30">
        <v>45953</v>
      </c>
      <c r="Y3536" s="21">
        <f>IF(X3536="", "", X3536-N3536)</f>
        <v>1</v>
      </c>
      <c r="Z3536" s="21" t="str">
        <f>IF(N3536="", "", TEXT(N3536, "dddd"))</f>
        <v>Wednesday</v>
      </c>
      <c r="AA3536" s="21" t="str">
        <f>IF(X3536="", "", TEXT(X3536, "dddd"))</f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3532</v>
      </c>
      <c r="B3537" s="21" t="s">
        <v>5213</v>
      </c>
      <c r="C3537" s="30">
        <v>45941</v>
      </c>
      <c r="D3537" s="30">
        <v>45948</v>
      </c>
      <c r="E3537" s="47">
        <v>150.5</v>
      </c>
      <c r="F3537" s="47">
        <f>IF(AB3537="DOLLAR",E3537*88,E3537)</f>
        <v>13244</v>
      </c>
      <c r="G3537" s="48">
        <f>F3537*J3537</f>
        <v>26488</v>
      </c>
      <c r="H3537" s="21">
        <v>104426</v>
      </c>
      <c r="I3537" s="21" t="s">
        <v>5169</v>
      </c>
      <c r="J3537" s="21">
        <v>2</v>
      </c>
      <c r="K3537" s="21">
        <v>2</v>
      </c>
      <c r="L3537" s="21">
        <f>J3537-K3537</f>
        <v>0</v>
      </c>
      <c r="M3537" s="21" t="s">
        <v>5684</v>
      </c>
      <c r="N3537" s="30">
        <v>45952</v>
      </c>
      <c r="O3537" s="48">
        <v>46655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>IF(X3537="", "", X3537-N3537)</f>
        <v>3</v>
      </c>
      <c r="Z3537" s="21" t="str">
        <f>IF(N3537="", "", TEXT(N3537, "dddd"))</f>
        <v>Wednesday</v>
      </c>
      <c r="AA3537" s="21" t="str">
        <f>IF(X3537="", "", TEXT(X3537, "dddd"))</f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3533</v>
      </c>
      <c r="B3538" s="21" t="s">
        <v>5213</v>
      </c>
      <c r="C3538" s="30">
        <v>45941</v>
      </c>
      <c r="D3538" s="30">
        <v>45948</v>
      </c>
      <c r="E3538" s="47">
        <v>133</v>
      </c>
      <c r="F3538" s="47">
        <f>IF(AB3538="DOLLAR",E3538*88,E3538)</f>
        <v>11704</v>
      </c>
      <c r="G3538" s="48">
        <f>F3538*J3538</f>
        <v>23408</v>
      </c>
      <c r="H3538" s="21">
        <v>104512</v>
      </c>
      <c r="I3538" s="21" t="s">
        <v>5170</v>
      </c>
      <c r="J3538" s="21">
        <v>2</v>
      </c>
      <c r="K3538" s="21">
        <v>2</v>
      </c>
      <c r="L3538" s="21">
        <f>J3538-K3538</f>
        <v>0</v>
      </c>
      <c r="M3538" s="21" t="s">
        <v>5684</v>
      </c>
      <c r="N3538" s="30">
        <v>45952</v>
      </c>
      <c r="O3538" s="48">
        <v>41230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>IF(X3538="", "", X3538-N3538)</f>
        <v>3</v>
      </c>
      <c r="Z3538" s="21" t="str">
        <f>IF(N3538="", "", TEXT(N3538, "dddd"))</f>
        <v>Wednesday</v>
      </c>
      <c r="AA3538" s="21" t="str">
        <f>IF(X3538="", "", TEXT(X3538, "dddd"))</f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3534</v>
      </c>
      <c r="B3539" s="21" t="s">
        <v>5213</v>
      </c>
      <c r="C3539" s="30">
        <v>45941</v>
      </c>
      <c r="D3539" s="30">
        <v>45948</v>
      </c>
      <c r="E3539" s="47">
        <v>196</v>
      </c>
      <c r="F3539" s="47">
        <f>IF(AB3539="DOLLAR",E3539*88,E3539)</f>
        <v>17248</v>
      </c>
      <c r="G3539" s="48">
        <f>F3539*J3539</f>
        <v>17248</v>
      </c>
      <c r="H3539" s="21">
        <v>105006</v>
      </c>
      <c r="I3539" s="21" t="s">
        <v>4757</v>
      </c>
      <c r="J3539" s="21">
        <v>1</v>
      </c>
      <c r="K3539" s="21">
        <v>1</v>
      </c>
      <c r="L3539" s="21">
        <f>J3539-K3539</f>
        <v>0</v>
      </c>
      <c r="M3539" s="21" t="s">
        <v>5664</v>
      </c>
      <c r="N3539" s="30">
        <v>45958</v>
      </c>
      <c r="O3539" s="48">
        <v>19950</v>
      </c>
      <c r="P3539" s="21" t="s">
        <v>254</v>
      </c>
      <c r="Q3539" s="21" t="s">
        <v>636</v>
      </c>
      <c r="R3539" s="21" t="s">
        <v>847</v>
      </c>
      <c r="S3539" s="3">
        <v>4</v>
      </c>
      <c r="T3539" s="37"/>
      <c r="U3539" s="21" t="s">
        <v>18</v>
      </c>
      <c r="V3539" s="21" t="str">
        <f>VLOOKUP(P3539,'Customer List'!B:C,2,)</f>
        <v>Delhi</v>
      </c>
      <c r="W3539" s="38"/>
      <c r="X3539" s="30">
        <f>IF(OR(R3539 = "PRIYANKA MADAM", R3539 = "DEEPAK", R3539 = "PORTER"),N3539,"")</f>
        <v>45958</v>
      </c>
      <c r="Y3539" s="21">
        <f>IF(X3539="", "", X3539-N3539)</f>
        <v>0</v>
      </c>
      <c r="Z3539" s="21" t="str">
        <f>IF(N3539="", "", TEXT(N3539, "dddd"))</f>
        <v>Tuesday</v>
      </c>
      <c r="AA3539" s="21" t="str">
        <f>IF(X3539="", "", TEXT(X3539, "dddd"))</f>
        <v>Tuesday</v>
      </c>
      <c r="AB3539" s="21" t="str">
        <f>VLOOKUP(U3539,'Currency Sheet'!A:C,3,)</f>
        <v>DOLLAR</v>
      </c>
      <c r="AC3539" s="42" t="str">
        <f>VLOOKUP(P3539,'Customer List'!B:D,3,)</f>
        <v>Local</v>
      </c>
    </row>
    <row r="3540" spans="1:29" x14ac:dyDescent="0.25">
      <c r="A3540" s="21">
        <v>3535</v>
      </c>
      <c r="B3540" s="21" t="s">
        <v>5213</v>
      </c>
      <c r="C3540" s="30">
        <v>45941</v>
      </c>
      <c r="D3540" s="30">
        <v>45948</v>
      </c>
      <c r="E3540" s="47">
        <v>147.69999999999999</v>
      </c>
      <c r="F3540" s="47">
        <f>IF(AB3540="DOLLAR",E3540*88,E3540)</f>
        <v>12997.599999999999</v>
      </c>
      <c r="G3540" s="48">
        <f>F3540*J3540</f>
        <v>25995.199999999997</v>
      </c>
      <c r="H3540" s="21">
        <v>105814</v>
      </c>
      <c r="I3540" s="21" t="s">
        <v>4758</v>
      </c>
      <c r="J3540" s="21">
        <v>2</v>
      </c>
      <c r="K3540" s="21">
        <v>2</v>
      </c>
      <c r="L3540" s="21">
        <f>J3540-K3540</f>
        <v>0</v>
      </c>
      <c r="M3540" s="21" t="s">
        <v>5684</v>
      </c>
      <c r="N3540" s="30">
        <v>45952</v>
      </c>
      <c r="O3540" s="48">
        <v>45787</v>
      </c>
      <c r="P3540" s="21" t="s">
        <v>2171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>IF(X3540="", "", X3540-N3540)</f>
        <v>3</v>
      </c>
      <c r="Z3540" s="21" t="str">
        <f>IF(N3540="", "", TEXT(N3540, "dddd"))</f>
        <v>Wednesday</v>
      </c>
      <c r="AA3540" s="21" t="str">
        <f>IF(X3540="", "", TEXT(X3540, "dddd"))</f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3536</v>
      </c>
      <c r="B3541" s="21" t="s">
        <v>5213</v>
      </c>
      <c r="C3541" s="30">
        <v>45941</v>
      </c>
      <c r="D3541" s="30">
        <v>45948</v>
      </c>
      <c r="E3541" s="47">
        <v>204.75</v>
      </c>
      <c r="F3541" s="47">
        <f>IF(AB3541="DOLLAR",E3541*88,E3541)</f>
        <v>18018</v>
      </c>
      <c r="G3541" s="48">
        <f>F3541*J3541</f>
        <v>36036</v>
      </c>
      <c r="H3541" s="21">
        <v>107641</v>
      </c>
      <c r="I3541" s="21" t="s">
        <v>4759</v>
      </c>
      <c r="J3541" s="21">
        <v>2</v>
      </c>
      <c r="K3541" s="21">
        <v>2</v>
      </c>
      <c r="L3541" s="21">
        <f>J3541-K3541</f>
        <v>0</v>
      </c>
      <c r="M3541" s="21" t="s">
        <v>5664</v>
      </c>
      <c r="N3541" s="30">
        <v>45958</v>
      </c>
      <c r="O3541" s="48">
        <v>38902.5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>IF(X3541="", "", X3541-N3541)</f>
        <v>0</v>
      </c>
      <c r="Z3541" s="21" t="str">
        <f>IF(N3541="", "", TEXT(N3541, "dddd"))</f>
        <v>Tuesday</v>
      </c>
      <c r="AA3541" s="21" t="str">
        <f>IF(X3541="", "", TEXT(X3541, "dddd"))</f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x14ac:dyDescent="0.25">
      <c r="A3542" s="21">
        <v>3537</v>
      </c>
      <c r="B3542" s="21" t="s">
        <v>5213</v>
      </c>
      <c r="C3542" s="30">
        <v>45941</v>
      </c>
      <c r="D3542" s="30">
        <v>45948</v>
      </c>
      <c r="E3542" s="47">
        <v>214.5</v>
      </c>
      <c r="F3542" s="47">
        <f>IF(AB3542="DOLLAR",E3542*88,E3542)</f>
        <v>18876</v>
      </c>
      <c r="G3542" s="48">
        <f>F3542*J3542</f>
        <v>37752</v>
      </c>
      <c r="H3542" s="21">
        <v>115555</v>
      </c>
      <c r="I3542" s="21" t="s">
        <v>5171</v>
      </c>
      <c r="J3542" s="21">
        <v>2</v>
      </c>
      <c r="K3542" s="21">
        <v>2</v>
      </c>
      <c r="L3542" s="21">
        <f>J3542-K3542</f>
        <v>0</v>
      </c>
      <c r="M3542" s="21" t="s">
        <v>5590</v>
      </c>
      <c r="N3542" s="30">
        <v>45952</v>
      </c>
      <c r="O3542" s="48">
        <v>62062</v>
      </c>
      <c r="P3542" s="21" t="s">
        <v>671</v>
      </c>
      <c r="Q3542" s="21">
        <v>58157301521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45955</v>
      </c>
      <c r="Y3542" s="21">
        <f>IF(X3542="", "", X3542-N3542)</f>
        <v>3</v>
      </c>
      <c r="Z3542" s="21" t="str">
        <f>IF(N3542="", "", TEXT(N3542, "dddd"))</f>
        <v>Wednesday</v>
      </c>
      <c r="AA3542" s="21" t="str">
        <f>IF(X3542="", "", TEXT(X3542, "dddd"))</f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3538</v>
      </c>
      <c r="B3543" s="21" t="s">
        <v>5213</v>
      </c>
      <c r="C3543" s="30">
        <v>45941</v>
      </c>
      <c r="D3543" s="30">
        <v>45948</v>
      </c>
      <c r="E3543" s="47">
        <v>160.30000000000001</v>
      </c>
      <c r="F3543" s="47">
        <f>IF(AB3543="DOLLAR",E3543*88,E3543)</f>
        <v>14106.400000000001</v>
      </c>
      <c r="G3543" s="48">
        <f>F3543*J3543</f>
        <v>14106.400000000001</v>
      </c>
      <c r="H3543" s="21">
        <v>116008</v>
      </c>
      <c r="I3543" s="21" t="s">
        <v>4762</v>
      </c>
      <c r="J3543" s="21">
        <v>1</v>
      </c>
      <c r="K3543" s="21">
        <v>1</v>
      </c>
      <c r="L3543" s="21">
        <f>J3543-K3543</f>
        <v>0</v>
      </c>
      <c r="M3543" s="21" t="s">
        <v>5654</v>
      </c>
      <c r="N3543" s="30">
        <v>45952</v>
      </c>
      <c r="O3543" s="48">
        <v>22361.85</v>
      </c>
      <c r="P3543" s="21" t="s">
        <v>2365</v>
      </c>
      <c r="Q3543" s="21">
        <v>58157309626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45953</v>
      </c>
      <c r="Y3543" s="21">
        <f>IF(X3543="", "", X3543-N3543)</f>
        <v>1</v>
      </c>
      <c r="Z3543" s="21" t="str">
        <f>IF(N3543="", "", TEXT(N3543, "dddd"))</f>
        <v>Wednesday</v>
      </c>
      <c r="AA3543" s="21" t="str">
        <f>IF(X3543="", "", TEXT(X3543, "dddd"))</f>
        <v>Thursday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3539</v>
      </c>
      <c r="B3544" s="21" t="s">
        <v>5213</v>
      </c>
      <c r="C3544" s="30">
        <v>45941</v>
      </c>
      <c r="D3544" s="30">
        <v>45948</v>
      </c>
      <c r="E3544" s="47">
        <v>242.9</v>
      </c>
      <c r="F3544" s="47">
        <f>IF(AB3544="DOLLAR",E3544*88,E3544)</f>
        <v>21375.200000000001</v>
      </c>
      <c r="G3544" s="48">
        <f>F3544*J3544</f>
        <v>21375.200000000001</v>
      </c>
      <c r="H3544" s="21">
        <v>118220</v>
      </c>
      <c r="I3544" s="21" t="s">
        <v>5172</v>
      </c>
      <c r="J3544" s="21">
        <v>1</v>
      </c>
      <c r="K3544" s="21">
        <v>1</v>
      </c>
      <c r="L3544" s="21">
        <f>J3544-K3544</f>
        <v>0</v>
      </c>
      <c r="M3544" s="21" t="s">
        <v>5583</v>
      </c>
      <c r="N3544" s="30">
        <v>45952</v>
      </c>
      <c r="O3544" s="48">
        <v>29668.5</v>
      </c>
      <c r="P3544" s="21" t="s">
        <v>242</v>
      </c>
      <c r="Q3544" s="21">
        <v>58157301300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Mumbai</v>
      </c>
      <c r="W3544" s="38"/>
      <c r="X3544" s="30">
        <v>45954</v>
      </c>
      <c r="Y3544" s="21">
        <f>IF(X3544="", "", X3544-N3544)</f>
        <v>2</v>
      </c>
      <c r="Z3544" s="21" t="str">
        <f>IF(N3544="", "", TEXT(N3544, "dddd"))</f>
        <v>Wednesday</v>
      </c>
      <c r="AA3544" s="21" t="str">
        <f>IF(X3544="", "", TEXT(X3544, "dddd"))</f>
        <v>Friday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3540</v>
      </c>
      <c r="B3545" s="21" t="s">
        <v>5213</v>
      </c>
      <c r="C3545" s="30">
        <v>45941</v>
      </c>
      <c r="D3545" s="30">
        <v>45948</v>
      </c>
      <c r="E3545" s="47">
        <v>93.8</v>
      </c>
      <c r="F3545" s="47">
        <f>IF(AB3545="DOLLAR",E3545*88,E3545)</f>
        <v>8254.4</v>
      </c>
      <c r="G3545" s="48">
        <f>F3545*J3545</f>
        <v>8254.4</v>
      </c>
      <c r="H3545" s="21">
        <v>119703</v>
      </c>
      <c r="I3545" s="21" t="s">
        <v>5173</v>
      </c>
      <c r="J3545" s="21">
        <v>1</v>
      </c>
      <c r="K3545" s="21">
        <v>1</v>
      </c>
      <c r="L3545" s="21">
        <f>J3545-K3545</f>
        <v>0</v>
      </c>
      <c r="M3545" s="21" t="s">
        <v>5654</v>
      </c>
      <c r="N3545" s="30">
        <v>45952</v>
      </c>
      <c r="O3545" s="48">
        <v>13085.1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>IF(X3545="", "", X3545-N3545)</f>
        <v>1</v>
      </c>
      <c r="Z3545" s="21" t="str">
        <f>IF(N3545="", "", TEXT(N3545, "dddd"))</f>
        <v>Wednesday</v>
      </c>
      <c r="AA3545" s="21" t="str">
        <f>IF(X3545="", "", TEXT(X3545, "dddd"))</f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3541</v>
      </c>
      <c r="B3546" s="21" t="s">
        <v>5213</v>
      </c>
      <c r="C3546" s="30">
        <v>45941</v>
      </c>
      <c r="D3546" s="30">
        <v>45948</v>
      </c>
      <c r="E3546" s="47">
        <v>102.9</v>
      </c>
      <c r="F3546" s="47">
        <f>IF(AB3546="DOLLAR",E3546*88,E3546)</f>
        <v>9055.2000000000007</v>
      </c>
      <c r="G3546" s="48">
        <f>F3546*J3546</f>
        <v>9055.2000000000007</v>
      </c>
      <c r="H3546" s="21">
        <v>120205</v>
      </c>
      <c r="I3546" s="21" t="s">
        <v>5174</v>
      </c>
      <c r="J3546" s="21">
        <v>1</v>
      </c>
      <c r="K3546" s="21">
        <v>1</v>
      </c>
      <c r="L3546" s="21">
        <f>J3546-K3546</f>
        <v>0</v>
      </c>
      <c r="M3546" s="21" t="s">
        <v>5654</v>
      </c>
      <c r="N3546" s="30">
        <v>45952</v>
      </c>
      <c r="O3546" s="48">
        <v>14354.55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>IF(X3546="", "", X3546-N3546)</f>
        <v>1</v>
      </c>
      <c r="Z3546" s="21" t="str">
        <f>IF(N3546="", "", TEXT(N3546, "dddd"))</f>
        <v>Wednesday</v>
      </c>
      <c r="AA3546" s="21" t="str">
        <f>IF(X3546="", "", TEXT(X3546, "dddd"))</f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3542</v>
      </c>
      <c r="B3547" s="21" t="s">
        <v>5213</v>
      </c>
      <c r="C3547" s="30">
        <v>45941</v>
      </c>
      <c r="D3547" s="30">
        <v>45948</v>
      </c>
      <c r="E3547" s="47">
        <v>212.1</v>
      </c>
      <c r="F3547" s="47">
        <f>IF(AB3547="DOLLAR",E3547*88,E3547)</f>
        <v>18664.8</v>
      </c>
      <c r="G3547" s="48">
        <f>F3547*J3547</f>
        <v>18664.8</v>
      </c>
      <c r="H3547" s="21">
        <v>123114</v>
      </c>
      <c r="I3547" s="21" t="s">
        <v>4765</v>
      </c>
      <c r="J3547" s="21">
        <v>1</v>
      </c>
      <c r="K3547" s="21">
        <v>1</v>
      </c>
      <c r="L3547" s="21">
        <f>J3547-K3547</f>
        <v>0</v>
      </c>
      <c r="M3547" s="21" t="s">
        <v>5590</v>
      </c>
      <c r="N3547" s="30">
        <v>45952</v>
      </c>
      <c r="O3547" s="48">
        <v>32875.5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>IF(X3547="", "", X3547-N3547)</f>
        <v>3</v>
      </c>
      <c r="Z3547" s="21" t="str">
        <f>IF(N3547="", "", TEXT(N3547, "dddd"))</f>
        <v>Wednesday</v>
      </c>
      <c r="AA3547" s="21" t="str">
        <f>IF(X3547="", "", TEXT(X3547, "dddd"))</f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3543</v>
      </c>
      <c r="B3548" s="21" t="s">
        <v>5213</v>
      </c>
      <c r="C3548" s="30">
        <v>45941</v>
      </c>
      <c r="D3548" s="30">
        <v>45948</v>
      </c>
      <c r="E3548" s="47">
        <v>219</v>
      </c>
      <c r="F3548" s="47">
        <f>IF(AB3548="DOLLAR",E3548*88,E3548)</f>
        <v>19272</v>
      </c>
      <c r="G3548" s="48">
        <f>F3548*J3548</f>
        <v>19272</v>
      </c>
      <c r="H3548" s="21">
        <v>123173</v>
      </c>
      <c r="I3548" s="21" t="s">
        <v>4765</v>
      </c>
      <c r="J3548" s="21">
        <v>1</v>
      </c>
      <c r="K3548" s="21">
        <v>1</v>
      </c>
      <c r="L3548" s="21">
        <f>J3548-K3548</f>
        <v>0</v>
      </c>
      <c r="M3548" s="21" t="s">
        <v>5704</v>
      </c>
      <c r="N3548" s="30">
        <v>45952</v>
      </c>
      <c r="O3548" s="48">
        <v>31682</v>
      </c>
      <c r="P3548" s="21" t="s">
        <v>2171</v>
      </c>
      <c r="Q3548" s="21">
        <v>58157302814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Gujrat</v>
      </c>
      <c r="W3548" s="38"/>
      <c r="X3548" s="30">
        <v>45955</v>
      </c>
      <c r="Y3548" s="21">
        <f>IF(X3548="", "", X3548-N3548)</f>
        <v>3</v>
      </c>
      <c r="Z3548" s="21" t="str">
        <f>IF(N3548="", "", TEXT(N3548, "dddd"))</f>
        <v>Wednesday</v>
      </c>
      <c r="AA3548" s="21" t="str">
        <f>IF(X3548="", "", TEXT(X3548, "dddd"))</f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3544</v>
      </c>
      <c r="B3549" s="21" t="s">
        <v>5213</v>
      </c>
      <c r="C3549" s="30">
        <v>45941</v>
      </c>
      <c r="D3549" s="30">
        <v>45948</v>
      </c>
      <c r="E3549" s="47">
        <v>193.2</v>
      </c>
      <c r="F3549" s="47">
        <f>IF(AB3549="DOLLAR",E3549*88,E3549)</f>
        <v>17001.599999999999</v>
      </c>
      <c r="G3549" s="48">
        <f>F3549*J3549</f>
        <v>17001.599999999999</v>
      </c>
      <c r="H3549" s="21">
        <v>125224</v>
      </c>
      <c r="I3549" s="21" t="s">
        <v>5175</v>
      </c>
      <c r="J3549" s="21">
        <v>1</v>
      </c>
      <c r="K3549" s="21">
        <v>1</v>
      </c>
      <c r="L3549" s="21">
        <f>J3549-K3549</f>
        <v>0</v>
      </c>
      <c r="M3549" s="21" t="s">
        <v>5583</v>
      </c>
      <c r="N3549" s="30">
        <v>45952</v>
      </c>
      <c r="O3549" s="48">
        <v>23598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>IF(X3549="", "", X3549-N3549)</f>
        <v>2</v>
      </c>
      <c r="Z3549" s="21" t="str">
        <f>IF(N3549="", "", TEXT(N3549, "dddd"))</f>
        <v>Wednesday</v>
      </c>
      <c r="AA3549" s="21" t="str">
        <f>IF(X3549="", "", TEXT(X3549, "dddd"))</f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3545</v>
      </c>
      <c r="B3550" s="21" t="s">
        <v>5213</v>
      </c>
      <c r="C3550" s="30">
        <v>45941</v>
      </c>
      <c r="D3550" s="30">
        <v>45948</v>
      </c>
      <c r="E3550" s="47">
        <v>62.3</v>
      </c>
      <c r="F3550" s="47">
        <f>IF(AB3550="DOLLAR",E3550*88,E3550)</f>
        <v>5482.4</v>
      </c>
      <c r="G3550" s="48">
        <f>F3550*J3550</f>
        <v>5482.4</v>
      </c>
      <c r="H3550" s="21">
        <v>127605</v>
      </c>
      <c r="I3550" s="21" t="s">
        <v>5176</v>
      </c>
      <c r="J3550" s="21">
        <v>1</v>
      </c>
      <c r="K3550" s="21">
        <v>1</v>
      </c>
      <c r="L3550" s="21">
        <f>J3550-K3550</f>
        <v>0</v>
      </c>
      <c r="M3550" s="21" t="s">
        <v>5654</v>
      </c>
      <c r="N3550" s="30">
        <v>45952</v>
      </c>
      <c r="O3550" s="48">
        <v>8690.85</v>
      </c>
      <c r="P3550" s="21" t="s">
        <v>2365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>IF(X3550="", "", X3550-N3550)</f>
        <v>1</v>
      </c>
      <c r="Z3550" s="21" t="str">
        <f>IF(N3550="", "", TEXT(N3550, "dddd"))</f>
        <v>Wednesday</v>
      </c>
      <c r="AA3550" s="21" t="str">
        <f>IF(X3550="", "", TEXT(X3550, "dddd"))</f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3546</v>
      </c>
      <c r="B3551" s="21" t="s">
        <v>5213</v>
      </c>
      <c r="C3551" s="30">
        <v>45941</v>
      </c>
      <c r="D3551" s="30">
        <v>45948</v>
      </c>
      <c r="E3551" s="47">
        <v>255.5</v>
      </c>
      <c r="F3551" s="47">
        <f>IF(AB3551="DOLLAR",E3551*88,E3551)</f>
        <v>22484</v>
      </c>
      <c r="G3551" s="48">
        <f>F3551*J3551</f>
        <v>22484</v>
      </c>
      <c r="H3551" s="21">
        <v>135010</v>
      </c>
      <c r="I3551" s="21" t="s">
        <v>5066</v>
      </c>
      <c r="J3551" s="21">
        <v>1</v>
      </c>
      <c r="K3551" s="21">
        <v>1</v>
      </c>
      <c r="L3551" s="21">
        <f>J3551-K3551</f>
        <v>0</v>
      </c>
      <c r="M3551" s="21" t="s">
        <v>5684</v>
      </c>
      <c r="N3551" s="30">
        <v>45952</v>
      </c>
      <c r="O3551" s="48">
        <v>39602.5</v>
      </c>
      <c r="P3551" s="21" t="s">
        <v>2171</v>
      </c>
      <c r="Q3551" s="21">
        <v>58157302814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Gujrat</v>
      </c>
      <c r="W3551" s="38"/>
      <c r="X3551" s="30">
        <v>45955</v>
      </c>
      <c r="Y3551" s="21">
        <f>IF(X3551="", "", X3551-N3551)</f>
        <v>3</v>
      </c>
      <c r="Z3551" s="21" t="str">
        <f>IF(N3551="", "", TEXT(N3551, "dddd"))</f>
        <v>Wednesday</v>
      </c>
      <c r="AA3551" s="21" t="str">
        <f>IF(X3551="", "", TEXT(X3551, "dddd"))</f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3547</v>
      </c>
      <c r="B3552" s="21" t="s">
        <v>5213</v>
      </c>
      <c r="C3552" s="30">
        <v>45941</v>
      </c>
      <c r="D3552" s="30">
        <v>45948</v>
      </c>
      <c r="E3552" s="47">
        <v>74.2</v>
      </c>
      <c r="F3552" s="47">
        <f>IF(AB3552="DOLLAR",E3552*88,E3552)</f>
        <v>6529.6</v>
      </c>
      <c r="G3552" s="48">
        <f>F3552*J3552</f>
        <v>6529.6</v>
      </c>
      <c r="H3552" s="21">
        <v>135213</v>
      </c>
      <c r="I3552" s="21" t="s">
        <v>5177</v>
      </c>
      <c r="J3552" s="21">
        <v>1</v>
      </c>
      <c r="K3552" s="21">
        <v>1</v>
      </c>
      <c r="L3552" s="21">
        <f>J3552-K3552</f>
        <v>0</v>
      </c>
      <c r="M3552" s="21" t="s">
        <v>5654</v>
      </c>
      <c r="N3552" s="30">
        <v>45952</v>
      </c>
      <c r="O3552" s="48">
        <v>10350.9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>IF(X3552="", "", X3552-N3552)</f>
        <v>1</v>
      </c>
      <c r="Z3552" s="21" t="str">
        <f>IF(N3552="", "", TEXT(N3552, "dddd"))</f>
        <v>Wednesday</v>
      </c>
      <c r="AA3552" s="21" t="str">
        <f>IF(X3552="", "", TEXT(X3552, "dddd"))</f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3548</v>
      </c>
      <c r="B3553" s="21" t="s">
        <v>5213</v>
      </c>
      <c r="C3553" s="30">
        <v>45941</v>
      </c>
      <c r="D3553" s="30">
        <v>45948</v>
      </c>
      <c r="E3553" s="47">
        <v>78.400000000000006</v>
      </c>
      <c r="F3553" s="47">
        <f>IF(AB3553="DOLLAR",E3553*88,E3553)</f>
        <v>6899.2000000000007</v>
      </c>
      <c r="G3553" s="48">
        <f>F3553*J3553</f>
        <v>6899.2000000000007</v>
      </c>
      <c r="H3553" s="21">
        <v>141409</v>
      </c>
      <c r="I3553" s="21" t="s">
        <v>5178</v>
      </c>
      <c r="J3553" s="21">
        <v>1</v>
      </c>
      <c r="K3553" s="21">
        <v>1</v>
      </c>
      <c r="L3553" s="21">
        <f>J3553-K3553</f>
        <v>0</v>
      </c>
      <c r="M3553" s="21" t="s">
        <v>5654</v>
      </c>
      <c r="N3553" s="30">
        <v>45952</v>
      </c>
      <c r="O3553" s="48">
        <v>10936.8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>IF(X3553="", "", X3553-N3553)</f>
        <v>1</v>
      </c>
      <c r="Z3553" s="21" t="str">
        <f>IF(N3553="", "", TEXT(N3553, "dddd"))</f>
        <v>Wednesday</v>
      </c>
      <c r="AA3553" s="21" t="str">
        <f>IF(X3553="", "", TEXT(X3553, "dddd"))</f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3549</v>
      </c>
      <c r="B3554" s="21" t="s">
        <v>5213</v>
      </c>
      <c r="C3554" s="30">
        <v>45941</v>
      </c>
      <c r="D3554" s="30">
        <v>45948</v>
      </c>
      <c r="E3554" s="47">
        <v>259</v>
      </c>
      <c r="F3554" s="47">
        <f>IF(AB3554="DOLLAR",E3554*88,E3554)</f>
        <v>22792</v>
      </c>
      <c r="G3554" s="48">
        <f>F3554*J3554</f>
        <v>22792</v>
      </c>
      <c r="H3554" s="21">
        <v>141732</v>
      </c>
      <c r="I3554" s="21" t="s">
        <v>4768</v>
      </c>
      <c r="J3554" s="21">
        <v>1</v>
      </c>
      <c r="K3554" s="21">
        <v>1</v>
      </c>
      <c r="L3554" s="21">
        <f>J3554-K3554</f>
        <v>0</v>
      </c>
      <c r="M3554" s="21" t="s">
        <v>5664</v>
      </c>
      <c r="N3554" s="30">
        <v>45958</v>
      </c>
      <c r="O3554" s="48">
        <v>26362.5</v>
      </c>
      <c r="P3554" s="21" t="s">
        <v>254</v>
      </c>
      <c r="Q3554" s="21" t="s">
        <v>636</v>
      </c>
      <c r="R3554" s="21" t="s">
        <v>847</v>
      </c>
      <c r="S3554" s="3">
        <v>4</v>
      </c>
      <c r="T3554" s="37"/>
      <c r="U3554" s="21" t="s">
        <v>18</v>
      </c>
      <c r="V3554" s="21" t="str">
        <f>VLOOKUP(P3554,'Customer List'!B:C,2,)</f>
        <v>Delhi</v>
      </c>
      <c r="W3554" s="38"/>
      <c r="X3554" s="30">
        <f>IF(OR(R3554 = "PRIYANKA MADAM", R3554 = "DEEPAK", R3554 = "PORTER"),N3554,"")</f>
        <v>45958</v>
      </c>
      <c r="Y3554" s="21">
        <f>IF(X3554="", "", X3554-N3554)</f>
        <v>0</v>
      </c>
      <c r="Z3554" s="21" t="str">
        <f>IF(N3554="", "", TEXT(N3554, "dddd"))</f>
        <v>Tuesday</v>
      </c>
      <c r="AA3554" s="21" t="str">
        <f>IF(X3554="", "", TEXT(X3554, "dddd"))</f>
        <v>Tuesday</v>
      </c>
      <c r="AB3554" s="21" t="str">
        <f>VLOOKUP(U3554,'Currency Sheet'!A:C,3,)</f>
        <v>DOLLAR</v>
      </c>
      <c r="AC3554" s="42" t="str">
        <f>VLOOKUP(P3554,'Customer List'!B:D,3,)</f>
        <v>Local</v>
      </c>
    </row>
    <row r="3555" spans="1:29" x14ac:dyDescent="0.25">
      <c r="A3555" s="21">
        <v>3550</v>
      </c>
      <c r="B3555" s="21" t="s">
        <v>5213</v>
      </c>
      <c r="C3555" s="30">
        <v>45941</v>
      </c>
      <c r="D3555" s="30">
        <v>45948</v>
      </c>
      <c r="E3555" s="47">
        <v>161.25</v>
      </c>
      <c r="F3555" s="47">
        <f>IF(AB3555="DOLLAR",E3555*88,E3555)</f>
        <v>14190</v>
      </c>
      <c r="G3555" s="48">
        <f>F3555*J3555</f>
        <v>14190</v>
      </c>
      <c r="H3555" s="21">
        <v>145513</v>
      </c>
      <c r="I3555" s="21" t="s">
        <v>4770</v>
      </c>
      <c r="J3555" s="21">
        <v>1</v>
      </c>
      <c r="K3555" s="21">
        <v>1</v>
      </c>
      <c r="L3555" s="21">
        <f>J3555-K3555</f>
        <v>0</v>
      </c>
      <c r="M3555" s="21" t="s">
        <v>5654</v>
      </c>
      <c r="N3555" s="30">
        <v>45952</v>
      </c>
      <c r="O3555" s="48">
        <v>20994.75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>IF(X3555="", "", X3555-N3555)</f>
        <v>1</v>
      </c>
      <c r="Z3555" s="21" t="str">
        <f>IF(N3555="", "", TEXT(N3555, "dddd"))</f>
        <v>Wednesday</v>
      </c>
      <c r="AA3555" s="21" t="str">
        <f>IF(X3555="", "", TEXT(X3555, "dddd"))</f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3551</v>
      </c>
      <c r="B3556" s="21" t="s">
        <v>5213</v>
      </c>
      <c r="C3556" s="30">
        <v>45941</v>
      </c>
      <c r="D3556" s="30">
        <v>45948</v>
      </c>
      <c r="E3556" s="47">
        <v>98.7</v>
      </c>
      <c r="F3556" s="47">
        <f>IF(AB3556="DOLLAR",E3556*88,E3556)</f>
        <v>8685.6</v>
      </c>
      <c r="G3556" s="48">
        <f>F3556*J3556</f>
        <v>8685.6</v>
      </c>
      <c r="H3556" s="21">
        <v>149303</v>
      </c>
      <c r="I3556" s="21" t="s">
        <v>5179</v>
      </c>
      <c r="J3556" s="21">
        <v>1</v>
      </c>
      <c r="K3556" s="21">
        <v>1</v>
      </c>
      <c r="L3556" s="21">
        <f>J3556-K3556</f>
        <v>0</v>
      </c>
      <c r="M3556" s="21" t="s">
        <v>5654</v>
      </c>
      <c r="N3556" s="30">
        <v>45952</v>
      </c>
      <c r="O3556" s="48">
        <v>13768.65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>IF(X3556="", "", X3556-N3556)</f>
        <v>1</v>
      </c>
      <c r="Z3556" s="21" t="str">
        <f>IF(N3556="", "", TEXT(N3556, "dddd"))</f>
        <v>Wednesday</v>
      </c>
      <c r="AA3556" s="21" t="str">
        <f>IF(X3556="", "", TEXT(X3556, "dddd"))</f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3552</v>
      </c>
      <c r="B3557" s="21" t="s">
        <v>5213</v>
      </c>
      <c r="C3557" s="30">
        <v>45941</v>
      </c>
      <c r="D3557" s="30">
        <v>45948</v>
      </c>
      <c r="E3557" s="47">
        <v>107.1</v>
      </c>
      <c r="F3557" s="47">
        <f>IF(AB3557="DOLLAR",E3557*88,E3557)</f>
        <v>9424.7999999999993</v>
      </c>
      <c r="G3557" s="48">
        <f>F3557*J3557</f>
        <v>9424.7999999999993</v>
      </c>
      <c r="H3557" s="21">
        <v>155505</v>
      </c>
      <c r="I3557" s="21" t="s">
        <v>5180</v>
      </c>
      <c r="J3557" s="21">
        <v>1</v>
      </c>
      <c r="K3557" s="21">
        <v>1</v>
      </c>
      <c r="L3557" s="21">
        <f>J3557-K3557</f>
        <v>0</v>
      </c>
      <c r="M3557" s="21" t="s">
        <v>5654</v>
      </c>
      <c r="N3557" s="30">
        <v>45952</v>
      </c>
      <c r="O3557" s="48">
        <v>14940.45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>IF(X3557="", "", X3557-N3557)</f>
        <v>1</v>
      </c>
      <c r="Z3557" s="21" t="str">
        <f>IF(N3557="", "", TEXT(N3557, "dddd"))</f>
        <v>Wednesday</v>
      </c>
      <c r="AA3557" s="21" t="str">
        <f>IF(X3557="", "", TEXT(X3557, "dddd"))</f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3553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>IF(AB3558="DOLLAR",E3558*88,E3558)</f>
        <v>17001.599999999999</v>
      </c>
      <c r="G3558" s="48">
        <f>F3558*J3558</f>
        <v>17001.599999999999</v>
      </c>
      <c r="H3558" s="21">
        <v>156604</v>
      </c>
      <c r="I3558" s="21" t="s">
        <v>5181</v>
      </c>
      <c r="J3558" s="21">
        <v>1</v>
      </c>
      <c r="K3558" s="21">
        <v>1</v>
      </c>
      <c r="L3558" s="21">
        <f>J3558-K3558</f>
        <v>0</v>
      </c>
      <c r="M3558" s="21" t="s">
        <v>5587</v>
      </c>
      <c r="N3558" s="30">
        <v>45952</v>
      </c>
      <c r="O3558" s="48">
        <v>29946</v>
      </c>
      <c r="P3558" s="21" t="s">
        <v>2046</v>
      </c>
      <c r="Q3558" s="21">
        <v>58157302394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Banglore</v>
      </c>
      <c r="W3558" s="38"/>
      <c r="X3558" s="30">
        <v>45953</v>
      </c>
      <c r="Y3558" s="21">
        <f>IF(X3558="", "", X3558-N3558)</f>
        <v>1</v>
      </c>
      <c r="Z3558" s="21" t="str">
        <f>IF(N3558="", "", TEXT(N3558, "dddd"))</f>
        <v>Wednesday</v>
      </c>
      <c r="AA3558" s="21" t="str">
        <f>IF(X3558="", "", TEXT(X3558, "dddd"))</f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3554</v>
      </c>
      <c r="B3559" s="21" t="s">
        <v>5213</v>
      </c>
      <c r="C3559" s="30">
        <v>45941</v>
      </c>
      <c r="D3559" s="30">
        <v>45948</v>
      </c>
      <c r="E3559" s="47">
        <v>193.2</v>
      </c>
      <c r="F3559" s="47">
        <f>IF(AB3559="DOLLAR",E3559*88,E3559)</f>
        <v>17001.599999999999</v>
      </c>
      <c r="G3559" s="48">
        <f>F3559*J3559</f>
        <v>51004.799999999996</v>
      </c>
      <c r="H3559" s="21">
        <v>156604</v>
      </c>
      <c r="I3559" s="21" t="s">
        <v>5181</v>
      </c>
      <c r="J3559" s="21">
        <v>3</v>
      </c>
      <c r="K3559" s="21">
        <v>3</v>
      </c>
      <c r="L3559" s="21">
        <f>J3559-K3559</f>
        <v>0</v>
      </c>
      <c r="M3559" s="21" t="s">
        <v>5704</v>
      </c>
      <c r="N3559" s="30">
        <v>45952</v>
      </c>
      <c r="O3559" s="48">
        <v>89838</v>
      </c>
      <c r="P3559" s="21" t="s">
        <v>2171</v>
      </c>
      <c r="Q3559" s="21">
        <v>58157302814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Gujrat</v>
      </c>
      <c r="W3559" s="38"/>
      <c r="X3559" s="30">
        <v>45955</v>
      </c>
      <c r="Y3559" s="21">
        <f>IF(X3559="", "", X3559-N3559)</f>
        <v>3</v>
      </c>
      <c r="Z3559" s="21" t="str">
        <f>IF(N3559="", "", TEXT(N3559, "dddd"))</f>
        <v>Wednesday</v>
      </c>
      <c r="AA3559" s="21" t="str">
        <f>IF(X3559="", "", TEXT(X3559, "dddd"))</f>
        <v>Saturday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3555</v>
      </c>
      <c r="B3560" s="21" t="s">
        <v>5213</v>
      </c>
      <c r="C3560" s="30">
        <v>45941</v>
      </c>
      <c r="D3560" s="30">
        <v>45948</v>
      </c>
      <c r="E3560" s="47">
        <v>38.5</v>
      </c>
      <c r="F3560" s="47">
        <f>IF(AB3560="DOLLAR",E3560*88,E3560)</f>
        <v>3388</v>
      </c>
      <c r="G3560" s="48">
        <f>F3560*J3560</f>
        <v>6776</v>
      </c>
      <c r="H3560" s="21">
        <v>300306</v>
      </c>
      <c r="I3560" s="21" t="s">
        <v>4772</v>
      </c>
      <c r="J3560" s="21">
        <v>2</v>
      </c>
      <c r="K3560" s="21">
        <v>2</v>
      </c>
      <c r="L3560" s="21">
        <f>J3560-K3560</f>
        <v>0</v>
      </c>
      <c r="M3560" s="21" t="s">
        <v>5586</v>
      </c>
      <c r="N3560" s="30">
        <v>45952</v>
      </c>
      <c r="O3560" s="48">
        <v>11935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>IF(X3560="", "", X3560-N3560)</f>
        <v>1</v>
      </c>
      <c r="Z3560" s="21" t="str">
        <f>IF(N3560="", "", TEXT(N3560, "dddd"))</f>
        <v>Wednesday</v>
      </c>
      <c r="AA3560" s="21" t="str">
        <f>IF(X3560="", "", TEXT(X3560, "dddd"))</f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3556</v>
      </c>
      <c r="B3561" s="21" t="s">
        <v>5213</v>
      </c>
      <c r="C3561" s="30">
        <v>45941</v>
      </c>
      <c r="D3561" s="30">
        <v>45948</v>
      </c>
      <c r="E3561" s="47">
        <v>196</v>
      </c>
      <c r="F3561" s="47">
        <f>IF(AB3561="DOLLAR",E3561*88,E3561)</f>
        <v>17248</v>
      </c>
      <c r="G3561" s="48">
        <f>F3561*J3561</f>
        <v>17248</v>
      </c>
      <c r="H3561" s="21">
        <v>300310</v>
      </c>
      <c r="I3561" s="21" t="s">
        <v>4772</v>
      </c>
      <c r="J3561" s="21">
        <v>1</v>
      </c>
      <c r="K3561" s="21">
        <v>1</v>
      </c>
      <c r="L3561" s="21">
        <f>J3561-K3561</f>
        <v>0</v>
      </c>
      <c r="M3561" s="21" t="s">
        <v>5704</v>
      </c>
      <c r="N3561" s="30">
        <v>45952</v>
      </c>
      <c r="O3561" s="48">
        <v>30380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>IF(X3561="", "", X3561-N3561)</f>
        <v>3</v>
      </c>
      <c r="Z3561" s="21" t="str">
        <f>IF(N3561="", "", TEXT(N3561, "dddd"))</f>
        <v>Wednesday</v>
      </c>
      <c r="AA3561" s="21" t="str">
        <f>IF(X3561="", "", TEXT(X3561, "dddd"))</f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3557</v>
      </c>
      <c r="B3562" s="21" t="s">
        <v>5213</v>
      </c>
      <c r="C3562" s="30">
        <v>45941</v>
      </c>
      <c r="D3562" s="30">
        <v>45948</v>
      </c>
      <c r="E3562" s="47">
        <v>187.6</v>
      </c>
      <c r="F3562" s="47">
        <f>IF(AB3562="DOLLAR",E3562*88,E3562)</f>
        <v>16508.8</v>
      </c>
      <c r="G3562" s="48">
        <f>F3562*J3562</f>
        <v>16508.8</v>
      </c>
      <c r="H3562" s="21">
        <v>301028</v>
      </c>
      <c r="I3562" s="21" t="s">
        <v>4773</v>
      </c>
      <c r="J3562" s="21">
        <v>1</v>
      </c>
      <c r="K3562" s="21">
        <v>1</v>
      </c>
      <c r="L3562" s="21">
        <f>J3562-K3562</f>
        <v>0</v>
      </c>
      <c r="M3562" s="21" t="s">
        <v>5704</v>
      </c>
      <c r="N3562" s="30">
        <v>45952</v>
      </c>
      <c r="O3562" s="48">
        <v>29078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>IF(X3562="", "", X3562-N3562)</f>
        <v>3</v>
      </c>
      <c r="Z3562" s="21" t="str">
        <f>IF(N3562="", "", TEXT(N3562, "dddd"))</f>
        <v>Wednesday</v>
      </c>
      <c r="AA3562" s="21" t="str">
        <f>IF(X3562="", "", TEXT(X3562, "dddd"))</f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3558</v>
      </c>
      <c r="B3563" s="21" t="s">
        <v>5213</v>
      </c>
      <c r="C3563" s="30">
        <v>45941</v>
      </c>
      <c r="D3563" s="30">
        <v>45948</v>
      </c>
      <c r="E3563" s="47">
        <v>30.8</v>
      </c>
      <c r="F3563" s="47">
        <f>IF(AB3563="DOLLAR",E3563*88,E3563)</f>
        <v>2710.4</v>
      </c>
      <c r="G3563" s="48">
        <f>F3563*J3563</f>
        <v>2710.4</v>
      </c>
      <c r="H3563" s="21">
        <v>301305</v>
      </c>
      <c r="I3563" s="21" t="s">
        <v>5182</v>
      </c>
      <c r="J3563" s="21">
        <v>1</v>
      </c>
      <c r="K3563" s="21"/>
      <c r="L3563" s="21">
        <f>J3563-K3563</f>
        <v>1</v>
      </c>
      <c r="M3563" s="21"/>
      <c r="N3563" s="30"/>
      <c r="O3563" s="48"/>
      <c r="P3563" s="21" t="s">
        <v>5210</v>
      </c>
      <c r="Q3563" s="21"/>
      <c r="R3563" s="21"/>
      <c r="S3563" s="3">
        <v>4</v>
      </c>
      <c r="T3563" s="37"/>
      <c r="U3563" s="21" t="s">
        <v>18</v>
      </c>
      <c r="V3563" s="21" t="str">
        <f>VLOOKUP(P3563,'Customer List'!B:C,2,)</f>
        <v>Sonipat</v>
      </c>
      <c r="W3563" s="38" t="s">
        <v>5295</v>
      </c>
      <c r="X3563" s="30" t="str">
        <f>IF(OR(R3563 = "PRIYANKA MADAM", R3563 = "DEEPAK", R3563 = "PORTER"),N3563,"")</f>
        <v/>
      </c>
      <c r="Y3563" s="21" t="str">
        <f>IF(X3563="", "", X3563-N3563)</f>
        <v/>
      </c>
      <c r="Z3563" s="21" t="str">
        <f>IF(N3563="", "", TEXT(N3563, "dddd"))</f>
        <v/>
      </c>
      <c r="AA3563" s="21" t="str">
        <f>IF(X3563="", "", TEXT(X3563, "dddd"))</f>
        <v/>
      </c>
      <c r="AB3563" s="21" t="str">
        <f>VLOOKUP(U3563,'Currency Sheet'!A:C,3,)</f>
        <v>DOLLAR</v>
      </c>
      <c r="AC3563" s="42" t="str">
        <f>VLOOKUP(P3563,'Customer List'!B:D,3,)</f>
        <v>Local</v>
      </c>
    </row>
    <row r="3564" spans="1:29" x14ac:dyDescent="0.25">
      <c r="A3564" s="21">
        <v>3559</v>
      </c>
      <c r="B3564" s="21" t="s">
        <v>5213</v>
      </c>
      <c r="C3564" s="30">
        <v>45941</v>
      </c>
      <c r="D3564" s="30">
        <v>45948</v>
      </c>
      <c r="E3564" s="47">
        <v>304.5</v>
      </c>
      <c r="F3564" s="47">
        <f>IF(AB3564="DOLLAR",E3564*88,E3564)</f>
        <v>26796</v>
      </c>
      <c r="G3564" s="48">
        <f>F3564*J3564</f>
        <v>53592</v>
      </c>
      <c r="H3564" s="21">
        <v>301836</v>
      </c>
      <c r="I3564" s="21" t="s">
        <v>5183</v>
      </c>
      <c r="J3564" s="21">
        <v>2</v>
      </c>
      <c r="K3564" s="21">
        <v>2</v>
      </c>
      <c r="L3564" s="21">
        <f>J3564-K3564</f>
        <v>0</v>
      </c>
      <c r="M3564" s="21" t="s">
        <v>5704</v>
      </c>
      <c r="N3564" s="30">
        <v>45952</v>
      </c>
      <c r="O3564" s="48">
        <f>44051*2</f>
        <v>88102</v>
      </c>
      <c r="P3564" s="21" t="s">
        <v>2171</v>
      </c>
      <c r="Q3564" s="57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>IF(X3564="", "", X3564-N3564)</f>
        <v>3</v>
      </c>
      <c r="Z3564" s="21" t="str">
        <f>IF(N3564="", "", TEXT(N3564, "dddd"))</f>
        <v>Wednesday</v>
      </c>
      <c r="AA3564" s="21" t="str">
        <f>IF(X3564="", "", TEXT(X3564, "dddd"))</f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3560</v>
      </c>
      <c r="B3565" s="21" t="s">
        <v>5213</v>
      </c>
      <c r="C3565" s="30">
        <v>45941</v>
      </c>
      <c r="D3565" s="30">
        <v>45948</v>
      </c>
      <c r="E3565" s="47">
        <v>169.4</v>
      </c>
      <c r="F3565" s="47">
        <f>IF(AB3565="DOLLAR",E3565*88,E3565)</f>
        <v>14907.2</v>
      </c>
      <c r="G3565" s="48">
        <f>F3565*J3565</f>
        <v>29814.400000000001</v>
      </c>
      <c r="H3565" s="21">
        <v>302008</v>
      </c>
      <c r="I3565" s="21" t="s">
        <v>5184</v>
      </c>
      <c r="J3565" s="21">
        <v>2</v>
      </c>
      <c r="K3565" s="21">
        <v>2</v>
      </c>
      <c r="L3565" s="21">
        <f>J3565-K3565</f>
        <v>0</v>
      </c>
      <c r="M3565" s="21" t="s">
        <v>5586</v>
      </c>
      <c r="N3565" s="30">
        <v>45952</v>
      </c>
      <c r="O3565" s="48">
        <v>52514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>IF(X3565="", "", X3565-N3565)</f>
        <v>1</v>
      </c>
      <c r="Z3565" s="21" t="str">
        <f>IF(N3565="", "", TEXT(N3565, "dddd"))</f>
        <v>Wednesday</v>
      </c>
      <c r="AA3565" s="21" t="str">
        <f>IF(X3565="", "", TEXT(X3565, "dddd"))</f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3561</v>
      </c>
      <c r="B3566" s="21" t="s">
        <v>5213</v>
      </c>
      <c r="C3566" s="30">
        <v>45941</v>
      </c>
      <c r="D3566" s="30">
        <v>45948</v>
      </c>
      <c r="E3566" s="47">
        <v>73.5</v>
      </c>
      <c r="F3566" s="47">
        <f>IF(AB3566="DOLLAR",E3566*88,E3566)</f>
        <v>6468</v>
      </c>
      <c r="G3566" s="48">
        <f>F3566*J3566</f>
        <v>6468</v>
      </c>
      <c r="H3566" s="21">
        <v>302212</v>
      </c>
      <c r="I3566" s="21" t="s">
        <v>4774</v>
      </c>
      <c r="J3566" s="21">
        <v>1</v>
      </c>
      <c r="K3566" s="21">
        <v>1</v>
      </c>
      <c r="L3566" s="21">
        <f>J3566-K3566</f>
        <v>0</v>
      </c>
      <c r="M3566" s="21" t="s">
        <v>5704</v>
      </c>
      <c r="N3566" s="30">
        <v>45952</v>
      </c>
      <c r="O3566" s="48">
        <v>11392.5</v>
      </c>
      <c r="P3566" s="21" t="s">
        <v>2171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>IF(X3566="", "", X3566-N3566)</f>
        <v>3</v>
      </c>
      <c r="Z3566" s="21" t="str">
        <f>IF(N3566="", "", TEXT(N3566, "dddd"))</f>
        <v>Wednesday</v>
      </c>
      <c r="AA3566" s="21" t="str">
        <f>IF(X3566="", "", TEXT(X3566, "dddd"))</f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3562</v>
      </c>
      <c r="B3567" s="21" t="s">
        <v>5213</v>
      </c>
      <c r="C3567" s="30">
        <v>45941</v>
      </c>
      <c r="D3567" s="30">
        <v>45948</v>
      </c>
      <c r="E3567" s="47">
        <v>204.4</v>
      </c>
      <c r="F3567" s="47">
        <f>IF(AB3567="DOLLAR",E3567*88,E3567)</f>
        <v>17987.2</v>
      </c>
      <c r="G3567" s="48">
        <f>F3567*J3567</f>
        <v>35974.400000000001</v>
      </c>
      <c r="H3567" s="21">
        <v>302216</v>
      </c>
      <c r="I3567" s="21" t="s">
        <v>4774</v>
      </c>
      <c r="J3567" s="21">
        <v>2</v>
      </c>
      <c r="K3567" s="21">
        <v>2</v>
      </c>
      <c r="L3567" s="21">
        <f>J3567-K3567</f>
        <v>0</v>
      </c>
      <c r="M3567" s="21" t="s">
        <v>5586</v>
      </c>
      <c r="N3567" s="30">
        <v>45952</v>
      </c>
      <c r="O3567" s="48">
        <v>63364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>IF(X3567="", "", X3567-N3567)</f>
        <v>1</v>
      </c>
      <c r="Z3567" s="21" t="str">
        <f>IF(N3567="", "", TEXT(N3567, "dddd"))</f>
        <v>Wednesday</v>
      </c>
      <c r="AA3567" s="21" t="str">
        <f>IF(X3567="", "", TEXT(X3567, "dddd"))</f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3563</v>
      </c>
      <c r="B3568" s="21" t="s">
        <v>5213</v>
      </c>
      <c r="C3568" s="30">
        <v>45941</v>
      </c>
      <c r="D3568" s="30">
        <v>45948</v>
      </c>
      <c r="E3568" s="47">
        <v>35</v>
      </c>
      <c r="F3568" s="47">
        <f>IF(AB3568="DOLLAR",E3568*88,E3568)</f>
        <v>3080</v>
      </c>
      <c r="G3568" s="48">
        <f>F3568*J3568</f>
        <v>3080</v>
      </c>
      <c r="H3568" s="21">
        <v>302902</v>
      </c>
      <c r="I3568" s="21" t="s">
        <v>4776</v>
      </c>
      <c r="J3568" s="21">
        <v>1</v>
      </c>
      <c r="K3568" s="21">
        <v>1</v>
      </c>
      <c r="L3568" s="21">
        <f>J3568-K3568</f>
        <v>0</v>
      </c>
      <c r="M3568" s="21" t="s">
        <v>5309</v>
      </c>
      <c r="N3568" s="30">
        <v>45955</v>
      </c>
      <c r="O3568" s="48">
        <v>6200</v>
      </c>
      <c r="P3568" s="21" t="s">
        <v>5211</v>
      </c>
      <c r="Q3568" s="56">
        <v>58157407195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patna</v>
      </c>
      <c r="W3568" s="38"/>
      <c r="X3568" s="30">
        <v>45959</v>
      </c>
      <c r="Y3568" s="21">
        <f>IF(X3568="", "", X3568-N3568)</f>
        <v>4</v>
      </c>
      <c r="Z3568" s="21" t="str">
        <f>IF(N3568="", "", TEXT(N3568, "dddd"))</f>
        <v>Saturday</v>
      </c>
      <c r="AA3568" s="21" t="str">
        <f>IF(X3568="", "", TEXT(X3568, "dddd"))</f>
        <v>Wednesday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3564</v>
      </c>
      <c r="B3569" s="21" t="s">
        <v>5213</v>
      </c>
      <c r="C3569" s="30">
        <v>45941</v>
      </c>
      <c r="D3569" s="30">
        <v>45948</v>
      </c>
      <c r="E3569" s="47">
        <v>204.4</v>
      </c>
      <c r="F3569" s="47">
        <f>IF(AB3569="DOLLAR",E3569*88,E3569)</f>
        <v>17987.2</v>
      </c>
      <c r="G3569" s="48">
        <f>F3569*J3569</f>
        <v>35974.400000000001</v>
      </c>
      <c r="H3569" s="21">
        <v>304014</v>
      </c>
      <c r="I3569" s="21" t="s">
        <v>4800</v>
      </c>
      <c r="J3569" s="21">
        <v>2</v>
      </c>
      <c r="K3569" s="21">
        <v>2</v>
      </c>
      <c r="L3569" s="21">
        <f>J3569-K3569</f>
        <v>0</v>
      </c>
      <c r="M3569" s="21" t="s">
        <v>5587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>IF(X3569="", "", X3569-N3569)</f>
        <v>1</v>
      </c>
      <c r="Z3569" s="21" t="str">
        <f>IF(N3569="", "", TEXT(N3569, "dddd"))</f>
        <v>Wednesday</v>
      </c>
      <c r="AA3569" s="21" t="str">
        <f>IF(X3569="", "", TEXT(X3569, "dddd"))</f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3565</v>
      </c>
      <c r="B3570" s="21" t="s">
        <v>5213</v>
      </c>
      <c r="C3570" s="30">
        <v>45941</v>
      </c>
      <c r="D3570" s="30">
        <v>45948</v>
      </c>
      <c r="E3570" s="47">
        <v>321.75</v>
      </c>
      <c r="F3570" s="47">
        <f>IF(AB3570="DOLLAR",E3570*88,E3570)</f>
        <v>28314</v>
      </c>
      <c r="G3570" s="48">
        <f>F3570*J3570</f>
        <v>28314</v>
      </c>
      <c r="H3570" s="21">
        <v>305034</v>
      </c>
      <c r="I3570" s="21" t="s">
        <v>5185</v>
      </c>
      <c r="J3570" s="21">
        <v>1</v>
      </c>
      <c r="K3570" s="21">
        <v>1</v>
      </c>
      <c r="L3570" s="21">
        <f>J3570-K3570</f>
        <v>0</v>
      </c>
      <c r="M3570" s="21" t="s">
        <v>5582</v>
      </c>
      <c r="N3570" s="30">
        <v>45952</v>
      </c>
      <c r="O3570" s="48">
        <v>36679.5</v>
      </c>
      <c r="P3570" s="21" t="s">
        <v>242</v>
      </c>
      <c r="Q3570" s="57">
        <v>58157301300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Mumbai</v>
      </c>
      <c r="W3570" s="38"/>
      <c r="X3570" s="30">
        <v>45954</v>
      </c>
      <c r="Y3570" s="21">
        <f>IF(X3570="", "", X3570-N3570)</f>
        <v>2</v>
      </c>
      <c r="Z3570" s="21" t="str">
        <f>IF(N3570="", "", TEXT(N3570, "dddd"))</f>
        <v>Wednesday</v>
      </c>
      <c r="AA3570" s="21" t="str">
        <f>IF(X3570="", "", TEXT(X3570, "dddd"))</f>
        <v>Friday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3566</v>
      </c>
      <c r="B3571" s="21" t="s">
        <v>5213</v>
      </c>
      <c r="C3571" s="30">
        <v>45941</v>
      </c>
      <c r="D3571" s="30">
        <v>45948</v>
      </c>
      <c r="E3571" s="47">
        <v>86.8</v>
      </c>
      <c r="F3571" s="47">
        <f>IF(AB3571="DOLLAR",E3571*88,E3571)</f>
        <v>7638.4</v>
      </c>
      <c r="G3571" s="48">
        <f>F3571*J3571</f>
        <v>7638.4</v>
      </c>
      <c r="H3571" s="21">
        <v>305413</v>
      </c>
      <c r="I3571" s="21" t="s">
        <v>5186</v>
      </c>
      <c r="J3571" s="21">
        <v>1</v>
      </c>
      <c r="K3571" s="21"/>
      <c r="L3571" s="21">
        <f>J3571-K3571</f>
        <v>1</v>
      </c>
      <c r="M3571" s="21"/>
      <c r="N3571" s="30"/>
      <c r="O3571" s="48"/>
      <c r="P3571" s="21" t="s">
        <v>5210</v>
      </c>
      <c r="Q3571" s="57"/>
      <c r="R3571" s="21"/>
      <c r="S3571" s="3">
        <v>4</v>
      </c>
      <c r="T3571" s="37"/>
      <c r="U3571" s="21" t="s">
        <v>18</v>
      </c>
      <c r="V3571" s="21" t="str">
        <f>VLOOKUP(P3571,'Customer List'!B:C,2,)</f>
        <v>Sonipat</v>
      </c>
      <c r="W3571" s="38" t="s">
        <v>5295</v>
      </c>
      <c r="X3571" s="30" t="str">
        <f>IF(OR(R3571 = "PRIYANKA MADAM", R3571 = "DEEPAK", R3571 = "PORTER"),N3571,"")</f>
        <v/>
      </c>
      <c r="Y3571" s="21" t="str">
        <f>IF(X3571="", "", X3571-N3571)</f>
        <v/>
      </c>
      <c r="Z3571" s="21" t="str">
        <f>IF(N3571="", "", TEXT(N3571, "dddd"))</f>
        <v/>
      </c>
      <c r="AA3571" s="21" t="str">
        <f>IF(X3571="", "", TEXT(X3571, "dddd"))</f>
        <v/>
      </c>
      <c r="AB3571" s="21" t="str">
        <f>VLOOKUP(U3571,'Currency Sheet'!A:C,3,)</f>
        <v>DOLLAR</v>
      </c>
      <c r="AC3571" s="42" t="str">
        <f>VLOOKUP(P3571,'Customer List'!B:D,3,)</f>
        <v>Local</v>
      </c>
    </row>
    <row r="3572" spans="1:29" x14ac:dyDescent="0.25">
      <c r="A3572" s="21">
        <v>3567</v>
      </c>
      <c r="B3572" s="21" t="s">
        <v>5213</v>
      </c>
      <c r="C3572" s="30">
        <v>45941</v>
      </c>
      <c r="D3572" s="30">
        <v>45948</v>
      </c>
      <c r="E3572" s="47">
        <v>107.8</v>
      </c>
      <c r="F3572" s="47">
        <f>IF(AB3572="DOLLAR",E3572*88,E3572)</f>
        <v>9486.4</v>
      </c>
      <c r="G3572" s="48">
        <f>F3572*J3572</f>
        <v>47432</v>
      </c>
      <c r="H3572" s="21">
        <v>310910</v>
      </c>
      <c r="I3572" s="21" t="s">
        <v>4782</v>
      </c>
      <c r="J3572" s="21">
        <v>5</v>
      </c>
      <c r="K3572" s="21">
        <v>5</v>
      </c>
      <c r="L3572" s="21">
        <f>J3572-K3572</f>
        <v>0</v>
      </c>
      <c r="M3572" s="21" t="s">
        <v>5701</v>
      </c>
      <c r="N3572" s="30">
        <v>45952</v>
      </c>
      <c r="O3572" s="48">
        <v>83545</v>
      </c>
      <c r="P3572" s="21" t="s">
        <v>2171</v>
      </c>
      <c r="Q3572" s="57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>IF(X3572="", "", X3572-N3572)</f>
        <v>3</v>
      </c>
      <c r="Z3572" s="21" t="str">
        <f>IF(N3572="", "", TEXT(N3572, "dddd"))</f>
        <v>Wednesday</v>
      </c>
      <c r="AA3572" s="21" t="str">
        <f>IF(X3572="", "", TEXT(X3572, "dddd"))</f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3568</v>
      </c>
      <c r="B3573" s="21" t="s">
        <v>5213</v>
      </c>
      <c r="C3573" s="30">
        <v>45941</v>
      </c>
      <c r="D3573" s="30">
        <v>45948</v>
      </c>
      <c r="E3573" s="47">
        <v>207.9</v>
      </c>
      <c r="F3573" s="47">
        <f>IF(AB3573="DOLLAR",E3573*88,E3573)</f>
        <v>18295.2</v>
      </c>
      <c r="G3573" s="48">
        <f>F3573*J3573</f>
        <v>18295.2</v>
      </c>
      <c r="H3573" s="21">
        <v>312206</v>
      </c>
      <c r="I3573" s="21" t="s">
        <v>5187</v>
      </c>
      <c r="J3573" s="21">
        <v>1</v>
      </c>
      <c r="K3573" s="21">
        <v>1</v>
      </c>
      <c r="L3573" s="21">
        <f>J3573-K3573</f>
        <v>0</v>
      </c>
      <c r="M3573" s="21" t="s">
        <v>5582</v>
      </c>
      <c r="N3573" s="30">
        <v>45952</v>
      </c>
      <c r="O3573" s="48">
        <v>25393.5</v>
      </c>
      <c r="P3573" s="21" t="s">
        <v>242</v>
      </c>
      <c r="Q3573" s="21">
        <v>58157301300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Mumbai</v>
      </c>
      <c r="W3573" s="38"/>
      <c r="X3573" s="30">
        <v>45954</v>
      </c>
      <c r="Y3573" s="21">
        <f>IF(X3573="", "", X3573-N3573)</f>
        <v>2</v>
      </c>
      <c r="Z3573" s="21" t="str">
        <f>IF(N3573="", "", TEXT(N3573, "dddd"))</f>
        <v>Wednesday</v>
      </c>
      <c r="AA3573" s="21" t="str">
        <f>IF(X3573="", "", TEXT(X3573, "dddd"))</f>
        <v>Friday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3569</v>
      </c>
      <c r="B3574" s="21" t="s">
        <v>5213</v>
      </c>
      <c r="C3574" s="30">
        <v>45941</v>
      </c>
      <c r="D3574" s="30">
        <v>45948</v>
      </c>
      <c r="E3574" s="47">
        <v>38.5</v>
      </c>
      <c r="F3574" s="47">
        <f>IF(AB3574="DOLLAR",E3574*88,E3574)</f>
        <v>3388</v>
      </c>
      <c r="G3574" s="48">
        <f>F3574*J3574</f>
        <v>3388</v>
      </c>
      <c r="H3574" s="21">
        <v>317302</v>
      </c>
      <c r="I3574" s="21" t="s">
        <v>4772</v>
      </c>
      <c r="J3574" s="21">
        <v>1</v>
      </c>
      <c r="K3574" s="21">
        <v>1</v>
      </c>
      <c r="L3574" s="21">
        <f>J3574-K3574</f>
        <v>0</v>
      </c>
      <c r="M3574" s="21" t="s">
        <v>5309</v>
      </c>
      <c r="N3574" s="30">
        <v>45955</v>
      </c>
      <c r="O3574" s="48">
        <v>6820</v>
      </c>
      <c r="P3574" s="21" t="s">
        <v>5211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>IF(X3574="", "", X3574-N3574)</f>
        <v>4</v>
      </c>
      <c r="Z3574" s="21" t="str">
        <f>IF(N3574="", "", TEXT(N3574, "dddd"))</f>
        <v>Saturday</v>
      </c>
      <c r="AA3574" s="21" t="str">
        <f>IF(X3574="", "", TEXT(X3574, "dddd"))</f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3570</v>
      </c>
      <c r="B3575" s="21" t="s">
        <v>5213</v>
      </c>
      <c r="C3575" s="30">
        <v>45941</v>
      </c>
      <c r="D3575" s="30">
        <v>45948</v>
      </c>
      <c r="E3575" s="47">
        <v>53.9</v>
      </c>
      <c r="F3575" s="47">
        <f>IF(AB3575="DOLLAR",E3575*88,E3575)</f>
        <v>4743.2</v>
      </c>
      <c r="G3575" s="48">
        <f>F3575*J3575</f>
        <v>4743.2</v>
      </c>
      <c r="H3575" s="21">
        <v>317318</v>
      </c>
      <c r="I3575" s="21" t="s">
        <v>4772</v>
      </c>
      <c r="J3575" s="21">
        <v>1</v>
      </c>
      <c r="K3575" s="21">
        <v>1</v>
      </c>
      <c r="L3575" s="21">
        <f>J3575-K3575</f>
        <v>0</v>
      </c>
      <c r="M3575" s="21" t="s">
        <v>5309</v>
      </c>
      <c r="N3575" s="30">
        <v>45955</v>
      </c>
      <c r="O3575" s="48">
        <v>9548</v>
      </c>
      <c r="P3575" s="21" t="s">
        <v>5211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>IF(X3575="", "", X3575-N3575)</f>
        <v>4</v>
      </c>
      <c r="Z3575" s="21" t="str">
        <f>IF(N3575="", "", TEXT(N3575, "dddd"))</f>
        <v>Saturday</v>
      </c>
      <c r="AA3575" s="21" t="str">
        <f>IF(X3575="", "", TEXT(X3575, "dddd"))</f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3571</v>
      </c>
      <c r="B3576" s="21" t="s">
        <v>5213</v>
      </c>
      <c r="C3576" s="30">
        <v>45941</v>
      </c>
      <c r="D3576" s="30">
        <v>45948</v>
      </c>
      <c r="E3576" s="47">
        <v>35</v>
      </c>
      <c r="F3576" s="47">
        <f>IF(AB3576="DOLLAR",E3576*88,E3576)</f>
        <v>3080</v>
      </c>
      <c r="G3576" s="48">
        <f>F3576*J3576</f>
        <v>3080</v>
      </c>
      <c r="H3576" s="21">
        <v>317408</v>
      </c>
      <c r="I3576" s="21" t="s">
        <v>4783</v>
      </c>
      <c r="J3576" s="21">
        <v>1</v>
      </c>
      <c r="K3576" s="21">
        <v>1</v>
      </c>
      <c r="L3576" s="21">
        <f>J3576-K3576</f>
        <v>0</v>
      </c>
      <c r="M3576" s="21" t="s">
        <v>5309</v>
      </c>
      <c r="N3576" s="30">
        <v>45955</v>
      </c>
      <c r="O3576" s="48">
        <v>6200</v>
      </c>
      <c r="P3576" s="21" t="s">
        <v>5211</v>
      </c>
      <c r="Q3576" s="56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>IF(X3576="", "", X3576-N3576)</f>
        <v>4</v>
      </c>
      <c r="Z3576" s="21" t="str">
        <f>IF(N3576="", "", TEXT(N3576, "dddd"))</f>
        <v>Saturday</v>
      </c>
      <c r="AA3576" s="21" t="str">
        <f>IF(X3576="", "", TEXT(X3576, "dddd"))</f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3572</v>
      </c>
      <c r="B3577" s="21" t="s">
        <v>5213</v>
      </c>
      <c r="C3577" s="30">
        <v>45941</v>
      </c>
      <c r="D3577" s="30">
        <v>45948</v>
      </c>
      <c r="E3577" s="47">
        <v>277.5</v>
      </c>
      <c r="F3577" s="47">
        <f>IF(AB3577="DOLLAR",E3577*88,E3577)</f>
        <v>24420</v>
      </c>
      <c r="G3577" s="48">
        <f>F3577*J3577</f>
        <v>24420</v>
      </c>
      <c r="H3577" s="21">
        <v>317434</v>
      </c>
      <c r="I3577" s="21" t="s">
        <v>4783</v>
      </c>
      <c r="J3577" s="21">
        <v>1</v>
      </c>
      <c r="K3577" s="21">
        <v>1</v>
      </c>
      <c r="L3577" s="21">
        <f>J3577-K3577</f>
        <v>0</v>
      </c>
      <c r="M3577" s="21" t="s">
        <v>5704</v>
      </c>
      <c r="N3577" s="30">
        <v>45952</v>
      </c>
      <c r="O3577" s="48">
        <v>40145</v>
      </c>
      <c r="P3577" s="21" t="s">
        <v>2171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>IF(X3577="", "", X3577-N3577)</f>
        <v>3</v>
      </c>
      <c r="Z3577" s="21" t="str">
        <f>IF(N3577="", "", TEXT(N3577, "dddd"))</f>
        <v>Wednesday</v>
      </c>
      <c r="AA3577" s="21" t="str">
        <f>IF(X3577="", "", TEXT(X3577, "dddd"))</f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3573</v>
      </c>
      <c r="B3578" s="21" t="s">
        <v>5213</v>
      </c>
      <c r="C3578" s="30">
        <v>45941</v>
      </c>
      <c r="D3578" s="30">
        <v>45948</v>
      </c>
      <c r="E3578" s="47">
        <v>305.25</v>
      </c>
      <c r="F3578" s="47">
        <f>IF(AB3578="DOLLAR",E3578*88,E3578)</f>
        <v>26862</v>
      </c>
      <c r="G3578" s="48">
        <f>F3578*J3578</f>
        <v>53724</v>
      </c>
      <c r="H3578" s="21">
        <v>318340</v>
      </c>
      <c r="I3578" s="21" t="s">
        <v>4784</v>
      </c>
      <c r="J3578" s="21">
        <v>2</v>
      </c>
      <c r="K3578" s="21">
        <v>2</v>
      </c>
      <c r="L3578" s="21">
        <f>J3578-K3578</f>
        <v>0</v>
      </c>
      <c r="M3578" s="21" t="s">
        <v>5587</v>
      </c>
      <c r="N3578" s="30">
        <v>45952</v>
      </c>
      <c r="O3578" s="48">
        <v>88319</v>
      </c>
      <c r="P3578" s="21" t="s">
        <v>2046</v>
      </c>
      <c r="Q3578" s="21">
        <v>58157302394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Banglore</v>
      </c>
      <c r="W3578" s="38"/>
      <c r="X3578" s="30">
        <v>45953</v>
      </c>
      <c r="Y3578" s="21">
        <f>IF(X3578="", "", X3578-N3578)</f>
        <v>1</v>
      </c>
      <c r="Z3578" s="21" t="str">
        <f>IF(N3578="", "", TEXT(N3578, "dddd"))</f>
        <v>Wednesday</v>
      </c>
      <c r="AA3578" s="21" t="str">
        <f>IF(X3578="", "", TEXT(X3578, "dddd"))</f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3574</v>
      </c>
      <c r="B3579" s="21" t="s">
        <v>5213</v>
      </c>
      <c r="C3579" s="30">
        <v>45941</v>
      </c>
      <c r="D3579" s="30">
        <v>45948</v>
      </c>
      <c r="E3579" s="47">
        <v>224</v>
      </c>
      <c r="F3579" s="47">
        <f>IF(AB3579="DOLLAR",E3579*88,E3579)</f>
        <v>19712</v>
      </c>
      <c r="G3579" s="48">
        <f>F3579*J3579</f>
        <v>591360</v>
      </c>
      <c r="H3579" s="21">
        <v>333810</v>
      </c>
      <c r="I3579" s="21" t="s">
        <v>5188</v>
      </c>
      <c r="J3579" s="21">
        <v>30</v>
      </c>
      <c r="K3579" s="21">
        <v>30</v>
      </c>
      <c r="L3579" s="21">
        <f>J3579-K3579</f>
        <v>0</v>
      </c>
      <c r="M3579" s="21" t="s">
        <v>5594</v>
      </c>
      <c r="N3579" s="30">
        <v>45952</v>
      </c>
      <c r="O3579" s="48">
        <v>912000</v>
      </c>
      <c r="P3579" s="21" t="s">
        <v>621</v>
      </c>
      <c r="Q3579" s="21">
        <v>58157301145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Hyderabad</v>
      </c>
      <c r="W3579" s="38"/>
      <c r="X3579" s="30">
        <v>45953</v>
      </c>
      <c r="Y3579" s="21">
        <f>IF(X3579="", "", X3579-N3579)</f>
        <v>1</v>
      </c>
      <c r="Z3579" s="21" t="str">
        <f>IF(N3579="", "", TEXT(N3579, "dddd"))</f>
        <v>Wednesday</v>
      </c>
      <c r="AA3579" s="21" t="str">
        <f>IF(X3579="", "", TEXT(X3579, "dddd"))</f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3575</v>
      </c>
      <c r="B3580" s="21" t="s">
        <v>5213</v>
      </c>
      <c r="C3580" s="30">
        <v>45941</v>
      </c>
      <c r="D3580" s="30">
        <v>45948</v>
      </c>
      <c r="E3580" s="47">
        <v>144.19999999999999</v>
      </c>
      <c r="F3580" s="47">
        <f>IF(AB3580="DOLLAR",E3580*88,E3580)</f>
        <v>12689.599999999999</v>
      </c>
      <c r="G3580" s="48">
        <f>F3580*J3580</f>
        <v>12689.599999999999</v>
      </c>
      <c r="H3580" s="21">
        <v>333904</v>
      </c>
      <c r="I3580" s="21" t="s">
        <v>5189</v>
      </c>
      <c r="J3580" s="21">
        <v>1</v>
      </c>
      <c r="K3580" s="21">
        <v>1</v>
      </c>
      <c r="L3580" s="21">
        <f>J3580-K3580</f>
        <v>0</v>
      </c>
      <c r="M3580" s="21" t="s">
        <v>5582</v>
      </c>
      <c r="N3580" s="30">
        <v>45952</v>
      </c>
      <c r="O3580" s="48">
        <v>17613</v>
      </c>
      <c r="P3580" s="21" t="s">
        <v>242</v>
      </c>
      <c r="Q3580" s="21">
        <v>58157301300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Mumbai</v>
      </c>
      <c r="W3580" s="38"/>
      <c r="X3580" s="30">
        <v>45954</v>
      </c>
      <c r="Y3580" s="21">
        <f>IF(X3580="", "", X3580-N3580)</f>
        <v>2</v>
      </c>
      <c r="Z3580" s="21" t="str">
        <f>IF(N3580="", "", TEXT(N3580, "dddd"))</f>
        <v>Wednesday</v>
      </c>
      <c r="AA3580" s="21" t="str">
        <f>IF(X3580="", "", TEXT(X3580, "dddd"))</f>
        <v>Friday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3576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>IF(AB3581="DOLLAR",E3581*88,E3581)</f>
        <v>23531.199999999997</v>
      </c>
      <c r="G3581" s="48">
        <f>F3581*J3581</f>
        <v>23531.199999999997</v>
      </c>
      <c r="H3581" s="21">
        <v>337416</v>
      </c>
      <c r="I3581" s="21" t="s">
        <v>5190</v>
      </c>
      <c r="J3581" s="21">
        <v>1</v>
      </c>
      <c r="K3581" s="21">
        <v>1</v>
      </c>
      <c r="L3581" s="21">
        <f>J3581-K3581</f>
        <v>0</v>
      </c>
      <c r="M3581" s="21" t="s">
        <v>5595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>IF(X3581="", "", X3581-N3581)</f>
        <v>1</v>
      </c>
      <c r="Z3581" s="21" t="str">
        <f>IF(N3581="", "", TEXT(N3581, "dddd"))</f>
        <v>Wednesday</v>
      </c>
      <c r="AA3581" s="21" t="str">
        <f>IF(X3581="", "", TEXT(X3581, "dddd"))</f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3577</v>
      </c>
      <c r="B3582" s="21" t="s">
        <v>5213</v>
      </c>
      <c r="C3582" s="30">
        <v>45941</v>
      </c>
      <c r="D3582" s="30">
        <v>45948</v>
      </c>
      <c r="E3582" s="47">
        <v>267.39999999999998</v>
      </c>
      <c r="F3582" s="47">
        <f>IF(AB3582="DOLLAR",E3582*88,E3582)</f>
        <v>23531.199999999997</v>
      </c>
      <c r="G3582" s="48">
        <f>F3582*J3582</f>
        <v>23531.199999999997</v>
      </c>
      <c r="H3582" s="21">
        <v>337614</v>
      </c>
      <c r="I3582" s="21" t="s">
        <v>5191</v>
      </c>
      <c r="J3582" s="21">
        <v>1</v>
      </c>
      <c r="K3582" s="21">
        <v>1</v>
      </c>
      <c r="L3582" s="21">
        <f>J3582-K3582</f>
        <v>0</v>
      </c>
      <c r="M3582" s="21" t="s">
        <v>5595</v>
      </c>
      <c r="N3582" s="30">
        <v>45952</v>
      </c>
      <c r="O3582" s="48">
        <v>38964</v>
      </c>
      <c r="P3582" s="21" t="s">
        <v>621</v>
      </c>
      <c r="Q3582" s="57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>IF(X3582="", "", X3582-N3582)</f>
        <v>1</v>
      </c>
      <c r="Z3582" s="21" t="str">
        <f>IF(N3582="", "", TEXT(N3582, "dddd"))</f>
        <v>Wednesday</v>
      </c>
      <c r="AA3582" s="21" t="str">
        <f>IF(X3582="", "", TEXT(X3582, "dddd"))</f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3578</v>
      </c>
      <c r="B3583" s="21" t="s">
        <v>5213</v>
      </c>
      <c r="C3583" s="30">
        <v>45941</v>
      </c>
      <c r="D3583" s="30">
        <v>45948</v>
      </c>
      <c r="E3583" s="47">
        <v>205.1</v>
      </c>
      <c r="F3583" s="47">
        <f>IF(AB3583="DOLLAR",E3583*88,E3583)</f>
        <v>18048.8</v>
      </c>
      <c r="G3583" s="48">
        <f>F3583*J3583</f>
        <v>18048.8</v>
      </c>
      <c r="H3583" s="21">
        <v>343512</v>
      </c>
      <c r="I3583" s="21" t="s">
        <v>4791</v>
      </c>
      <c r="J3583" s="21">
        <v>1</v>
      </c>
      <c r="K3583" s="21">
        <v>1</v>
      </c>
      <c r="L3583" s="21">
        <f>J3583-K3583</f>
        <v>0</v>
      </c>
      <c r="M3583" s="21" t="s">
        <v>5683</v>
      </c>
      <c r="N3583" s="30">
        <v>45952</v>
      </c>
      <c r="O3583" s="48">
        <v>31790.5</v>
      </c>
      <c r="P3583" s="21" t="s">
        <v>2171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>IF(X3583="", "", X3583-N3583)</f>
        <v>3</v>
      </c>
      <c r="Z3583" s="21" t="str">
        <f>IF(N3583="", "", TEXT(N3583, "dddd"))</f>
        <v>Wednesday</v>
      </c>
      <c r="AA3583" s="21" t="str">
        <f>IF(X3583="", "", TEXT(X3583, "dddd"))</f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3579</v>
      </c>
      <c r="B3584" s="21" t="s">
        <v>5213</v>
      </c>
      <c r="C3584" s="30">
        <v>45941</v>
      </c>
      <c r="D3584" s="30">
        <v>45948</v>
      </c>
      <c r="E3584" s="47">
        <v>267.39999999999998</v>
      </c>
      <c r="F3584" s="47">
        <f>IF(AB3584="DOLLAR",E3584*88,E3584)</f>
        <v>23531.199999999997</v>
      </c>
      <c r="G3584" s="48">
        <f>F3584*J3584</f>
        <v>23531.199999999997</v>
      </c>
      <c r="H3584" s="21">
        <v>343614</v>
      </c>
      <c r="I3584" s="21" t="s">
        <v>4791</v>
      </c>
      <c r="J3584" s="21">
        <v>1</v>
      </c>
      <c r="K3584" s="21">
        <v>1</v>
      </c>
      <c r="L3584" s="21">
        <f>J3584-K3584</f>
        <v>0</v>
      </c>
      <c r="M3584" s="21" t="s">
        <v>5582</v>
      </c>
      <c r="N3584" s="30">
        <v>45952</v>
      </c>
      <c r="O3584" s="48">
        <v>32661</v>
      </c>
      <c r="P3584" s="21" t="s">
        <v>242</v>
      </c>
      <c r="Q3584" s="57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>IF(X3584="", "", X3584-N3584)</f>
        <v>2</v>
      </c>
      <c r="Z3584" s="21" t="str">
        <f>IF(N3584="", "", TEXT(N3584, "dddd"))</f>
        <v>Wednesday</v>
      </c>
      <c r="AA3584" s="21" t="str">
        <f>IF(X3584="", "", TEXT(X3584, "dddd"))</f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3580</v>
      </c>
      <c r="B3585" s="21" t="s">
        <v>5213</v>
      </c>
      <c r="C3585" s="30">
        <v>45941</v>
      </c>
      <c r="D3585" s="30">
        <v>45948</v>
      </c>
      <c r="E3585" s="47">
        <v>58.1</v>
      </c>
      <c r="F3585" s="47">
        <f>IF(AB3585="DOLLAR",E3585*88,E3585)</f>
        <v>5112.8</v>
      </c>
      <c r="G3585" s="48">
        <f>F3585*J3585</f>
        <v>51128</v>
      </c>
      <c r="H3585" s="21">
        <v>344606</v>
      </c>
      <c r="I3585" s="21" t="s">
        <v>4783</v>
      </c>
      <c r="J3585" s="21">
        <v>10</v>
      </c>
      <c r="K3585" s="21">
        <v>10</v>
      </c>
      <c r="L3585" s="21">
        <f>J3585-K3585</f>
        <v>0</v>
      </c>
      <c r="M3585" s="21" t="s">
        <v>5305</v>
      </c>
      <c r="N3585" s="30">
        <v>45955</v>
      </c>
      <c r="O3585" s="48">
        <v>90055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>IF(X3585="", "", X3585-N3585)</f>
        <v>2</v>
      </c>
      <c r="Z3585" s="21" t="str">
        <f>IF(N3585="", "", TEXT(N3585, "dddd"))</f>
        <v>Saturday</v>
      </c>
      <c r="AA3585" s="21" t="str">
        <f>IF(X3585="", "", TEXT(X3585, "dddd"))</f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3581</v>
      </c>
      <c r="B3586" s="21" t="s">
        <v>5213</v>
      </c>
      <c r="C3586" s="30">
        <v>45941</v>
      </c>
      <c r="D3586" s="30">
        <v>45948</v>
      </c>
      <c r="E3586" s="47">
        <v>227.5</v>
      </c>
      <c r="F3586" s="47">
        <f>IF(AB3586="DOLLAR",E3586*88,E3586)</f>
        <v>20020</v>
      </c>
      <c r="G3586" s="48">
        <f>F3586*J3586</f>
        <v>200200</v>
      </c>
      <c r="H3586" s="21">
        <v>344712</v>
      </c>
      <c r="I3586" s="21" t="s">
        <v>4792</v>
      </c>
      <c r="J3586" s="21">
        <v>10</v>
      </c>
      <c r="K3586" s="21">
        <v>10</v>
      </c>
      <c r="L3586" s="21">
        <f>J3586-K3586</f>
        <v>0</v>
      </c>
      <c r="M3586" s="21" t="s">
        <v>5305</v>
      </c>
      <c r="N3586" s="30">
        <v>45955</v>
      </c>
      <c r="O3586" s="48">
        <v>377812.5</v>
      </c>
      <c r="P3586" s="21" t="s">
        <v>37</v>
      </c>
      <c r="Q3586" s="56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>IF(X3586="", "", X3586-N3586)</f>
        <v>2</v>
      </c>
      <c r="Z3586" s="21" t="str">
        <f>IF(N3586="", "", TEXT(N3586, "dddd"))</f>
        <v>Saturday</v>
      </c>
      <c r="AA3586" s="21" t="str">
        <f>IF(X3586="", "", TEXT(X3586, "dddd"))</f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3582</v>
      </c>
      <c r="B3587" s="21" t="s">
        <v>5213</v>
      </c>
      <c r="C3587" s="30">
        <v>45941</v>
      </c>
      <c r="D3587" s="30">
        <v>45948</v>
      </c>
      <c r="E3587" s="47">
        <v>334.5</v>
      </c>
      <c r="F3587" s="47">
        <f>IF(AB3587="DOLLAR",E3587*88,E3587)</f>
        <v>29436</v>
      </c>
      <c r="G3587" s="48">
        <f>F3587*J3587</f>
        <v>29436</v>
      </c>
      <c r="H3587" s="21">
        <v>348232</v>
      </c>
      <c r="I3587" s="21" t="s">
        <v>4794</v>
      </c>
      <c r="J3587" s="21">
        <v>1</v>
      </c>
      <c r="K3587" s="21">
        <v>1</v>
      </c>
      <c r="L3587" s="21">
        <f>J3587-K3587</f>
        <v>0</v>
      </c>
      <c r="M3587" s="21" t="s">
        <v>5582</v>
      </c>
      <c r="N3587" s="30">
        <v>45952</v>
      </c>
      <c r="O3587" s="48">
        <v>46582.47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45954</v>
      </c>
      <c r="Y3587" s="21">
        <f>IF(X3587="", "", X3587-N3587)</f>
        <v>2</v>
      </c>
      <c r="Z3587" s="21" t="str">
        <f>IF(N3587="", "", TEXT(N3587, "dddd"))</f>
        <v>Wednesday</v>
      </c>
      <c r="AA3587" s="21" t="str">
        <f>IF(X3587="", "", TEXT(X3587, "dddd"))</f>
        <v>Friday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3583</v>
      </c>
      <c r="B3588" s="21" t="s">
        <v>5213</v>
      </c>
      <c r="C3588" s="30">
        <v>45941</v>
      </c>
      <c r="D3588" s="30">
        <v>45948</v>
      </c>
      <c r="E3588" s="47">
        <v>313.5</v>
      </c>
      <c r="F3588" s="47">
        <f>IF(AB3588="DOLLAR",E3588*88,E3588)</f>
        <v>27588</v>
      </c>
      <c r="G3588" s="48">
        <f>F3588*J3588</f>
        <v>27588</v>
      </c>
      <c r="H3588" s="21">
        <v>350214</v>
      </c>
      <c r="I3588" s="21" t="s">
        <v>5192</v>
      </c>
      <c r="J3588" s="21">
        <v>1</v>
      </c>
      <c r="K3588" s="21">
        <v>1</v>
      </c>
      <c r="L3588" s="21">
        <f>J3588-K3588</f>
        <v>0</v>
      </c>
      <c r="M3588" s="21" t="s">
        <v>5310</v>
      </c>
      <c r="N3588" s="30">
        <v>45955</v>
      </c>
      <c r="O3588" s="48">
        <v>44057.2</v>
      </c>
      <c r="P3588" s="21" t="s">
        <v>5212</v>
      </c>
      <c r="Q3588" s="56">
        <v>58157407943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45957</v>
      </c>
      <c r="Y3588" s="21">
        <f>IF(X3588="", "", X3588-N3588)</f>
        <v>2</v>
      </c>
      <c r="Z3588" s="21" t="str">
        <f>IF(N3588="", "", TEXT(N3588, "dddd"))</f>
        <v>Saturday</v>
      </c>
      <c r="AA3588" s="21" t="str">
        <f>IF(X3588="", "", TEXT(X3588, "dddd"))</f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3584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>IF(AB3589="DOLLAR",E3589*88,E3589)</f>
        <v>22792</v>
      </c>
      <c r="G3589" s="48">
        <f>F3589*J3589</f>
        <v>22792</v>
      </c>
      <c r="H3589" s="21">
        <v>354108</v>
      </c>
      <c r="I3589" s="21" t="s">
        <v>5193</v>
      </c>
      <c r="J3589" s="21">
        <v>1</v>
      </c>
      <c r="K3589" s="21">
        <v>1</v>
      </c>
      <c r="L3589" s="21">
        <f>J3589-K3589</f>
        <v>0</v>
      </c>
      <c r="M3589" s="21" t="s">
        <v>5582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>IF(X3589="", "", X3589-N3589)</f>
        <v>2</v>
      </c>
      <c r="Z3589" s="21" t="str">
        <f>IF(N3589="", "", TEXT(N3589, "dddd"))</f>
        <v>Wednesday</v>
      </c>
      <c r="AA3589" s="21" t="str">
        <f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3585</v>
      </c>
      <c r="B3590" s="21" t="s">
        <v>5213</v>
      </c>
      <c r="C3590" s="30">
        <v>45941</v>
      </c>
      <c r="D3590" s="30">
        <v>45948</v>
      </c>
      <c r="E3590" s="47">
        <v>259</v>
      </c>
      <c r="F3590" s="47">
        <f>IF(AB3590="DOLLAR",E3590*88,E3590)</f>
        <v>22792</v>
      </c>
      <c r="G3590" s="48">
        <f>F3590*J3590</f>
        <v>22792</v>
      </c>
      <c r="H3590" s="21">
        <v>358510</v>
      </c>
      <c r="I3590" s="21" t="s">
        <v>5194</v>
      </c>
      <c r="J3590" s="21">
        <v>1</v>
      </c>
      <c r="K3590" s="21">
        <v>1</v>
      </c>
      <c r="L3590" s="21">
        <f>J3590-K3590</f>
        <v>0</v>
      </c>
      <c r="M3590" s="21" t="s">
        <v>5582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>IF(X3590="", "", X3590-N3590)</f>
        <v>2</v>
      </c>
      <c r="Z3590" s="21" t="str">
        <f>IF(N3590="", "", TEXT(N3590, "dddd"))</f>
        <v>Wednesday</v>
      </c>
      <c r="AA3590" s="21" t="str">
        <f>IF(X3590="", "", TEXT(X3590, "dddd"))</f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3586</v>
      </c>
      <c r="B3591" s="21" t="s">
        <v>5213</v>
      </c>
      <c r="C3591" s="30">
        <v>45941</v>
      </c>
      <c r="D3591" s="30">
        <v>45948</v>
      </c>
      <c r="E3591" s="47">
        <v>180.6</v>
      </c>
      <c r="F3591" s="47">
        <f>IF(AB3591="DOLLAR",E3591*88,E3591)</f>
        <v>15892.8</v>
      </c>
      <c r="G3591" s="48">
        <f>F3591*J3591</f>
        <v>15892.8</v>
      </c>
      <c r="H3591" s="21">
        <v>362526</v>
      </c>
      <c r="I3591" s="21" t="s">
        <v>4784</v>
      </c>
      <c r="J3591" s="21">
        <v>1</v>
      </c>
      <c r="K3591" s="21">
        <v>1</v>
      </c>
      <c r="L3591" s="21">
        <f>J3591-K3591</f>
        <v>0</v>
      </c>
      <c r="M3591" s="21" t="s">
        <v>5583</v>
      </c>
      <c r="N3591" s="30">
        <v>45952</v>
      </c>
      <c r="O3591" s="48">
        <v>22059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>IF(X3591="", "", X3591-N3591)</f>
        <v>2</v>
      </c>
      <c r="Z3591" s="21" t="str">
        <f>IF(N3591="", "", TEXT(N3591, "dddd"))</f>
        <v>Wednesday</v>
      </c>
      <c r="AA3591" s="21" t="str">
        <f>IF(X3591="", "", TEXT(X3591, "dddd"))</f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3587</v>
      </c>
      <c r="B3592" s="21" t="s">
        <v>5213</v>
      </c>
      <c r="C3592" s="30">
        <v>45941</v>
      </c>
      <c r="D3592" s="30">
        <v>45948</v>
      </c>
      <c r="E3592" s="47">
        <v>301.5</v>
      </c>
      <c r="F3592" s="47">
        <f>IF(AB3592="DOLLAR",E3592*88,E3592)</f>
        <v>26532</v>
      </c>
      <c r="G3592" s="48">
        <f>F3592*J3592</f>
        <v>1061280</v>
      </c>
      <c r="H3592" s="21">
        <v>367144</v>
      </c>
      <c r="I3592" s="21" t="s">
        <v>5183</v>
      </c>
      <c r="J3592" s="21">
        <v>40</v>
      </c>
      <c r="K3592" s="21">
        <v>40</v>
      </c>
      <c r="L3592" s="21">
        <f>J3592-K3592</f>
        <v>0</v>
      </c>
      <c r="M3592" s="21" t="s">
        <v>5594</v>
      </c>
      <c r="N3592" s="30">
        <v>45952</v>
      </c>
      <c r="O3592" s="48">
        <v>1527600</v>
      </c>
      <c r="P3592" s="21" t="s">
        <v>621</v>
      </c>
      <c r="Q3592" s="21">
        <v>58157301145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Hyderabad</v>
      </c>
      <c r="W3592" s="38"/>
      <c r="X3592" s="30">
        <v>45953</v>
      </c>
      <c r="Y3592" s="21">
        <f>IF(X3592="", "", X3592-N3592)</f>
        <v>1</v>
      </c>
      <c r="Z3592" s="21" t="str">
        <f>IF(N3592="", "", TEXT(N3592, "dddd"))</f>
        <v>Wednesday</v>
      </c>
      <c r="AA3592" s="21" t="str">
        <f>IF(X3592="", "", TEXT(X3592, "dddd"))</f>
        <v>Thursday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3588</v>
      </c>
      <c r="B3593" s="21" t="s">
        <v>5213</v>
      </c>
      <c r="C3593" s="30">
        <v>45941</v>
      </c>
      <c r="D3593" s="30">
        <v>45948</v>
      </c>
      <c r="E3593" s="47">
        <v>285</v>
      </c>
      <c r="F3593" s="47">
        <f>IF(AB3593="DOLLAR",E3593*88,E3593)</f>
        <v>25080</v>
      </c>
      <c r="G3593" s="48">
        <f>F3593*J3593</f>
        <v>25080</v>
      </c>
      <c r="H3593" s="21">
        <v>367164</v>
      </c>
      <c r="I3593" s="21" t="s">
        <v>5183</v>
      </c>
      <c r="J3593" s="21">
        <v>1</v>
      </c>
      <c r="K3593" s="21">
        <v>1</v>
      </c>
      <c r="L3593" s="21">
        <f>J3593-K3593</f>
        <v>0</v>
      </c>
      <c r="M3593" s="21" t="s">
        <v>5582</v>
      </c>
      <c r="N3593" s="30">
        <v>45952</v>
      </c>
      <c r="O3593" s="48">
        <v>32490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>IF(X3593="", "", X3593-N3593)</f>
        <v>2</v>
      </c>
      <c r="Z3593" s="21" t="str">
        <f>IF(N3593="", "", TEXT(N3593, "dddd"))</f>
        <v>Wednesday</v>
      </c>
      <c r="AA3593" s="21" t="str">
        <f>IF(X3593="", "", TEXT(X3593, "dddd"))</f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3589</v>
      </c>
      <c r="B3594" s="21" t="s">
        <v>5213</v>
      </c>
      <c r="C3594" s="30">
        <v>45941</v>
      </c>
      <c r="D3594" s="30">
        <v>45948</v>
      </c>
      <c r="E3594" s="47">
        <v>287.7</v>
      </c>
      <c r="F3594" s="47">
        <f>IF(AB3594="DOLLAR",E3594*88,E3594)</f>
        <v>25317.599999999999</v>
      </c>
      <c r="G3594" s="48">
        <f>F3594*J3594</f>
        <v>25317.599999999999</v>
      </c>
      <c r="H3594" s="21">
        <v>369332</v>
      </c>
      <c r="I3594" s="21" t="s">
        <v>5080</v>
      </c>
      <c r="J3594" s="21">
        <v>1</v>
      </c>
      <c r="K3594" s="21">
        <v>1</v>
      </c>
      <c r="L3594" s="21">
        <f>J3594-K3594</f>
        <v>0</v>
      </c>
      <c r="M3594" s="21" t="s">
        <v>5583</v>
      </c>
      <c r="N3594" s="30">
        <v>45952</v>
      </c>
      <c r="O3594" s="48">
        <v>35140.5</v>
      </c>
      <c r="P3594" s="21" t="s">
        <v>242</v>
      </c>
      <c r="Q3594" s="57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>IF(X3594="", "", X3594-N3594)</f>
        <v>2</v>
      </c>
      <c r="Z3594" s="21" t="str">
        <f>IF(N3594="", "", TEXT(N3594, "dddd"))</f>
        <v>Wednesday</v>
      </c>
      <c r="AA3594" s="21" t="str">
        <f>IF(X3594="", "", TEXT(X3594, "dddd"))</f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3590</v>
      </c>
      <c r="B3595" s="21" t="s">
        <v>5213</v>
      </c>
      <c r="C3595" s="30">
        <v>45941</v>
      </c>
      <c r="D3595" s="30">
        <v>45948</v>
      </c>
      <c r="E3595" s="47">
        <v>107.1</v>
      </c>
      <c r="F3595" s="47">
        <f>IF(AB3595="DOLLAR",E3595*88,E3595)</f>
        <v>9424.7999999999993</v>
      </c>
      <c r="G3595" s="48">
        <f>F3595*J3595</f>
        <v>9424.7999999999993</v>
      </c>
      <c r="H3595" s="21">
        <v>369703</v>
      </c>
      <c r="I3595" s="21" t="s">
        <v>5195</v>
      </c>
      <c r="J3595" s="21">
        <v>1</v>
      </c>
      <c r="K3595" s="21"/>
      <c r="L3595" s="21">
        <f>J3595-K3595</f>
        <v>1</v>
      </c>
      <c r="M3595" s="21"/>
      <c r="N3595" s="30"/>
      <c r="O3595" s="48"/>
      <c r="P3595" s="21" t="s">
        <v>5210</v>
      </c>
      <c r="Q3595" s="21"/>
      <c r="R3595" s="21"/>
      <c r="S3595" s="3">
        <v>4</v>
      </c>
      <c r="T3595" s="37"/>
      <c r="U3595" s="21" t="s">
        <v>18</v>
      </c>
      <c r="V3595" s="21" t="str">
        <f>VLOOKUP(P3595,'Customer List'!B:C,2,)</f>
        <v>Sonipat</v>
      </c>
      <c r="W3595" s="38" t="s">
        <v>5295</v>
      </c>
      <c r="X3595" s="30" t="str">
        <f>IF(OR(R3595 = "PRIYANKA MADAM", R3595 = "DEEPAK", R3595 = "PORTER"),N3595,"")</f>
        <v/>
      </c>
      <c r="Y3595" s="21" t="str">
        <f>IF(X3595="", "", X3595-N3595)</f>
        <v/>
      </c>
      <c r="Z3595" s="21" t="str">
        <f>IF(N3595="", "", TEXT(N3595, "dddd"))</f>
        <v/>
      </c>
      <c r="AA3595" s="21" t="str">
        <f>IF(X3595="", "", TEXT(X3595, "dddd"))</f>
        <v/>
      </c>
      <c r="AB3595" s="21" t="str">
        <f>VLOOKUP(U3595,'Currency Sheet'!A:C,3,)</f>
        <v>DOLLAR</v>
      </c>
      <c r="AC3595" s="42" t="str">
        <f>VLOOKUP(P3595,'Customer List'!B:D,3,)</f>
        <v>Local</v>
      </c>
    </row>
    <row r="3596" spans="1:29" x14ac:dyDescent="0.25">
      <c r="A3596" s="21">
        <v>3591</v>
      </c>
      <c r="B3596" s="21" t="s">
        <v>5213</v>
      </c>
      <c r="C3596" s="30">
        <v>45941</v>
      </c>
      <c r="D3596" s="30">
        <v>45948</v>
      </c>
      <c r="E3596" s="47">
        <v>321.75</v>
      </c>
      <c r="F3596" s="47">
        <f>IF(AB3596="DOLLAR",E3596*88,E3596)</f>
        <v>28314</v>
      </c>
      <c r="G3596" s="48">
        <f>F3596*J3596</f>
        <v>28314</v>
      </c>
      <c r="H3596" s="21">
        <v>396414</v>
      </c>
      <c r="I3596" s="21" t="s">
        <v>5082</v>
      </c>
      <c r="J3596" s="21">
        <v>1</v>
      </c>
      <c r="K3596" s="21">
        <v>1</v>
      </c>
      <c r="L3596" s="21">
        <f>J3596-K3596</f>
        <v>0</v>
      </c>
      <c r="M3596" s="21" t="s">
        <v>5671</v>
      </c>
      <c r="N3596" s="30">
        <v>45952</v>
      </c>
      <c r="O3596" s="48">
        <v>46546</v>
      </c>
      <c r="P3596" s="21" t="s">
        <v>620</v>
      </c>
      <c r="Q3596" s="21">
        <v>58157302151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45955</v>
      </c>
      <c r="Y3596" s="21">
        <f>IF(X3596="", "", X3596-N3596)</f>
        <v>3</v>
      </c>
      <c r="Z3596" s="21" t="str">
        <f>IF(N3596="", "", TEXT(N3596, "dddd"))</f>
        <v>Wednesday</v>
      </c>
      <c r="AA3596" s="21" t="str">
        <f>IF(X3596="", "", TEXT(X3596, "dddd"))</f>
        <v>Saturday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3592</v>
      </c>
      <c r="B3597" s="21" t="s">
        <v>5213</v>
      </c>
      <c r="C3597" s="30">
        <v>45941</v>
      </c>
      <c r="D3597" s="30">
        <v>45948</v>
      </c>
      <c r="E3597" s="47">
        <v>146.30000000000001</v>
      </c>
      <c r="F3597" s="47">
        <f>IF(AB3597="DOLLAR",E3597*88,E3597)</f>
        <v>12874.400000000001</v>
      </c>
      <c r="G3597" s="48">
        <f>F3597*J3597</f>
        <v>12874.400000000001</v>
      </c>
      <c r="H3597" s="21">
        <v>400129</v>
      </c>
      <c r="I3597" s="21" t="s">
        <v>5196</v>
      </c>
      <c r="J3597" s="21">
        <v>1</v>
      </c>
      <c r="K3597" s="21">
        <v>1</v>
      </c>
      <c r="L3597" s="21">
        <f>J3597-K3597</f>
        <v>0</v>
      </c>
      <c r="M3597" s="21" t="s">
        <v>5635</v>
      </c>
      <c r="N3597" s="30">
        <v>45952</v>
      </c>
      <c r="O3597" s="48">
        <v>19855</v>
      </c>
      <c r="P3597" s="21" t="s">
        <v>213</v>
      </c>
      <c r="Q3597" s="21" t="s">
        <v>1127</v>
      </c>
      <c r="R3597" s="21" t="s">
        <v>2037</v>
      </c>
      <c r="S3597" s="3">
        <v>4</v>
      </c>
      <c r="T3597" s="37"/>
      <c r="U3597" s="21" t="s">
        <v>18</v>
      </c>
      <c r="V3597" s="21" t="str">
        <f>VLOOKUP(P3597,'Customer List'!B:C,2,)</f>
        <v>Delhi</v>
      </c>
      <c r="W3597" s="38"/>
      <c r="X3597" s="30">
        <f>IF(OR(R3597 = "PRIYANKA MADAM", R3597 = "DEEPAK", R3597 = "PORTER"),N3597,"")</f>
        <v>45952</v>
      </c>
      <c r="Y3597" s="21">
        <f>IF(X3597="", "", X3597-N3597)</f>
        <v>0</v>
      </c>
      <c r="Z3597" s="21" t="str">
        <f>IF(N3597="", "", TEXT(N3597, "dddd"))</f>
        <v>Wednesday</v>
      </c>
      <c r="AA3597" s="21" t="str">
        <f>IF(X3597="", "", TEXT(X3597, "dddd"))</f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x14ac:dyDescent="0.25">
      <c r="A3598" s="21">
        <v>3593</v>
      </c>
      <c r="B3598" s="21" t="s">
        <v>5213</v>
      </c>
      <c r="C3598" s="30">
        <v>45941</v>
      </c>
      <c r="D3598" s="30">
        <v>45948</v>
      </c>
      <c r="E3598" s="47">
        <v>115.5</v>
      </c>
      <c r="F3598" s="47">
        <f>IF(AB3598="DOLLAR",E3598*88,E3598)</f>
        <v>10164</v>
      </c>
      <c r="G3598" s="48">
        <f>F3598*J3598</f>
        <v>20328</v>
      </c>
      <c r="H3598" s="21">
        <v>400218</v>
      </c>
      <c r="I3598" s="21" t="s">
        <v>4804</v>
      </c>
      <c r="J3598" s="21">
        <v>2</v>
      </c>
      <c r="K3598" s="21">
        <v>2</v>
      </c>
      <c r="L3598" s="21">
        <f>J3598-K3598</f>
        <v>0</v>
      </c>
      <c r="M3598" s="21" t="s">
        <v>5318</v>
      </c>
      <c r="N3598" s="30">
        <v>45955</v>
      </c>
      <c r="O3598" s="48">
        <v>35805</v>
      </c>
      <c r="P3598" s="21" t="s">
        <v>2171</v>
      </c>
      <c r="Q3598" s="56">
        <v>58157406090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Gujrat</v>
      </c>
      <c r="W3598" s="38"/>
      <c r="X3598" s="30">
        <v>45957</v>
      </c>
      <c r="Y3598" s="21">
        <f>IF(X3598="", "", X3598-N3598)</f>
        <v>2</v>
      </c>
      <c r="Z3598" s="21" t="str">
        <f>IF(N3598="", "", TEXT(N3598, "dddd"))</f>
        <v>Saturday</v>
      </c>
      <c r="AA3598" s="21" t="str">
        <f>IF(X3598="", "", TEXT(X3598, "dddd"))</f>
        <v>Monday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3594</v>
      </c>
      <c r="B3599" s="21" t="s">
        <v>5213</v>
      </c>
      <c r="C3599" s="30">
        <v>45941</v>
      </c>
      <c r="D3599" s="30">
        <v>45948</v>
      </c>
      <c r="E3599" s="47">
        <v>68.599999999999994</v>
      </c>
      <c r="F3599" s="47">
        <f>IF(AB3599="DOLLAR",E3599*88,E3599)</f>
        <v>6036.7999999999993</v>
      </c>
      <c r="G3599" s="48">
        <f>F3599*J3599</f>
        <v>6036.7999999999993</v>
      </c>
      <c r="H3599" s="21">
        <v>400508</v>
      </c>
      <c r="I3599" s="21" t="s">
        <v>4807</v>
      </c>
      <c r="J3599" s="21">
        <v>1</v>
      </c>
      <c r="K3599" s="21">
        <v>1</v>
      </c>
      <c r="L3599" s="21">
        <f>J3599-K3599</f>
        <v>0</v>
      </c>
      <c r="M3599" s="21" t="s">
        <v>5590</v>
      </c>
      <c r="N3599" s="30">
        <v>45952</v>
      </c>
      <c r="O3599" s="48">
        <v>10633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>IF(X3599="", "", X3599-N3599)</f>
        <v>3</v>
      </c>
      <c r="Z3599" s="21" t="str">
        <f>IF(N3599="", "", TEXT(N3599, "dddd"))</f>
        <v>Wednesday</v>
      </c>
      <c r="AA3599" s="21" t="str">
        <f>IF(X3599="", "", TEXT(X3599, "dddd"))</f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3595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>IF(AB3600="DOLLAR",E3600*88,E3600)</f>
        <v>10841.6</v>
      </c>
      <c r="G3600" s="48">
        <f>F3600*J3600</f>
        <v>10841.6</v>
      </c>
      <c r="H3600" s="21">
        <v>400522</v>
      </c>
      <c r="I3600" s="21" t="s">
        <v>4807</v>
      </c>
      <c r="J3600" s="21">
        <v>1</v>
      </c>
      <c r="K3600" s="21">
        <v>1</v>
      </c>
      <c r="L3600" s="21">
        <f>J3600-K3600</f>
        <v>0</v>
      </c>
      <c r="M3600" s="21" t="s">
        <v>5590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>IF(X3600="", "", X3600-N3600)</f>
        <v>3</v>
      </c>
      <c r="Z3600" s="21" t="str">
        <f>IF(N3600="", "", TEXT(N3600, "dddd"))</f>
        <v>Wednesday</v>
      </c>
      <c r="AA3600" s="21" t="str">
        <f>IF(X3600="", "", TEXT(X3600, "dddd"))</f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3596</v>
      </c>
      <c r="B3601" s="21" t="s">
        <v>5213</v>
      </c>
      <c r="C3601" s="30">
        <v>45941</v>
      </c>
      <c r="D3601" s="30">
        <v>45948</v>
      </c>
      <c r="E3601" s="47">
        <v>123.2</v>
      </c>
      <c r="F3601" s="47">
        <f>IF(AB3601="DOLLAR",E3601*88,E3601)</f>
        <v>10841.6</v>
      </c>
      <c r="G3601" s="48">
        <f>F3601*J3601</f>
        <v>10841.6</v>
      </c>
      <c r="H3601" s="21">
        <v>400524</v>
      </c>
      <c r="I3601" s="21" t="s">
        <v>4807</v>
      </c>
      <c r="J3601" s="21">
        <v>1</v>
      </c>
      <c r="K3601" s="21">
        <v>1</v>
      </c>
      <c r="L3601" s="21">
        <f>J3601-K3601</f>
        <v>0</v>
      </c>
      <c r="M3601" s="21" t="s">
        <v>5590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>IF(X3601="", "", X3601-N3601)</f>
        <v>3</v>
      </c>
      <c r="Z3601" s="21" t="str">
        <f>IF(N3601="", "", TEXT(N3601, "dddd"))</f>
        <v>Wednesday</v>
      </c>
      <c r="AA3601" s="21" t="str">
        <f>IF(X3601="", "", TEXT(X3601, "dddd"))</f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3597</v>
      </c>
      <c r="B3602" s="21" t="s">
        <v>5213</v>
      </c>
      <c r="C3602" s="30">
        <v>45941</v>
      </c>
      <c r="D3602" s="30">
        <v>45948</v>
      </c>
      <c r="E3602" s="47">
        <v>202.5</v>
      </c>
      <c r="F3602" s="47">
        <f>IF(AB3602="DOLLAR",E3602*88,E3602)</f>
        <v>17820</v>
      </c>
      <c r="G3602" s="48">
        <f>F3602*J3602</f>
        <v>17820</v>
      </c>
      <c r="H3602" s="21">
        <v>400551</v>
      </c>
      <c r="I3602" s="21" t="s">
        <v>4807</v>
      </c>
      <c r="J3602" s="21">
        <v>1</v>
      </c>
      <c r="K3602" s="21">
        <v>1</v>
      </c>
      <c r="L3602" s="21">
        <f>J3602-K3602</f>
        <v>0</v>
      </c>
      <c r="M3602" s="21" t="s">
        <v>5590</v>
      </c>
      <c r="N3602" s="30">
        <v>45952</v>
      </c>
      <c r="O3602" s="48">
        <v>29295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>IF(X3602="", "", X3602-N3602)</f>
        <v>3</v>
      </c>
      <c r="Z3602" s="21" t="str">
        <f>IF(N3602="", "", TEXT(N3602, "dddd"))</f>
        <v>Wednesday</v>
      </c>
      <c r="AA3602" s="21" t="str">
        <f>IF(X3602="", "", TEXT(X3602, "dddd"))</f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3598</v>
      </c>
      <c r="B3603" s="21" t="s">
        <v>5213</v>
      </c>
      <c r="C3603" s="30">
        <v>45941</v>
      </c>
      <c r="D3603" s="30">
        <v>45948</v>
      </c>
      <c r="E3603" s="47">
        <v>168.7</v>
      </c>
      <c r="F3603" s="47">
        <f>IF(AB3603="DOLLAR",E3603*88,E3603)</f>
        <v>14845.599999999999</v>
      </c>
      <c r="G3603" s="48">
        <f>F3603*J3603</f>
        <v>14845.599999999999</v>
      </c>
      <c r="H3603" s="21">
        <v>400932</v>
      </c>
      <c r="I3603" s="21" t="s">
        <v>5197</v>
      </c>
      <c r="J3603" s="21">
        <v>1</v>
      </c>
      <c r="K3603" s="21">
        <v>1</v>
      </c>
      <c r="L3603" s="21">
        <f>J3603-K3603</f>
        <v>0</v>
      </c>
      <c r="M3603" s="21" t="s">
        <v>5590</v>
      </c>
      <c r="N3603" s="30">
        <v>45952</v>
      </c>
      <c r="O3603" s="48">
        <v>26148.5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>IF(X3603="", "", X3603-N3603)</f>
        <v>3</v>
      </c>
      <c r="Z3603" s="21" t="str">
        <f>IF(N3603="", "", TEXT(N3603, "dddd"))</f>
        <v>Wednesday</v>
      </c>
      <c r="AA3603" s="21" t="str">
        <f>IF(X3603="", "", TEXT(X3603, "dddd"))</f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3599</v>
      </c>
      <c r="B3604" s="21" t="s">
        <v>5213</v>
      </c>
      <c r="C3604" s="30">
        <v>45941</v>
      </c>
      <c r="D3604" s="30">
        <v>45948</v>
      </c>
      <c r="E3604" s="47">
        <v>127.4</v>
      </c>
      <c r="F3604" s="47">
        <f>IF(AB3604="DOLLAR",E3604*88,E3604)</f>
        <v>11211.2</v>
      </c>
      <c r="G3604" s="48">
        <f>F3604*J3604</f>
        <v>11211.2</v>
      </c>
      <c r="H3604" s="21">
        <v>405301</v>
      </c>
      <c r="I3604" s="21" t="s">
        <v>4810</v>
      </c>
      <c r="J3604" s="21">
        <v>1</v>
      </c>
      <c r="K3604" s="21">
        <v>1</v>
      </c>
      <c r="L3604" s="21">
        <f>J3604-K3604</f>
        <v>0</v>
      </c>
      <c r="M3604" s="21" t="s">
        <v>5654</v>
      </c>
      <c r="N3604" s="30">
        <v>45952</v>
      </c>
      <c r="O3604" s="48">
        <v>17772.3</v>
      </c>
      <c r="P3604" s="21" t="s">
        <v>2365</v>
      </c>
      <c r="Q3604" s="21">
        <v>58157309626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45953</v>
      </c>
      <c r="Y3604" s="21">
        <f>IF(X3604="", "", X3604-N3604)</f>
        <v>1</v>
      </c>
      <c r="Z3604" s="21" t="str">
        <f>IF(N3604="", "", TEXT(N3604, "dddd"))</f>
        <v>Wednesday</v>
      </c>
      <c r="AA3604" s="21" t="str">
        <f>IF(X3604="", "", TEXT(X3604, "dddd"))</f>
        <v>Thursday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3600</v>
      </c>
      <c r="B3605" s="21" t="s">
        <v>5213</v>
      </c>
      <c r="C3605" s="30">
        <v>45941</v>
      </c>
      <c r="D3605" s="30">
        <v>45948</v>
      </c>
      <c r="E3605" s="47">
        <v>204.4</v>
      </c>
      <c r="F3605" s="47">
        <f>IF(AB3605="DOLLAR",E3605*88,E3605)</f>
        <v>17987.2</v>
      </c>
      <c r="G3605" s="48">
        <f>F3605*J3605</f>
        <v>17987.2</v>
      </c>
      <c r="H3605" s="21">
        <v>405706</v>
      </c>
      <c r="I3605" s="21" t="s">
        <v>5198</v>
      </c>
      <c r="J3605" s="21">
        <v>1</v>
      </c>
      <c r="K3605" s="21">
        <v>1</v>
      </c>
      <c r="L3605" s="21">
        <f>J3605-K3605</f>
        <v>0</v>
      </c>
      <c r="M3605" s="21" t="s">
        <v>5590</v>
      </c>
      <c r="N3605" s="30">
        <v>45952</v>
      </c>
      <c r="O3605" s="48">
        <v>31682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>IF(X3605="", "", X3605-N3605)</f>
        <v>3</v>
      </c>
      <c r="Z3605" s="21" t="str">
        <f>IF(N3605="", "", TEXT(N3605, "dddd"))</f>
        <v>Wednesday</v>
      </c>
      <c r="AA3605" s="21" t="str">
        <f>IF(X3605="", "", TEXT(X3605, "dddd"))</f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3601</v>
      </c>
      <c r="B3606" s="21" t="s">
        <v>5213</v>
      </c>
      <c r="C3606" s="30">
        <v>45941</v>
      </c>
      <c r="D3606" s="30">
        <v>45948</v>
      </c>
      <c r="E3606" s="47">
        <v>81.2</v>
      </c>
      <c r="F3606" s="47">
        <f>IF(AB3606="DOLLAR",E3606*88,E3606)</f>
        <v>7145.6</v>
      </c>
      <c r="G3606" s="48">
        <f>F3606*J3606</f>
        <v>7145.6</v>
      </c>
      <c r="H3606" s="21">
        <v>406001</v>
      </c>
      <c r="I3606" s="21" t="s">
        <v>5199</v>
      </c>
      <c r="J3606" s="21">
        <v>1</v>
      </c>
      <c r="K3606" s="21">
        <v>1</v>
      </c>
      <c r="L3606" s="21">
        <f>J3606-K3606</f>
        <v>0</v>
      </c>
      <c r="M3606" s="21" t="s">
        <v>5664</v>
      </c>
      <c r="N3606" s="30">
        <v>45958</v>
      </c>
      <c r="O3606" s="48">
        <v>8265</v>
      </c>
      <c r="P3606" s="21" t="s">
        <v>254</v>
      </c>
      <c r="Q3606" s="21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>IF(X3606="", "", X3606-N3606)</f>
        <v>0</v>
      </c>
      <c r="Z3606" s="21" t="str">
        <f>IF(N3606="", "", TEXT(N3606, "dddd"))</f>
        <v>Tuesday</v>
      </c>
      <c r="AA3606" s="21" t="str">
        <f>IF(X3606="", "", TEXT(X3606, "dddd"))</f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3602</v>
      </c>
      <c r="B3607" s="21" t="s">
        <v>5213</v>
      </c>
      <c r="C3607" s="30">
        <v>45941</v>
      </c>
      <c r="D3607" s="30">
        <v>45948</v>
      </c>
      <c r="E3607" s="47">
        <v>98.7</v>
      </c>
      <c r="F3607" s="47">
        <f>IF(AB3607="DOLLAR",E3607*88,E3607)</f>
        <v>8685.6</v>
      </c>
      <c r="G3607" s="48">
        <f>F3607*J3607</f>
        <v>8685.6</v>
      </c>
      <c r="H3607" s="21">
        <v>406416</v>
      </c>
      <c r="I3607" s="21" t="s">
        <v>4811</v>
      </c>
      <c r="J3607" s="21">
        <v>1</v>
      </c>
      <c r="K3607" s="21">
        <v>1</v>
      </c>
      <c r="L3607" s="21">
        <f>J3607-K3607</f>
        <v>0</v>
      </c>
      <c r="M3607" s="21" t="s">
        <v>5664</v>
      </c>
      <c r="N3607" s="30">
        <v>45958</v>
      </c>
      <c r="O3607" s="48">
        <v>10046.25</v>
      </c>
      <c r="P3607" s="21" t="s">
        <v>254</v>
      </c>
      <c r="Q3607" s="57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>IF(X3607="", "", X3607-N3607)</f>
        <v>0</v>
      </c>
      <c r="Z3607" s="21" t="str">
        <f>IF(N3607="", "", TEXT(N3607, "dddd"))</f>
        <v>Tuesday</v>
      </c>
      <c r="AA3607" s="21" t="str">
        <f>IF(X3607="", "", TEXT(X3607, "dddd"))</f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3603</v>
      </c>
      <c r="B3608" s="21" t="s">
        <v>5213</v>
      </c>
      <c r="C3608" s="30">
        <v>45941</v>
      </c>
      <c r="D3608" s="30">
        <v>45948</v>
      </c>
      <c r="E3608" s="47">
        <v>185.5</v>
      </c>
      <c r="F3608" s="47">
        <f>IF(AB3608="DOLLAR",E3608*88,E3608)</f>
        <v>16324</v>
      </c>
      <c r="G3608" s="48">
        <f>F3608*J3608</f>
        <v>16324</v>
      </c>
      <c r="H3608" s="21">
        <v>406516</v>
      </c>
      <c r="I3608" s="21" t="s">
        <v>4812</v>
      </c>
      <c r="J3608" s="21">
        <v>1</v>
      </c>
      <c r="K3608" s="21">
        <v>1</v>
      </c>
      <c r="L3608" s="21">
        <f>J3608-K3608</f>
        <v>0</v>
      </c>
      <c r="M3608" s="21" t="s">
        <v>5590</v>
      </c>
      <c r="N3608" s="30">
        <v>45952</v>
      </c>
      <c r="O3608" s="48">
        <v>28752.5</v>
      </c>
      <c r="P3608" s="21" t="s">
        <v>671</v>
      </c>
      <c r="Q3608" s="57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>IF(X3608="", "", X3608-N3608)</f>
        <v>3</v>
      </c>
      <c r="Z3608" s="21" t="str">
        <f>IF(N3608="", "", TEXT(N3608, "dddd"))</f>
        <v>Wednesday</v>
      </c>
      <c r="AA3608" s="21" t="str">
        <f>IF(X3608="", "", TEXT(X3608, "dddd"))</f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3604</v>
      </c>
      <c r="B3609" s="21" t="s">
        <v>5213</v>
      </c>
      <c r="C3609" s="30">
        <v>45941</v>
      </c>
      <c r="D3609" s="30">
        <v>45948</v>
      </c>
      <c r="E3609" s="47">
        <v>144.19999999999999</v>
      </c>
      <c r="F3609" s="47">
        <f>IF(AB3609="DOLLAR",E3609*88,E3609)</f>
        <v>12689.599999999999</v>
      </c>
      <c r="G3609" s="48">
        <f>F3609*J3609</f>
        <v>12689.599999999999</v>
      </c>
      <c r="H3609" s="21">
        <v>406606</v>
      </c>
      <c r="I3609" s="21" t="s">
        <v>4813</v>
      </c>
      <c r="J3609" s="21">
        <v>1</v>
      </c>
      <c r="K3609" s="21">
        <v>1</v>
      </c>
      <c r="L3609" s="21">
        <f>J3609-K3609</f>
        <v>0</v>
      </c>
      <c r="M3609" s="21" t="s">
        <v>5590</v>
      </c>
      <c r="N3609" s="30">
        <v>45952</v>
      </c>
      <c r="O3609" s="48">
        <v>22351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>IF(X3609="", "", X3609-N3609)</f>
        <v>3</v>
      </c>
      <c r="Z3609" s="21" t="str">
        <f>IF(N3609="", "", TEXT(N3609, "dddd"))</f>
        <v>Wednesday</v>
      </c>
      <c r="AA3609" s="21" t="str">
        <f>IF(X3609="", "", TEXT(X3609, "dddd"))</f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3605</v>
      </c>
      <c r="B3610" s="21" t="s">
        <v>5213</v>
      </c>
      <c r="C3610" s="30">
        <v>45941</v>
      </c>
      <c r="D3610" s="30">
        <v>45948</v>
      </c>
      <c r="E3610" s="47">
        <v>70.7</v>
      </c>
      <c r="F3610" s="47">
        <f>IF(AB3610="DOLLAR",E3610*88,E3610)</f>
        <v>6221.6</v>
      </c>
      <c r="G3610" s="48">
        <f>F3610*J3610</f>
        <v>31108</v>
      </c>
      <c r="H3610" s="21">
        <v>410604</v>
      </c>
      <c r="I3610" s="21" t="s">
        <v>5200</v>
      </c>
      <c r="J3610" s="21">
        <v>5</v>
      </c>
      <c r="K3610" s="21">
        <v>5</v>
      </c>
      <c r="L3610" s="21">
        <f>J3610-K3610</f>
        <v>0</v>
      </c>
      <c r="M3610" s="21" t="s">
        <v>5713</v>
      </c>
      <c r="N3610" s="30">
        <v>45968</v>
      </c>
      <c r="O3610" s="48">
        <v>43177.5</v>
      </c>
      <c r="P3610" s="21" t="s">
        <v>42</v>
      </c>
      <c r="Q3610" s="57" t="s">
        <v>636</v>
      </c>
      <c r="R3610" s="21" t="s">
        <v>637</v>
      </c>
      <c r="S3610" s="3">
        <v>-20</v>
      </c>
      <c r="T3610" s="37"/>
      <c r="U3610" s="21" t="s">
        <v>18</v>
      </c>
      <c r="V3610" s="21" t="str">
        <f>VLOOKUP(P3610,'Customer List'!B:C,2,)</f>
        <v>Faridabad</v>
      </c>
      <c r="W3610" s="38" t="s">
        <v>605</v>
      </c>
      <c r="X3610" s="30">
        <f>IF(OR(R3610 = "PRIYANKA MADAM", R3610 = "DEEPAK", R3610 = "PORTER"),N3610,"")</f>
        <v>45968</v>
      </c>
      <c r="Y3610" s="21">
        <f>IF(X3610="", "", X3610-N3610)</f>
        <v>0</v>
      </c>
      <c r="Z3610" s="21" t="str">
        <f>IF(N3610="", "", TEXT(N3610, "dddd"))</f>
        <v>Friday</v>
      </c>
      <c r="AA3610" s="21" t="str">
        <f>IF(X3610="", "", TEXT(X3610, "dddd"))</f>
        <v>Friday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x14ac:dyDescent="0.25">
      <c r="A3611" s="21">
        <v>3606</v>
      </c>
      <c r="B3611" s="21" t="s">
        <v>5213</v>
      </c>
      <c r="C3611" s="30">
        <v>45941</v>
      </c>
      <c r="D3611" s="30">
        <v>45948</v>
      </c>
      <c r="E3611" s="47">
        <v>62.3</v>
      </c>
      <c r="F3611" s="47">
        <f>IF(AB3611="DOLLAR",E3611*88,E3611)</f>
        <v>5482.4</v>
      </c>
      <c r="G3611" s="48">
        <f>F3611*J3611</f>
        <v>5482.4</v>
      </c>
      <c r="H3611" s="21">
        <v>420201</v>
      </c>
      <c r="I3611" s="21" t="s">
        <v>1605</v>
      </c>
      <c r="J3611" s="21">
        <v>1</v>
      </c>
      <c r="K3611" s="21">
        <v>1</v>
      </c>
      <c r="L3611" s="21">
        <f>J3611-K3611</f>
        <v>0</v>
      </c>
      <c r="M3611" s="21" t="s">
        <v>5313</v>
      </c>
      <c r="N3611" s="30">
        <v>45955</v>
      </c>
      <c r="O3611" s="48">
        <v>9932.4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>IF(X3611="", "", X3611-N3611)</f>
        <v>2</v>
      </c>
      <c r="Z3611" s="21" t="str">
        <f>IF(N3611="", "", TEXT(N3611, "dddd"))</f>
        <v>Saturday</v>
      </c>
      <c r="AA3611" s="21" t="str">
        <f>IF(X3611="", "", TEXT(X3611, "dddd"))</f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3607</v>
      </c>
      <c r="B3612" s="21" t="s">
        <v>5213</v>
      </c>
      <c r="C3612" s="30">
        <v>45941</v>
      </c>
      <c r="D3612" s="30">
        <v>45948</v>
      </c>
      <c r="E3612" s="47">
        <v>45.5</v>
      </c>
      <c r="F3612" s="47">
        <f>IF(AB3612="DOLLAR",E3612*88,E3612)</f>
        <v>4004</v>
      </c>
      <c r="G3612" s="48">
        <f>F3612*J3612</f>
        <v>4004</v>
      </c>
      <c r="H3612" s="21">
        <v>420301</v>
      </c>
      <c r="I3612" s="21" t="s">
        <v>2885</v>
      </c>
      <c r="J3612" s="21">
        <v>1</v>
      </c>
      <c r="K3612" s="21">
        <v>1</v>
      </c>
      <c r="L3612" s="21">
        <f>J3612-K3612</f>
        <v>0</v>
      </c>
      <c r="M3612" s="21" t="s">
        <v>5313</v>
      </c>
      <c r="N3612" s="30">
        <v>45955</v>
      </c>
      <c r="O3612" s="48">
        <v>7254</v>
      </c>
      <c r="P3612" s="21" t="s">
        <v>4750</v>
      </c>
      <c r="Q3612" s="55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>IF(X3612="", "", X3612-N3612)</f>
        <v>2</v>
      </c>
      <c r="Z3612" s="21" t="str">
        <f>IF(N3612="", "", TEXT(N3612, "dddd"))</f>
        <v>Saturday</v>
      </c>
      <c r="AA3612" s="21" t="str">
        <f>IF(X3612="", "", TEXT(X3612, "dddd"))</f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3608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>IF(AB3613="DOLLAR",E3613*88,E3613)</f>
        <v>1848</v>
      </c>
      <c r="G3613" s="48">
        <f>F3613*J3613</f>
        <v>1848</v>
      </c>
      <c r="H3613" s="21">
        <v>420403</v>
      </c>
      <c r="I3613" s="21" t="s">
        <v>14</v>
      </c>
      <c r="J3613" s="21">
        <v>1</v>
      </c>
      <c r="K3613" s="21">
        <v>1</v>
      </c>
      <c r="L3613" s="21">
        <f>J3613-K3613</f>
        <v>0</v>
      </c>
      <c r="M3613" s="21" t="s">
        <v>5682</v>
      </c>
      <c r="N3613" s="30">
        <v>45952</v>
      </c>
      <c r="O3613" s="48">
        <v>3192</v>
      </c>
      <c r="P3613" s="21" t="s">
        <v>2171</v>
      </c>
      <c r="Q3613" s="21">
        <v>58157302814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Gujrat</v>
      </c>
      <c r="W3613" s="38"/>
      <c r="X3613" s="30">
        <v>45955</v>
      </c>
      <c r="Y3613" s="21">
        <f>IF(X3613="", "", X3613-N3613)</f>
        <v>3</v>
      </c>
      <c r="Z3613" s="21" t="str">
        <f>IF(N3613="", "", TEXT(N3613, "dddd"))</f>
        <v>Wednesday</v>
      </c>
      <c r="AA3613" s="21" t="str">
        <f>IF(X3613="", "", TEXT(X3613, "dddd"))</f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3609</v>
      </c>
      <c r="B3614" s="21" t="s">
        <v>5213</v>
      </c>
      <c r="C3614" s="30">
        <v>45941</v>
      </c>
      <c r="D3614" s="30">
        <v>45948</v>
      </c>
      <c r="E3614" s="47">
        <v>21</v>
      </c>
      <c r="F3614" s="47">
        <f>IF(AB3614="DOLLAR",E3614*88,E3614)</f>
        <v>1848</v>
      </c>
      <c r="G3614" s="48">
        <f>F3614*J3614</f>
        <v>9240</v>
      </c>
      <c r="H3614" s="21">
        <v>420403</v>
      </c>
      <c r="I3614" s="21" t="s">
        <v>14</v>
      </c>
      <c r="J3614" s="21">
        <v>5</v>
      </c>
      <c r="K3614" s="21">
        <v>5</v>
      </c>
      <c r="L3614" s="21">
        <f>J3614-K3614</f>
        <v>0</v>
      </c>
      <c r="M3614" s="21" t="s">
        <v>5305</v>
      </c>
      <c r="N3614" s="30">
        <v>45955</v>
      </c>
      <c r="O3614" s="48">
        <v>17437.5</v>
      </c>
      <c r="P3614" s="21" t="s">
        <v>37</v>
      </c>
      <c r="Q3614" s="56">
        <v>58157405714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Banglore</v>
      </c>
      <c r="W3614" s="38"/>
      <c r="X3614" s="30">
        <v>45957</v>
      </c>
      <c r="Y3614" s="21">
        <f>IF(X3614="", "", X3614-N3614)</f>
        <v>2</v>
      </c>
      <c r="Z3614" s="21" t="str">
        <f>IF(N3614="", "", TEXT(N3614, "dddd"))</f>
        <v>Saturday</v>
      </c>
      <c r="AA3614" s="21" t="str">
        <f>IF(X3614="", "", TEXT(X3614, "dddd"))</f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3610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>IF(AB3615="DOLLAR",E3615*88,E3615)</f>
        <v>4004</v>
      </c>
      <c r="G3615" s="48">
        <f>F3615*J3615</f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>J3615-K3615</f>
        <v>0</v>
      </c>
      <c r="M3615" s="21" t="s">
        <v>5313</v>
      </c>
      <c r="N3615" s="30">
        <v>45955</v>
      </c>
      <c r="O3615" s="48">
        <v>7254</v>
      </c>
      <c r="P3615" s="21" t="s">
        <v>4750</v>
      </c>
      <c r="Q3615" s="56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>IF(X3615="", "", X3615-N3615)</f>
        <v>2</v>
      </c>
      <c r="Z3615" s="21" t="str">
        <f>IF(N3615="", "", TEXT(N3615, "dddd"))</f>
        <v>Saturday</v>
      </c>
      <c r="AA3615" s="21" t="str">
        <f>IF(X3615="", "", TEXT(X3615, "dddd"))</f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3611</v>
      </c>
      <c r="B3616" s="21" t="s">
        <v>5213</v>
      </c>
      <c r="C3616" s="30">
        <v>45941</v>
      </c>
      <c r="D3616" s="30">
        <v>45948</v>
      </c>
      <c r="E3616" s="47">
        <v>45.5</v>
      </c>
      <c r="F3616" s="47">
        <f>IF(AB3616="DOLLAR",E3616*88,E3616)</f>
        <v>4004</v>
      </c>
      <c r="G3616" s="48">
        <f>F3616*J3616</f>
        <v>4004</v>
      </c>
      <c r="H3616" s="21">
        <v>420601</v>
      </c>
      <c r="I3616" s="21" t="s">
        <v>5201</v>
      </c>
      <c r="J3616" s="21">
        <v>1</v>
      </c>
      <c r="K3616" s="21">
        <v>1</v>
      </c>
      <c r="L3616" s="21">
        <f>J3616-K3616</f>
        <v>0</v>
      </c>
      <c r="M3616" s="21" t="s">
        <v>5308</v>
      </c>
      <c r="N3616" s="30">
        <v>45955</v>
      </c>
      <c r="O3616" s="48">
        <v>5801.25</v>
      </c>
      <c r="P3616" s="21" t="s">
        <v>1133</v>
      </c>
      <c r="Q3616" s="56">
        <v>58157407534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Kerala</v>
      </c>
      <c r="W3616" s="38"/>
      <c r="X3616" s="30">
        <v>45957</v>
      </c>
      <c r="Y3616" s="21">
        <f>IF(X3616="", "", X3616-N3616)</f>
        <v>2</v>
      </c>
      <c r="Z3616" s="21" t="str">
        <f>IF(N3616="", "", TEXT(N3616, "dddd"))</f>
        <v>Saturday</v>
      </c>
      <c r="AA3616" s="21" t="str">
        <f>IF(X3616="", "", TEXT(X3616, "dddd"))</f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3612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>IF(AB3617="DOLLAR",E3617*88,E3617)</f>
        <v>3326.3999999999996</v>
      </c>
      <c r="G3617" s="48">
        <f>F3617*J3617</f>
        <v>3326.3999999999996</v>
      </c>
      <c r="H3617" s="21">
        <v>420701</v>
      </c>
      <c r="I3617" s="21" t="s">
        <v>5202</v>
      </c>
      <c r="J3617" s="21">
        <v>1</v>
      </c>
      <c r="K3617" s="21">
        <v>1</v>
      </c>
      <c r="L3617" s="21">
        <f>J3617-K3617</f>
        <v>0</v>
      </c>
      <c r="M3617" s="21" t="s">
        <v>5580</v>
      </c>
      <c r="N3617" s="30">
        <v>45958</v>
      </c>
      <c r="O3617" s="48">
        <v>5440.5</v>
      </c>
      <c r="P3617" s="21" t="s">
        <v>228</v>
      </c>
      <c r="Q3617" s="21">
        <v>58157517095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Kolkata</v>
      </c>
      <c r="W3617" s="38"/>
      <c r="X3617" s="30">
        <v>45959</v>
      </c>
      <c r="Y3617" s="21">
        <f>IF(X3617="", "", X3617-N3617)</f>
        <v>1</v>
      </c>
      <c r="Z3617" s="21" t="str">
        <f>IF(N3617="", "", TEXT(N3617, "dddd"))</f>
        <v>Tuesday</v>
      </c>
      <c r="AA3617" s="21" t="str">
        <f>IF(X3617="", "", TEXT(X3617, "dddd"))</f>
        <v>Wednesday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3613</v>
      </c>
      <c r="B3618" s="21" t="s">
        <v>5213</v>
      </c>
      <c r="C3618" s="30">
        <v>45941</v>
      </c>
      <c r="D3618" s="30">
        <v>45948</v>
      </c>
      <c r="E3618" s="47">
        <v>37.799999999999997</v>
      </c>
      <c r="F3618" s="47">
        <f>IF(AB3618="DOLLAR",E3618*88,E3618)</f>
        <v>3326.3999999999996</v>
      </c>
      <c r="G3618" s="48">
        <f>F3618*J3618</f>
        <v>13305.599999999999</v>
      </c>
      <c r="H3618" s="21">
        <v>420701</v>
      </c>
      <c r="I3618" s="21" t="s">
        <v>5202</v>
      </c>
      <c r="J3618" s="21">
        <v>4</v>
      </c>
      <c r="K3618" s="21">
        <v>4</v>
      </c>
      <c r="L3618" s="21">
        <f>J3618-K3618</f>
        <v>0</v>
      </c>
      <c r="M3618" s="21" t="s">
        <v>5664</v>
      </c>
      <c r="N3618" s="30">
        <v>45958</v>
      </c>
      <c r="O3618" s="48">
        <v>15390</v>
      </c>
      <c r="P3618" s="21" t="s">
        <v>254</v>
      </c>
      <c r="Q3618" s="57" t="s">
        <v>636</v>
      </c>
      <c r="R3618" s="21" t="s">
        <v>847</v>
      </c>
      <c r="S3618" s="3">
        <v>4</v>
      </c>
      <c r="T3618" s="37"/>
      <c r="U3618" s="21" t="s">
        <v>18</v>
      </c>
      <c r="V3618" s="21" t="str">
        <f>VLOOKUP(P3618,'Customer List'!B:C,2,)</f>
        <v>Delhi</v>
      </c>
      <c r="W3618" s="38"/>
      <c r="X3618" s="30">
        <f>IF(OR(R3618 = "PRIYANKA MADAM", R3618 = "DEEPAK", R3618 = "PORTER"),N3618,"")</f>
        <v>45958</v>
      </c>
      <c r="Y3618" s="21">
        <f>IF(X3618="", "", X3618-N3618)</f>
        <v>0</v>
      </c>
      <c r="Z3618" s="21" t="str">
        <f>IF(N3618="", "", TEXT(N3618, "dddd"))</f>
        <v>Tuesday</v>
      </c>
      <c r="AA3618" s="21" t="str">
        <f>IF(X3618="", "", TEXT(X3618, "dddd"))</f>
        <v>Tuesday</v>
      </c>
      <c r="AB3618" s="21" t="str">
        <f>VLOOKUP(U3618,'Currency Sheet'!A:C,3,)</f>
        <v>DOLLAR</v>
      </c>
      <c r="AC3618" s="42" t="str">
        <f>VLOOKUP(P3618,'Customer List'!B:D,3,)</f>
        <v>Local</v>
      </c>
    </row>
    <row r="3619" spans="1:29" x14ac:dyDescent="0.25">
      <c r="A3619" s="21">
        <v>3614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>IF(AB3619="DOLLAR",E3619*88,E3619)</f>
        <v>14106.400000000001</v>
      </c>
      <c r="G3619" s="48">
        <f>F3619*J3619</f>
        <v>211596.00000000003</v>
      </c>
      <c r="H3619" s="21">
        <v>422302</v>
      </c>
      <c r="I3619" s="21" t="s">
        <v>1503</v>
      </c>
      <c r="J3619" s="21">
        <v>15</v>
      </c>
      <c r="K3619" s="21">
        <v>15</v>
      </c>
      <c r="L3619" s="21">
        <f>J3619-K3619</f>
        <v>0</v>
      </c>
      <c r="M3619" s="21" t="s">
        <v>5594</v>
      </c>
      <c r="N3619" s="30">
        <v>45952</v>
      </c>
      <c r="O3619" s="48">
        <v>326325</v>
      </c>
      <c r="P3619" s="21" t="s">
        <v>621</v>
      </c>
      <c r="Q3619" s="57">
        <v>58157301145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Hyderabad</v>
      </c>
      <c r="W3619" s="38"/>
      <c r="X3619" s="30">
        <v>45953</v>
      </c>
      <c r="Y3619" s="21">
        <f>IF(X3619="", "", X3619-N3619)</f>
        <v>1</v>
      </c>
      <c r="Z3619" s="21" t="str">
        <f>IF(N3619="", "", TEXT(N3619, "dddd"))</f>
        <v>Wednesday</v>
      </c>
      <c r="AA3619" s="21" t="str">
        <f>IF(X3619="", "", TEXT(X3619, "dddd"))</f>
        <v>Thursday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3615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>IF(AB3620="DOLLAR",E3620*88,E3620)</f>
        <v>14106.400000000001</v>
      </c>
      <c r="G3620" s="48">
        <f>F3620*J3620</f>
        <v>42319.200000000004</v>
      </c>
      <c r="H3620" s="21">
        <v>422302</v>
      </c>
      <c r="I3620" s="21" t="s">
        <v>1503</v>
      </c>
      <c r="J3620" s="21">
        <v>3</v>
      </c>
      <c r="K3620" s="21">
        <v>3</v>
      </c>
      <c r="L3620" s="21">
        <f>J3620-K3620</f>
        <v>0</v>
      </c>
      <c r="M3620" s="21" t="s">
        <v>5704</v>
      </c>
      <c r="N3620" s="30">
        <v>45952</v>
      </c>
      <c r="O3620" s="48">
        <v>74539.5</v>
      </c>
      <c r="P3620" s="21" t="s">
        <v>2171</v>
      </c>
      <c r="Q3620" s="21">
        <v>58157302814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Gujrat</v>
      </c>
      <c r="W3620" s="38"/>
      <c r="X3620" s="30">
        <v>45955</v>
      </c>
      <c r="Y3620" s="21">
        <f>IF(X3620="", "", X3620-N3620)</f>
        <v>3</v>
      </c>
      <c r="Z3620" s="21" t="str">
        <f>IF(N3620="", "", TEXT(N3620, "dddd"))</f>
        <v>Wednesday</v>
      </c>
      <c r="AA3620" s="21" t="str">
        <f>IF(X3620="", "", TEXT(X3620, "dddd"))</f>
        <v>Saturday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3616</v>
      </c>
      <c r="B3621" s="21" t="s">
        <v>5213</v>
      </c>
      <c r="C3621" s="30">
        <v>45941</v>
      </c>
      <c r="D3621" s="30">
        <v>45948</v>
      </c>
      <c r="E3621" s="47">
        <v>160.30000000000001</v>
      </c>
      <c r="F3621" s="47">
        <f>IF(AB3621="DOLLAR",E3621*88,E3621)</f>
        <v>14106.400000000001</v>
      </c>
      <c r="G3621" s="48">
        <f>F3621*J3621</f>
        <v>28212.800000000003</v>
      </c>
      <c r="H3621" s="21">
        <v>422302</v>
      </c>
      <c r="I3621" s="21" t="s">
        <v>1503</v>
      </c>
      <c r="J3621" s="21">
        <v>2</v>
      </c>
      <c r="K3621" s="21">
        <v>2</v>
      </c>
      <c r="L3621" s="21">
        <f>J3621-K3621</f>
        <v>0</v>
      </c>
      <c r="M3621" s="21" t="s">
        <v>5587</v>
      </c>
      <c r="N3621" s="30">
        <v>45952</v>
      </c>
      <c r="O3621" s="48">
        <v>46693</v>
      </c>
      <c r="P3621" s="21" t="s">
        <v>2046</v>
      </c>
      <c r="Q3621" s="21">
        <v>58157302394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Banglore</v>
      </c>
      <c r="W3621" s="38"/>
      <c r="X3621" s="30">
        <v>45953</v>
      </c>
      <c r="Y3621" s="21">
        <f>IF(X3621="", "", X3621-N3621)</f>
        <v>1</v>
      </c>
      <c r="Z3621" s="21" t="str">
        <f>IF(N3621="", "", TEXT(N3621, "dddd"))</f>
        <v>Wednesday</v>
      </c>
      <c r="AA3621" s="21" t="str">
        <f>IF(X3621="", "", TEXT(X3621, "dddd"))</f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3617</v>
      </c>
      <c r="B3622" s="21" t="s">
        <v>5213</v>
      </c>
      <c r="C3622" s="30">
        <v>45941</v>
      </c>
      <c r="D3622" s="30">
        <v>45948</v>
      </c>
      <c r="E3622" s="47">
        <v>53.9</v>
      </c>
      <c r="F3622" s="47">
        <f>IF(AB3622="DOLLAR",E3622*88,E3622)</f>
        <v>4743.2</v>
      </c>
      <c r="G3622" s="48">
        <f>F3622*J3622</f>
        <v>4743.2</v>
      </c>
      <c r="H3622" s="21">
        <v>422501</v>
      </c>
      <c r="I3622" s="21" t="s">
        <v>4822</v>
      </c>
      <c r="J3622" s="21">
        <v>1</v>
      </c>
      <c r="K3622" s="21">
        <v>1</v>
      </c>
      <c r="L3622" s="21">
        <f>J3622-K3622</f>
        <v>0</v>
      </c>
      <c r="M3622" s="21" t="s">
        <v>5313</v>
      </c>
      <c r="N3622" s="30">
        <v>45955</v>
      </c>
      <c r="O3622" s="48">
        <v>8593.2000000000007</v>
      </c>
      <c r="P3622" s="21" t="s">
        <v>4750</v>
      </c>
      <c r="Q3622" s="56">
        <v>58157406311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Pune</v>
      </c>
      <c r="W3622" s="38"/>
      <c r="X3622" s="30">
        <v>45957</v>
      </c>
      <c r="Y3622" s="21">
        <f>IF(X3622="", "", X3622-N3622)</f>
        <v>2</v>
      </c>
      <c r="Z3622" s="21" t="str">
        <f>IF(N3622="", "", TEXT(N3622, "dddd"))</f>
        <v>Saturday</v>
      </c>
      <c r="AA3622" s="21" t="str">
        <f>IF(X3622="", "", TEXT(X3622, "dddd"))</f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3618</v>
      </c>
      <c r="B3623" s="21" t="s">
        <v>5213</v>
      </c>
      <c r="C3623" s="30">
        <v>45941</v>
      </c>
      <c r="D3623" s="30">
        <v>45948</v>
      </c>
      <c r="E3623" s="47">
        <v>62.3</v>
      </c>
      <c r="F3623" s="47">
        <f>IF(AB3623="DOLLAR",E3623*88,E3623)</f>
        <v>5482.4</v>
      </c>
      <c r="G3623" s="48">
        <f>F3623*J3623</f>
        <v>27412</v>
      </c>
      <c r="H3623" s="21">
        <v>423101</v>
      </c>
      <c r="I3623" s="21" t="s">
        <v>1265</v>
      </c>
      <c r="J3623" s="21">
        <v>5</v>
      </c>
      <c r="K3623" s="21">
        <v>5</v>
      </c>
      <c r="L3623" s="21">
        <f>J3623-K3623</f>
        <v>0</v>
      </c>
      <c r="M3623" s="21" t="s">
        <v>5317</v>
      </c>
      <c r="N3623" s="30">
        <v>45955</v>
      </c>
      <c r="O3623" s="48">
        <v>48282.5</v>
      </c>
      <c r="P3623" s="21" t="s">
        <v>2171</v>
      </c>
      <c r="Q3623" s="55">
        <v>58157406090</v>
      </c>
      <c r="R3623" s="21" t="s">
        <v>40</v>
      </c>
      <c r="S3623" s="3">
        <v>-20</v>
      </c>
      <c r="T3623" s="37"/>
      <c r="U3623" s="21" t="s">
        <v>18</v>
      </c>
      <c r="V3623" s="21" t="str">
        <f>VLOOKUP(P3623,'Customer List'!B:C,2,)</f>
        <v>Gujrat</v>
      </c>
      <c r="W3623" s="38"/>
      <c r="X3623" s="30">
        <v>45957</v>
      </c>
      <c r="Y3623" s="21">
        <f>IF(X3623="", "", X3623-N3623)</f>
        <v>2</v>
      </c>
      <c r="Z3623" s="21" t="str">
        <f>IF(N3623="", "", TEXT(N3623, "dddd"))</f>
        <v>Saturday</v>
      </c>
      <c r="AA3623" s="21" t="str">
        <f>IF(X3623="", "", TEXT(X3623, "dddd"))</f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3619</v>
      </c>
      <c r="B3624" s="21" t="s">
        <v>5213</v>
      </c>
      <c r="C3624" s="30">
        <v>45941</v>
      </c>
      <c r="D3624" s="30">
        <v>45948</v>
      </c>
      <c r="E3624" s="47">
        <v>234.5</v>
      </c>
      <c r="F3624" s="47">
        <f>IF(AB3624="DOLLAR",E3624*88,E3624)</f>
        <v>20636</v>
      </c>
      <c r="G3624" s="48">
        <f>F3624*J3624</f>
        <v>61908</v>
      </c>
      <c r="H3624" s="21">
        <v>423102</v>
      </c>
      <c r="I3624" s="21" t="s">
        <v>1265</v>
      </c>
      <c r="J3624" s="21">
        <v>3</v>
      </c>
      <c r="K3624" s="21">
        <v>3</v>
      </c>
      <c r="L3624" s="21">
        <f>J3624-K3624</f>
        <v>0</v>
      </c>
      <c r="M3624" s="21" t="s">
        <v>5664</v>
      </c>
      <c r="N3624" s="30">
        <v>45958</v>
      </c>
      <c r="O3624" s="48">
        <v>71606.25</v>
      </c>
      <c r="P3624" s="21" t="s">
        <v>254</v>
      </c>
      <c r="Q3624" s="21" t="s">
        <v>636</v>
      </c>
      <c r="R3624" s="21" t="s">
        <v>847</v>
      </c>
      <c r="S3624" s="3">
        <v>-20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>IF(X3624="", "", X3624-N3624)</f>
        <v>0</v>
      </c>
      <c r="Z3624" s="21" t="str">
        <f>IF(N3624="", "", TEXT(N3624, "dddd"))</f>
        <v>Tuesday</v>
      </c>
      <c r="AA3624" s="21" t="str">
        <f>IF(X3624="", "", TEXT(X3624, "dddd"))</f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x14ac:dyDescent="0.25">
      <c r="A3625" s="21">
        <v>3620</v>
      </c>
      <c r="B3625" s="21" t="s">
        <v>5213</v>
      </c>
      <c r="C3625" s="30">
        <v>45941</v>
      </c>
      <c r="D3625" s="30">
        <v>45948</v>
      </c>
      <c r="E3625" s="47">
        <v>62.3</v>
      </c>
      <c r="F3625" s="47">
        <f>IF(AB3625="DOLLAR",E3625*88,E3625)</f>
        <v>5482.4</v>
      </c>
      <c r="G3625" s="48">
        <f>F3625*J3625</f>
        <v>10964.8</v>
      </c>
      <c r="H3625" s="21">
        <v>423105</v>
      </c>
      <c r="I3625" s="21" t="s">
        <v>19</v>
      </c>
      <c r="J3625" s="21">
        <v>2</v>
      </c>
      <c r="K3625" s="21">
        <v>2</v>
      </c>
      <c r="L3625" s="21">
        <f>J3625-K3625</f>
        <v>0</v>
      </c>
      <c r="M3625" s="21" t="s">
        <v>5704</v>
      </c>
      <c r="N3625" s="30">
        <v>45952</v>
      </c>
      <c r="O3625" s="48">
        <v>19313</v>
      </c>
      <c r="P3625" s="21" t="s">
        <v>2171</v>
      </c>
      <c r="Q3625" s="21">
        <v>58157302814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>IF(X3625="", "", X3625-N3625)</f>
        <v>3</v>
      </c>
      <c r="Z3625" s="21" t="str">
        <f>IF(N3625="", "", TEXT(N3625, "dddd"))</f>
        <v>Wednesday</v>
      </c>
      <c r="AA3625" s="21" t="str">
        <f>IF(X3625="", "", TEXT(X3625, "dddd"))</f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3621</v>
      </c>
      <c r="B3626" s="21" t="s">
        <v>5213</v>
      </c>
      <c r="C3626" s="30">
        <v>45941</v>
      </c>
      <c r="D3626" s="30">
        <v>45948</v>
      </c>
      <c r="E3626" s="47">
        <v>115.5</v>
      </c>
      <c r="F3626" s="47">
        <f>IF(AB3626="DOLLAR",E3626*88,E3626)</f>
        <v>10164</v>
      </c>
      <c r="G3626" s="48">
        <f>F3626*J3626</f>
        <v>10164</v>
      </c>
      <c r="H3626" s="21">
        <v>424401</v>
      </c>
      <c r="I3626" s="21" t="s">
        <v>1342</v>
      </c>
      <c r="J3626" s="21">
        <v>1</v>
      </c>
      <c r="K3626" s="21">
        <v>1</v>
      </c>
      <c r="L3626" s="21">
        <f>J3626-K3626</f>
        <v>0</v>
      </c>
      <c r="M3626" s="21" t="s">
        <v>5654</v>
      </c>
      <c r="N3626" s="30">
        <v>45952</v>
      </c>
      <c r="O3626" s="48">
        <v>16112.25</v>
      </c>
      <c r="P3626" s="21" t="s">
        <v>2365</v>
      </c>
      <c r="Q3626" s="57">
        <v>58157309626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Hyderabad</v>
      </c>
      <c r="W3626" s="38"/>
      <c r="X3626" s="30">
        <v>45953</v>
      </c>
      <c r="Y3626" s="21">
        <f>IF(X3626="", "", X3626-N3626)</f>
        <v>1</v>
      </c>
      <c r="Z3626" s="21" t="str">
        <f>IF(N3626="", "", TEXT(N3626, "dddd"))</f>
        <v>Wednesday</v>
      </c>
      <c r="AA3626" s="21" t="str">
        <f>IF(X3626="", "", TEXT(X3626, "dddd"))</f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3622</v>
      </c>
      <c r="B3627" s="21" t="s">
        <v>5213</v>
      </c>
      <c r="C3627" s="30">
        <v>45941</v>
      </c>
      <c r="D3627" s="30">
        <v>45948</v>
      </c>
      <c r="E3627" s="47">
        <v>16.8</v>
      </c>
      <c r="F3627" s="47">
        <f>IF(AB3627="DOLLAR",E3627*88,E3627)</f>
        <v>1478.4</v>
      </c>
      <c r="G3627" s="48">
        <f>F3627*J3627</f>
        <v>1478.4</v>
      </c>
      <c r="H3627" s="21">
        <v>425501</v>
      </c>
      <c r="I3627" s="21" t="s">
        <v>5203</v>
      </c>
      <c r="J3627" s="21">
        <v>1</v>
      </c>
      <c r="K3627" s="21">
        <v>1</v>
      </c>
      <c r="L3627" s="21">
        <f>J3627-K3627</f>
        <v>0</v>
      </c>
      <c r="M3627" s="21" t="s">
        <v>5313</v>
      </c>
      <c r="N3627" s="30">
        <v>45955</v>
      </c>
      <c r="O3627" s="48">
        <v>2678.4</v>
      </c>
      <c r="P3627" s="21" t="s">
        <v>4750</v>
      </c>
      <c r="Q3627" s="56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>IF(X3627="", "", X3627-N3627)</f>
        <v>2</v>
      </c>
      <c r="Z3627" s="21" t="str">
        <f>IF(N3627="", "", TEXT(N3627, "dddd"))</f>
        <v>Saturday</v>
      </c>
      <c r="AA3627" s="21" t="str">
        <f>IF(X3627="", "", TEXT(X3627, "dddd"))</f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3623</v>
      </c>
      <c r="B3628" s="21" t="s">
        <v>5213</v>
      </c>
      <c r="C3628" s="30">
        <v>45941</v>
      </c>
      <c r="D3628" s="30">
        <v>45948</v>
      </c>
      <c r="E3628" s="47">
        <v>98.7</v>
      </c>
      <c r="F3628" s="47">
        <f>IF(AB3628="DOLLAR",E3628*88,E3628)</f>
        <v>8685.6</v>
      </c>
      <c r="G3628" s="48">
        <f>F3628*J3628</f>
        <v>8685.6</v>
      </c>
      <c r="H3628" s="21">
        <v>426102</v>
      </c>
      <c r="I3628" s="21" t="s">
        <v>1876</v>
      </c>
      <c r="J3628" s="21">
        <v>1</v>
      </c>
      <c r="K3628" s="21">
        <v>1</v>
      </c>
      <c r="L3628" s="21">
        <f>J3628-K3628</f>
        <v>0</v>
      </c>
      <c r="M3628" s="21" t="s">
        <v>5703</v>
      </c>
      <c r="N3628" s="30">
        <v>45952</v>
      </c>
      <c r="O3628" s="48">
        <v>15298.5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>IF(X3628="", "", X3628-N3628)</f>
        <v>3</v>
      </c>
      <c r="Z3628" s="21" t="str">
        <f>IF(N3628="", "", TEXT(N3628, "dddd"))</f>
        <v>Wednesday</v>
      </c>
      <c r="AA3628" s="21" t="str">
        <f>IF(X3628="", "", TEXT(X3628, "dddd"))</f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3624</v>
      </c>
      <c r="B3629" s="21" t="s">
        <v>5213</v>
      </c>
      <c r="C3629" s="30">
        <v>45941</v>
      </c>
      <c r="D3629" s="30">
        <v>45948</v>
      </c>
      <c r="E3629" s="47">
        <v>87.5</v>
      </c>
      <c r="F3629" s="47">
        <f>IF(AB3629="DOLLAR",E3629*88,E3629)</f>
        <v>7700</v>
      </c>
      <c r="G3629" s="48">
        <f>F3629*J3629</f>
        <v>7700</v>
      </c>
      <c r="H3629" s="21">
        <v>426105</v>
      </c>
      <c r="I3629" s="21" t="s">
        <v>1759</v>
      </c>
      <c r="J3629" s="21">
        <v>1</v>
      </c>
      <c r="K3629" s="21">
        <v>1</v>
      </c>
      <c r="L3629" s="21">
        <f>J3629-K3629</f>
        <v>0</v>
      </c>
      <c r="M3629" s="21" t="s">
        <v>5703</v>
      </c>
      <c r="N3629" s="30">
        <v>45952</v>
      </c>
      <c r="O3629" s="48">
        <v>13562.5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>IF(X3629="", "", X3629-N3629)</f>
        <v>3</v>
      </c>
      <c r="Z3629" s="21" t="str">
        <f>IF(N3629="", "", TEXT(N3629, "dddd"))</f>
        <v>Wednesday</v>
      </c>
      <c r="AA3629" s="21" t="str">
        <f>IF(X3629="", "", TEXT(X3629, "dddd"))</f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3625</v>
      </c>
      <c r="B3630" s="21" t="s">
        <v>5213</v>
      </c>
      <c r="C3630" s="30">
        <v>45941</v>
      </c>
      <c r="D3630" s="30">
        <v>45948</v>
      </c>
      <c r="E3630" s="47">
        <v>193.2</v>
      </c>
      <c r="F3630" s="47">
        <f>IF(AB3630="DOLLAR",E3630*88,E3630)</f>
        <v>17001.599999999999</v>
      </c>
      <c r="G3630" s="48">
        <f>F3630*J3630</f>
        <v>17001.599999999999</v>
      </c>
      <c r="H3630" s="21">
        <v>426803</v>
      </c>
      <c r="I3630" s="21" t="s">
        <v>1610</v>
      </c>
      <c r="J3630" s="21">
        <v>1</v>
      </c>
      <c r="K3630" s="21">
        <v>1</v>
      </c>
      <c r="L3630" s="21">
        <f>J3630-K3630</f>
        <v>0</v>
      </c>
      <c r="M3630" s="21" t="s">
        <v>5313</v>
      </c>
      <c r="N3630" s="30">
        <v>45955</v>
      </c>
      <c r="O3630" s="48">
        <v>30801.599999999999</v>
      </c>
      <c r="P3630" s="21" t="s">
        <v>4750</v>
      </c>
      <c r="Q3630" s="55">
        <v>58157406311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Pune</v>
      </c>
      <c r="W3630" s="38"/>
      <c r="X3630" s="30">
        <v>45957</v>
      </c>
      <c r="Y3630" s="21">
        <f>IF(X3630="", "", X3630-N3630)</f>
        <v>2</v>
      </c>
      <c r="Z3630" s="21" t="str">
        <f>IF(N3630="", "", TEXT(N3630, "dddd"))</f>
        <v>Saturday</v>
      </c>
      <c r="AA3630" s="21" t="str">
        <f>IF(X3630="", "", TEXT(X3630, "dddd"))</f>
        <v>Monday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3626</v>
      </c>
      <c r="B3631" s="21" t="s">
        <v>5213</v>
      </c>
      <c r="C3631" s="30">
        <v>45941</v>
      </c>
      <c r="D3631" s="30">
        <v>45948</v>
      </c>
      <c r="E3631" s="47">
        <v>158.19999999999999</v>
      </c>
      <c r="F3631" s="47">
        <f>IF(AB3631="DOLLAR",E3631*88,E3631)</f>
        <v>13921.599999999999</v>
      </c>
      <c r="G3631" s="48">
        <f>F3631*J3631</f>
        <v>13921.599999999999</v>
      </c>
      <c r="H3631" s="21">
        <v>505008</v>
      </c>
      <c r="I3631" s="21" t="s">
        <v>5204</v>
      </c>
      <c r="J3631" s="21">
        <v>1</v>
      </c>
      <c r="K3631" s="21">
        <v>1</v>
      </c>
      <c r="L3631" s="21">
        <f>J3631-K3631</f>
        <v>0</v>
      </c>
      <c r="M3631" s="21" t="s">
        <v>5654</v>
      </c>
      <c r="N3631" s="30">
        <v>45952</v>
      </c>
      <c r="O3631" s="48">
        <v>22068.9</v>
      </c>
      <c r="P3631" s="21" t="s">
        <v>2365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>IF(X3631="", "", X3631-N3631)</f>
        <v>1</v>
      </c>
      <c r="Z3631" s="21" t="str">
        <f>IF(N3631="", "", TEXT(N3631, "dddd"))</f>
        <v>Wednesday</v>
      </c>
      <c r="AA3631" s="21" t="str">
        <f>IF(X3631="", "", TEXT(X3631, "dddd"))</f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3627</v>
      </c>
      <c r="B3632" s="21" t="s">
        <v>5213</v>
      </c>
      <c r="C3632" s="30">
        <v>45941</v>
      </c>
      <c r="D3632" s="30">
        <v>45948</v>
      </c>
      <c r="E3632" s="47">
        <v>102.9</v>
      </c>
      <c r="F3632" s="47">
        <f>IF(AB3632="DOLLAR",E3632*88,E3632)</f>
        <v>9055.2000000000007</v>
      </c>
      <c r="G3632" s="48">
        <f>F3632*J3632</f>
        <v>9055.2000000000007</v>
      </c>
      <c r="H3632" s="21">
        <v>570204</v>
      </c>
      <c r="I3632" s="21" t="s">
        <v>5205</v>
      </c>
      <c r="J3632" s="21">
        <v>1</v>
      </c>
      <c r="K3632" s="21">
        <v>1</v>
      </c>
      <c r="L3632" s="21">
        <f>J3632-K3632</f>
        <v>0</v>
      </c>
      <c r="M3632" s="21" t="s">
        <v>5664</v>
      </c>
      <c r="N3632" s="30">
        <v>45958</v>
      </c>
      <c r="O3632" s="48">
        <v>10473.75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>IF(X3632="", "", X3632-N3632)</f>
        <v>0</v>
      </c>
      <c r="Z3632" s="21" t="str">
        <f>IF(N3632="", "", TEXT(N3632, "dddd"))</f>
        <v>Tuesday</v>
      </c>
      <c r="AA3632" s="21" t="str">
        <f>IF(X3632="", "", TEXT(X3632, "dddd"))</f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3628</v>
      </c>
      <c r="B3633" s="21" t="s">
        <v>5213</v>
      </c>
      <c r="C3633" s="30">
        <v>45941</v>
      </c>
      <c r="D3633" s="30">
        <v>45948</v>
      </c>
      <c r="E3633" s="47">
        <v>160.30000000000001</v>
      </c>
      <c r="F3633" s="47">
        <f>IF(AB3633="DOLLAR",E3633*88,E3633)</f>
        <v>14106.400000000001</v>
      </c>
      <c r="G3633" s="48">
        <f>F3633*J3633</f>
        <v>14106.400000000001</v>
      </c>
      <c r="H3633" s="21">
        <v>575306</v>
      </c>
      <c r="I3633" s="21" t="s">
        <v>5206</v>
      </c>
      <c r="J3633" s="21">
        <v>1</v>
      </c>
      <c r="K3633" s="21">
        <v>1</v>
      </c>
      <c r="L3633" s="21">
        <f>J3633-K3633</f>
        <v>0</v>
      </c>
      <c r="M3633" s="21" t="s">
        <v>5664</v>
      </c>
      <c r="N3633" s="30">
        <v>45958</v>
      </c>
      <c r="O3633" s="48">
        <v>16316.25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>IF(X3633="", "", X3633-N3633)</f>
        <v>0</v>
      </c>
      <c r="Z3633" s="21" t="str">
        <f>IF(N3633="", "", TEXT(N3633, "dddd"))</f>
        <v>Tuesday</v>
      </c>
      <c r="AA3633" s="21" t="str">
        <f>IF(X3633="", "", TEXT(X3633, "dddd"))</f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x14ac:dyDescent="0.25">
      <c r="A3634" s="21">
        <v>3629</v>
      </c>
      <c r="B3634" s="21" t="s">
        <v>5213</v>
      </c>
      <c r="C3634" s="30">
        <v>45941</v>
      </c>
      <c r="D3634" s="30">
        <v>45948</v>
      </c>
      <c r="E3634" s="47">
        <v>259</v>
      </c>
      <c r="F3634" s="47">
        <f>IF(AB3634="DOLLAR",E3634*88,E3634)</f>
        <v>22792</v>
      </c>
      <c r="G3634" s="48">
        <f>F3634*J3634</f>
        <v>182336</v>
      </c>
      <c r="H3634" s="21">
        <v>626812</v>
      </c>
      <c r="I3634" s="21" t="s">
        <v>5207</v>
      </c>
      <c r="J3634" s="21">
        <v>8</v>
      </c>
      <c r="K3634" s="21">
        <v>8</v>
      </c>
      <c r="L3634" s="21">
        <f>J3634-K3634</f>
        <v>0</v>
      </c>
      <c r="M3634" s="21" t="s">
        <v>5311</v>
      </c>
      <c r="N3634" s="30">
        <v>45955</v>
      </c>
      <c r="O3634" s="48">
        <f>37277.5*8</f>
        <v>298220</v>
      </c>
      <c r="P3634" s="21" t="s">
        <v>2046</v>
      </c>
      <c r="Q3634" s="56">
        <v>58157407696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Banglore</v>
      </c>
      <c r="W3634" s="38"/>
      <c r="X3634" s="30">
        <v>45957</v>
      </c>
      <c r="Y3634" s="21">
        <f>IF(X3634="", "", X3634-N3634)</f>
        <v>2</v>
      </c>
      <c r="Z3634" s="21" t="str">
        <f>IF(N3634="", "", TEXT(N3634, "dddd"))</f>
        <v>Saturday</v>
      </c>
      <c r="AA3634" s="21" t="str">
        <f>IF(X3634="", "", TEXT(X3634, "dddd"))</f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3630</v>
      </c>
      <c r="B3635" s="21" t="s">
        <v>5213</v>
      </c>
      <c r="C3635" s="30">
        <v>45941</v>
      </c>
      <c r="D3635" s="30">
        <v>45948</v>
      </c>
      <c r="E3635" s="47">
        <v>111.3</v>
      </c>
      <c r="F3635" s="47">
        <f>IF(AB3635="DOLLAR",E3635*88,E3635)</f>
        <v>9794.4</v>
      </c>
      <c r="G3635" s="48">
        <f>F3635*J3635</f>
        <v>9794.4</v>
      </c>
      <c r="H3635" s="21">
        <v>633603</v>
      </c>
      <c r="I3635" s="21" t="s">
        <v>5208</v>
      </c>
      <c r="J3635" s="21">
        <v>1</v>
      </c>
      <c r="K3635" s="21">
        <v>1</v>
      </c>
      <c r="L3635" s="21">
        <f>J3635-K3635</f>
        <v>0</v>
      </c>
      <c r="M3635" s="21" t="s">
        <v>5635</v>
      </c>
      <c r="N3635" s="30">
        <v>45952</v>
      </c>
      <c r="O3635" s="48">
        <v>15105</v>
      </c>
      <c r="P3635" s="21" t="s">
        <v>213</v>
      </c>
      <c r="Q3635" s="21" t="s">
        <v>1127</v>
      </c>
      <c r="R3635" s="21" t="s">
        <v>2037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45952</v>
      </c>
      <c r="Y3635" s="21">
        <f>IF(X3635="", "", X3635-N3635)</f>
        <v>0</v>
      </c>
      <c r="Z3635" s="21" t="str">
        <f>IF(N3635="", "", TEXT(N3635, "dddd"))</f>
        <v>Wednesday</v>
      </c>
      <c r="AA3635" s="21" t="str">
        <f>IF(X3635="", "", TEXT(X3635, "dddd"))</f>
        <v>Wednesday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3631</v>
      </c>
      <c r="B3636" s="21" t="s">
        <v>5213</v>
      </c>
      <c r="C3636" s="30">
        <v>45941</v>
      </c>
      <c r="D3636" s="30">
        <v>45948</v>
      </c>
      <c r="E3636" s="47">
        <v>135.80000000000001</v>
      </c>
      <c r="F3636" s="47">
        <f>IF(AB3636="DOLLAR",E3636*88,E3636)</f>
        <v>11950.400000000001</v>
      </c>
      <c r="G3636" s="48">
        <f>F3636*J3636</f>
        <v>11950.400000000001</v>
      </c>
      <c r="H3636" s="21">
        <v>640906</v>
      </c>
      <c r="I3636" s="21" t="s">
        <v>5209</v>
      </c>
      <c r="J3636" s="21">
        <v>1</v>
      </c>
      <c r="K3636" s="21">
        <v>1</v>
      </c>
      <c r="L3636" s="21">
        <f>J3636-K3636</f>
        <v>0</v>
      </c>
      <c r="M3636" s="21" t="s">
        <v>5664</v>
      </c>
      <c r="N3636" s="30">
        <v>45958</v>
      </c>
      <c r="O3636" s="48">
        <v>13822.5</v>
      </c>
      <c r="P3636" s="21" t="s">
        <v>254</v>
      </c>
      <c r="Q3636" s="57" t="s">
        <v>636</v>
      </c>
      <c r="R3636" s="21" t="s">
        <v>847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>IF(X3636="", "", X3636-N3636)</f>
        <v>0</v>
      </c>
      <c r="Z3636" s="21" t="str">
        <f>IF(N3636="", "", TEXT(N3636, "dddd"))</f>
        <v>Tuesday</v>
      </c>
      <c r="AA3636" s="21" t="str">
        <f>IF(X3636="", "", TEXT(X3636, "dddd"))</f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3632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>IF(AB3637="DOLLAR",E3637*88,E3637)</f>
        <v>15584.8</v>
      </c>
      <c r="G3637" s="48">
        <f>F3637*J3637</f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>J3637-K3637</f>
        <v>0</v>
      </c>
      <c r="M3637" s="21" t="s">
        <v>5635</v>
      </c>
      <c r="N3637" s="30">
        <v>45952</v>
      </c>
      <c r="O3637" s="48">
        <v>24035</v>
      </c>
      <c r="P3637" s="21" t="s">
        <v>213</v>
      </c>
      <c r="Q3637" s="57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>IF(X3637="", "", X3637-N3637)</f>
        <v>0</v>
      </c>
      <c r="Z3637" s="21" t="str">
        <f>IF(N3637="", "", TEXT(N3637, "dddd"))</f>
        <v>Wednesday</v>
      </c>
      <c r="AA3637" s="21" t="str">
        <f>IF(X3637="", "", TEXT(X3637, "dddd"))</f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>IF(AB3638="DOLLAR",E3638*88,E3638)</f>
        <v>15584.8</v>
      </c>
      <c r="G3638" s="48">
        <f>F3638*J3638</f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>J3638-K3638</f>
        <v>0</v>
      </c>
      <c r="M3638" s="21" t="s">
        <v>5685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>IF(X3638="", "", X3638-N3638)</f>
        <v>3</v>
      </c>
      <c r="Z3638" s="21" t="str">
        <f>IF(N3638="", "", TEXT(N3638, "dddd"))</f>
        <v>Wednesday</v>
      </c>
      <c r="AA3638" s="21" t="str">
        <f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3633</v>
      </c>
      <c r="B3639" s="21" t="s">
        <v>5213</v>
      </c>
      <c r="C3639" s="30">
        <v>45941</v>
      </c>
      <c r="D3639" s="30">
        <v>45948</v>
      </c>
      <c r="E3639" s="47">
        <v>177.1</v>
      </c>
      <c r="F3639" s="47">
        <f>IF(AB3639="DOLLAR",E3639*88,E3639)</f>
        <v>15584.8</v>
      </c>
      <c r="G3639" s="48">
        <f>F3639*J3639</f>
        <v>15584.8</v>
      </c>
      <c r="H3639" s="21">
        <v>640914</v>
      </c>
      <c r="I3639" s="21" t="s">
        <v>4836</v>
      </c>
      <c r="J3639" s="21">
        <v>1</v>
      </c>
      <c r="K3639" s="21">
        <v>1</v>
      </c>
      <c r="L3639" s="21">
        <f>J3639-K3639</f>
        <v>0</v>
      </c>
      <c r="M3639" s="21" t="s">
        <v>5702</v>
      </c>
      <c r="N3639" s="30">
        <v>45952</v>
      </c>
      <c r="O3639" s="48">
        <v>27450.5</v>
      </c>
      <c r="P3639" s="21" t="s">
        <v>2171</v>
      </c>
      <c r="Q3639" s="57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>IF(X3639="", "", X3639-N3639)</f>
        <v>3</v>
      </c>
      <c r="Z3639" s="21" t="str">
        <f>IF(N3639="", "", TEXT(N3639, "dddd"))</f>
        <v>Wednesday</v>
      </c>
      <c r="AA3639" s="21" t="str">
        <f>IF(X3639="", "", TEXT(X3639, "dddd"))</f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3634</v>
      </c>
      <c r="B3640" s="21" t="s">
        <v>5213</v>
      </c>
      <c r="C3640" s="30">
        <v>45941</v>
      </c>
      <c r="D3640" s="30">
        <v>45948</v>
      </c>
      <c r="E3640" s="47">
        <v>1232.7</v>
      </c>
      <c r="F3640" s="47">
        <f>IF(AB3640="DOLLAR",E3640*88,E3640)</f>
        <v>108477.6</v>
      </c>
      <c r="G3640" s="48">
        <f>F3640*J3640</f>
        <v>108477.6</v>
      </c>
      <c r="H3640" s="21">
        <v>740809</v>
      </c>
      <c r="I3640" s="21" t="s">
        <v>4838</v>
      </c>
      <c r="J3640" s="21">
        <v>1</v>
      </c>
      <c r="K3640" s="21">
        <v>1</v>
      </c>
      <c r="L3640" s="21">
        <f>J3640-K3640</f>
        <v>0</v>
      </c>
      <c r="M3640" s="21" t="s">
        <v>5668</v>
      </c>
      <c r="N3640" s="30">
        <v>45952</v>
      </c>
      <c r="O3640" s="48">
        <v>191069</v>
      </c>
      <c r="P3640" s="21" t="s">
        <v>630</v>
      </c>
      <c r="Q3640" s="57">
        <v>58157309954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Telangana</v>
      </c>
      <c r="W3640" s="38"/>
      <c r="X3640" s="30">
        <v>45953</v>
      </c>
      <c r="Y3640" s="21">
        <f>IF(X3640="", "", X3640-N3640)</f>
        <v>1</v>
      </c>
      <c r="Z3640" s="21" t="str">
        <f>IF(N3640="", "", TEXT(N3640, "dddd"))</f>
        <v>Wednesday</v>
      </c>
      <c r="AA3640" s="21" t="str">
        <f>IF(X3640="", "", TEXT(X3640, "dddd"))</f>
        <v>Thursday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3635</v>
      </c>
      <c r="B3641" s="21">
        <v>66753</v>
      </c>
      <c r="C3641" s="30">
        <v>45944</v>
      </c>
      <c r="D3641" s="30">
        <v>45948</v>
      </c>
      <c r="E3641" s="47">
        <v>370</v>
      </c>
      <c r="F3641" s="47">
        <f>IF(AB3641="DOLLAR",E3641*88,E3641)</f>
        <v>32560</v>
      </c>
      <c r="G3641" s="48">
        <f>F3641*J3641</f>
        <v>65120</v>
      </c>
      <c r="H3641" s="21" t="s">
        <v>2347</v>
      </c>
      <c r="I3641" s="21"/>
      <c r="J3641" s="21">
        <v>2</v>
      </c>
      <c r="K3641" s="21">
        <v>2</v>
      </c>
      <c r="L3641" s="21">
        <f>J3641-K3641</f>
        <v>0</v>
      </c>
      <c r="M3641" s="21" t="s">
        <v>5319</v>
      </c>
      <c r="N3641" s="30">
        <v>45955</v>
      </c>
      <c r="O3641" s="48">
        <v>80290</v>
      </c>
      <c r="P3641" s="21" t="s">
        <v>944</v>
      </c>
      <c r="Q3641" s="56">
        <v>58157405526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Banglore</v>
      </c>
      <c r="W3641" s="38"/>
      <c r="X3641" s="30">
        <v>45957</v>
      </c>
      <c r="Y3641" s="21">
        <f>IF(X3641="", "", X3641-N3641)</f>
        <v>2</v>
      </c>
      <c r="Z3641" s="21" t="str">
        <f>IF(N3641="", "", TEXT(N3641, "dddd"))</f>
        <v>Saturday</v>
      </c>
      <c r="AA3641" s="21" t="str">
        <f>IF(X3641="", "", TEXT(X3641, "dddd"))</f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3636</v>
      </c>
      <c r="B3642" s="21">
        <v>66753</v>
      </c>
      <c r="C3642" s="30">
        <v>45944</v>
      </c>
      <c r="D3642" s="30">
        <v>45948</v>
      </c>
      <c r="E3642" s="47">
        <v>470</v>
      </c>
      <c r="F3642" s="47">
        <f>IF(AB3642="DOLLAR",E3642*88,E3642)</f>
        <v>41360</v>
      </c>
      <c r="G3642" s="48">
        <f>F3642*J3642</f>
        <v>41360</v>
      </c>
      <c r="H3642" s="21" t="s">
        <v>5293</v>
      </c>
      <c r="I3642" s="21"/>
      <c r="J3642" s="21">
        <v>1</v>
      </c>
      <c r="K3642" s="21">
        <v>1</v>
      </c>
      <c r="L3642" s="21">
        <f>J3642-K3642</f>
        <v>0</v>
      </c>
      <c r="M3642" s="21" t="s">
        <v>5314</v>
      </c>
      <c r="N3642" s="30">
        <v>45955</v>
      </c>
      <c r="O3642" s="48">
        <v>54637.5</v>
      </c>
      <c r="P3642" s="21" t="s">
        <v>4750</v>
      </c>
      <c r="Q3642" s="56">
        <v>58157406311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Pune</v>
      </c>
      <c r="W3642" s="38"/>
      <c r="X3642" s="30">
        <v>45957</v>
      </c>
      <c r="Y3642" s="21">
        <f>IF(X3642="", "", X3642-N3642)</f>
        <v>2</v>
      </c>
      <c r="Z3642" s="21" t="str">
        <f>IF(N3642="", "", TEXT(N3642, "dddd"))</f>
        <v>Saturday</v>
      </c>
      <c r="AA3642" s="21" t="str">
        <f>IF(X3642="", "", TEXT(X3642, "dddd"))</f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3637</v>
      </c>
      <c r="B3643" s="21" t="s">
        <v>5298</v>
      </c>
      <c r="C3643" s="30">
        <v>45947</v>
      </c>
      <c r="D3643" s="30">
        <v>45954</v>
      </c>
      <c r="E3643" s="47">
        <v>337.5</v>
      </c>
      <c r="F3643" s="47">
        <f>IF(AB3643="DOLLAR",E3643*88,E3643)</f>
        <v>29700</v>
      </c>
      <c r="G3643" s="48">
        <f>F3643*J3643</f>
        <v>89100</v>
      </c>
      <c r="H3643" s="21" t="s">
        <v>5299</v>
      </c>
      <c r="I3643" s="21"/>
      <c r="J3643" s="21">
        <v>3</v>
      </c>
      <c r="K3643" s="21">
        <v>3</v>
      </c>
      <c r="L3643" s="21">
        <f>J3643-K3643</f>
        <v>0</v>
      </c>
      <c r="M3643" s="21" t="s">
        <v>5691</v>
      </c>
      <c r="N3643" s="30">
        <v>45957</v>
      </c>
      <c r="O3643" s="48">
        <v>63750</v>
      </c>
      <c r="P3643" s="21" t="s">
        <v>625</v>
      </c>
      <c r="Q3643" s="21" t="s">
        <v>636</v>
      </c>
      <c r="R3643" s="21" t="s">
        <v>637</v>
      </c>
      <c r="S3643" s="3">
        <v>4</v>
      </c>
      <c r="T3643" s="37"/>
      <c r="U3643" s="21" t="s">
        <v>5300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45957</v>
      </c>
      <c r="Y3643" s="21">
        <f>IF(X3643="", "", X3643-N3643)</f>
        <v>0</v>
      </c>
      <c r="Z3643" s="21" t="str">
        <f>IF(N3643="", "", TEXT(N3643, "dddd"))</f>
        <v>Monday</v>
      </c>
      <c r="AA3643" s="21" t="str">
        <f>IF(X3643="", "", TEXT(X3643, "dddd"))</f>
        <v>Monday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x14ac:dyDescent="0.25">
      <c r="A3644" s="21">
        <v>3638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>IF(AB3644="DOLLAR",E3644*88,E3644)</f>
        <v>12320</v>
      </c>
      <c r="G3644" s="48">
        <f>F3644*J3644</f>
        <v>12320</v>
      </c>
      <c r="H3644" s="21" t="s">
        <v>5334</v>
      </c>
      <c r="I3644" s="21" t="s">
        <v>5335</v>
      </c>
      <c r="J3644" s="21">
        <v>1</v>
      </c>
      <c r="K3644" s="21">
        <v>1</v>
      </c>
      <c r="L3644" s="21">
        <f>J3644-K3644</f>
        <v>0</v>
      </c>
      <c r="M3644" s="21" t="s">
        <v>5614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>IF(X3644="", "", X3644-N3644)</f>
        <v>2</v>
      </c>
      <c r="Z3644" s="21" t="str">
        <f>IF(N3644="", "", TEXT(N3644, "dddd"))</f>
        <v>Saturday</v>
      </c>
      <c r="AA3644" s="21" t="str">
        <f>IF(X3644="", "", TEXT(X3644, "dddd"))</f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3639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>IF(AB3645="DOLLAR",E3645*88,E3645)</f>
        <v>12320</v>
      </c>
      <c r="G3645" s="48">
        <f>F3645*J3645</f>
        <v>12320</v>
      </c>
      <c r="H3645" s="21" t="s">
        <v>5336</v>
      </c>
      <c r="I3645" s="21" t="s">
        <v>5337</v>
      </c>
      <c r="J3645" s="21">
        <v>1</v>
      </c>
      <c r="K3645" s="21">
        <v>1</v>
      </c>
      <c r="L3645" s="21">
        <f>J3645-K3645</f>
        <v>0</v>
      </c>
      <c r="M3645" s="21" t="s">
        <v>5614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>IF(X3645="", "", X3645-N3645)</f>
        <v>2</v>
      </c>
      <c r="Z3645" s="21" t="str">
        <f>IF(N3645="", "", TEXT(N3645, "dddd"))</f>
        <v>Saturday</v>
      </c>
      <c r="AA3645" s="21" t="str">
        <f>IF(X3645="", "", TEXT(X3645, "dddd"))</f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3640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>IF(AB3646="DOLLAR",E3646*88,E3646)</f>
        <v>12320</v>
      </c>
      <c r="G3646" s="48">
        <f>F3646*J3646</f>
        <v>12320</v>
      </c>
      <c r="H3646" s="21" t="s">
        <v>5338</v>
      </c>
      <c r="I3646" s="21" t="s">
        <v>5339</v>
      </c>
      <c r="J3646" s="21">
        <v>1</v>
      </c>
      <c r="K3646" s="21">
        <v>1</v>
      </c>
      <c r="L3646" s="21">
        <f>J3646-K3646</f>
        <v>0</v>
      </c>
      <c r="M3646" s="21" t="s">
        <v>5614</v>
      </c>
      <c r="N3646" s="30">
        <v>45955</v>
      </c>
      <c r="O3646" s="48">
        <v>15500</v>
      </c>
      <c r="P3646" s="21" t="s">
        <v>593</v>
      </c>
      <c r="Q3646" s="56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>IF(X3646="", "", X3646-N3646)</f>
        <v>2</v>
      </c>
      <c r="Z3646" s="21" t="str">
        <f>IF(N3646="", "", TEXT(N3646, "dddd"))</f>
        <v>Saturday</v>
      </c>
      <c r="AA3646" s="21" t="str">
        <f>IF(X3646="", "", TEXT(X3646, "dddd"))</f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3641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>IF(AB3647="DOLLAR",E3647*88,E3647)</f>
        <v>12320</v>
      </c>
      <c r="G3647" s="48">
        <f>F3647*J3647</f>
        <v>12320</v>
      </c>
      <c r="H3647" s="21" t="s">
        <v>5340</v>
      </c>
      <c r="I3647" s="21" t="s">
        <v>5341</v>
      </c>
      <c r="J3647" s="21">
        <v>1</v>
      </c>
      <c r="K3647" s="21">
        <v>1</v>
      </c>
      <c r="L3647" s="21">
        <f>J3647-K3647</f>
        <v>0</v>
      </c>
      <c r="M3647" s="21" t="s">
        <v>5614</v>
      </c>
      <c r="N3647" s="30">
        <v>45955</v>
      </c>
      <c r="O3647" s="48">
        <v>15500</v>
      </c>
      <c r="P3647" s="21" t="s">
        <v>593</v>
      </c>
      <c r="Q3647" s="55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>IF(X3647="", "", X3647-N3647)</f>
        <v>2</v>
      </c>
      <c r="Z3647" s="21" t="str">
        <f>IF(N3647="", "", TEXT(N3647, "dddd"))</f>
        <v>Saturday</v>
      </c>
      <c r="AA3647" s="21" t="str">
        <f>IF(X3647="", "", TEXT(X3647, "dddd"))</f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3642</v>
      </c>
      <c r="B3648" s="21" t="s">
        <v>5367</v>
      </c>
      <c r="C3648" s="30">
        <v>45941</v>
      </c>
      <c r="D3648" s="30">
        <v>45954</v>
      </c>
      <c r="E3648" s="47">
        <v>140</v>
      </c>
      <c r="F3648" s="47">
        <f>IF(AB3648="DOLLAR",E3648*88,E3648)</f>
        <v>12320</v>
      </c>
      <c r="G3648" s="48">
        <f>F3648*J3648</f>
        <v>12320</v>
      </c>
      <c r="H3648" s="21" t="s">
        <v>5342</v>
      </c>
      <c r="I3648" s="21" t="s">
        <v>5343</v>
      </c>
      <c r="J3648" s="21">
        <v>1</v>
      </c>
      <c r="K3648" s="21">
        <v>1</v>
      </c>
      <c r="L3648" s="21">
        <f>J3648-K3648</f>
        <v>0</v>
      </c>
      <c r="M3648" s="21" t="s">
        <v>5614</v>
      </c>
      <c r="N3648" s="30">
        <v>45955</v>
      </c>
      <c r="O3648" s="48">
        <v>15500</v>
      </c>
      <c r="P3648" s="21" t="s">
        <v>593</v>
      </c>
      <c r="Q3648" s="56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>IF(X3648="", "", X3648-N3648)</f>
        <v>2</v>
      </c>
      <c r="Z3648" s="21" t="str">
        <f>IF(N3648="", "", TEXT(N3648, "dddd"))</f>
        <v>Saturday</v>
      </c>
      <c r="AA3648" s="21" t="str">
        <f>IF(X3648="", "", TEXT(X3648, "dddd"))</f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3643</v>
      </c>
      <c r="B3649" s="21" t="s">
        <v>5367</v>
      </c>
      <c r="C3649" s="30">
        <v>45941</v>
      </c>
      <c r="D3649" s="30">
        <v>45954</v>
      </c>
      <c r="E3649" s="47">
        <v>125</v>
      </c>
      <c r="F3649" s="47">
        <f>IF(AB3649="DOLLAR",E3649*88,E3649)</f>
        <v>11000</v>
      </c>
      <c r="G3649" s="48">
        <f>F3649*J3649</f>
        <v>11000</v>
      </c>
      <c r="H3649" s="21" t="s">
        <v>5344</v>
      </c>
      <c r="I3649" s="21" t="s">
        <v>5345</v>
      </c>
      <c r="J3649" s="21">
        <v>1</v>
      </c>
      <c r="K3649" s="21">
        <v>1</v>
      </c>
      <c r="L3649" s="21">
        <f>J3649-K3649</f>
        <v>0</v>
      </c>
      <c r="M3649" s="21" t="s">
        <v>5614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>IF(X3649="", "", X3649-N3649)</f>
        <v>2</v>
      </c>
      <c r="Z3649" s="21" t="str">
        <f>IF(N3649="", "", TEXT(N3649, "dddd"))</f>
        <v>Saturday</v>
      </c>
      <c r="AA3649" s="21" t="str">
        <f>IF(X3649="", "", TEXT(X3649, "dddd"))</f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3644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>IF(AB3650="DOLLAR",E3650*88,E3650)</f>
        <v>12320</v>
      </c>
      <c r="G3650" s="48">
        <f>F3650*J3650</f>
        <v>12320</v>
      </c>
      <c r="H3650" s="21" t="s">
        <v>3382</v>
      </c>
      <c r="I3650" s="21" t="s">
        <v>5346</v>
      </c>
      <c r="J3650" s="21">
        <v>1</v>
      </c>
      <c r="K3650" s="21">
        <v>1</v>
      </c>
      <c r="L3650" s="21">
        <f>J3650-K3650</f>
        <v>0</v>
      </c>
      <c r="M3650" s="21" t="s">
        <v>5614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>IF(X3650="", "", X3650-N3650)</f>
        <v>2</v>
      </c>
      <c r="Z3650" s="21" t="str">
        <f>IF(N3650="", "", TEXT(N3650, "dddd"))</f>
        <v>Saturday</v>
      </c>
      <c r="AA3650" s="21" t="str">
        <f>IF(X3650="", "", TEXT(X3650, "dddd"))</f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3645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>IF(AB3651="DOLLAR",E3651*88,E3651)</f>
        <v>12320</v>
      </c>
      <c r="G3651" s="48">
        <f>F3651*J3651</f>
        <v>12320</v>
      </c>
      <c r="H3651" s="21" t="s">
        <v>5347</v>
      </c>
      <c r="I3651" s="21" t="s">
        <v>5348</v>
      </c>
      <c r="J3651" s="21">
        <v>1</v>
      </c>
      <c r="K3651" s="21">
        <v>1</v>
      </c>
      <c r="L3651" s="21">
        <f>J3651-K3651</f>
        <v>0</v>
      </c>
      <c r="M3651" s="21" t="s">
        <v>5614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>IF(X3651="", "", X3651-N3651)</f>
        <v>2</v>
      </c>
      <c r="Z3651" s="21" t="str">
        <f>IF(N3651="", "", TEXT(N3651, "dddd"))</f>
        <v>Saturday</v>
      </c>
      <c r="AA3651" s="21" t="str">
        <f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3646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>IF(AB3652="DOLLAR",E3652*88,E3652)</f>
        <v>12320</v>
      </c>
      <c r="G3652" s="48">
        <f>F3652*J3652</f>
        <v>12320</v>
      </c>
      <c r="H3652" s="21" t="s">
        <v>5349</v>
      </c>
      <c r="I3652" s="21" t="s">
        <v>5350</v>
      </c>
      <c r="J3652" s="21">
        <v>1</v>
      </c>
      <c r="K3652" s="21">
        <v>1</v>
      </c>
      <c r="L3652" s="21">
        <f>J3652-K3652</f>
        <v>0</v>
      </c>
      <c r="M3652" s="21" t="s">
        <v>5614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>IF(X3652="", "", X3652-N3652)</f>
        <v>2</v>
      </c>
      <c r="Z3652" s="21" t="str">
        <f>IF(N3652="", "", TEXT(N3652, "dddd"))</f>
        <v>Saturday</v>
      </c>
      <c r="AA3652" s="21" t="str">
        <f>IF(X3652="", "", TEXT(X3652, "dddd"))</f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3647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>IF(AB3653="DOLLAR",E3653*88,E3653)</f>
        <v>12320</v>
      </c>
      <c r="G3653" s="48">
        <f>F3653*J3653</f>
        <v>12320</v>
      </c>
      <c r="H3653" s="21" t="s">
        <v>5351</v>
      </c>
      <c r="I3653" s="21" t="s">
        <v>5352</v>
      </c>
      <c r="J3653" s="21">
        <v>1</v>
      </c>
      <c r="K3653" s="21">
        <v>1</v>
      </c>
      <c r="L3653" s="21">
        <f>J3653-K3653</f>
        <v>0</v>
      </c>
      <c r="M3653" s="21" t="s">
        <v>5614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>IF(X3653="", "", X3653-N3653)</f>
        <v>2</v>
      </c>
      <c r="Z3653" s="21" t="str">
        <f>IF(N3653="", "", TEXT(N3653, "dddd"))</f>
        <v>Saturday</v>
      </c>
      <c r="AA3653" s="21" t="str">
        <f>IF(X3653="", "", TEXT(X3653, "dddd"))</f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3648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>IF(AB3654="DOLLAR",E3654*88,E3654)</f>
        <v>12320</v>
      </c>
      <c r="G3654" s="48">
        <f>F3654*J3654</f>
        <v>12320</v>
      </c>
      <c r="H3654" s="21" t="s">
        <v>5353</v>
      </c>
      <c r="I3654" s="21" t="s">
        <v>5354</v>
      </c>
      <c r="J3654" s="21">
        <v>1</v>
      </c>
      <c r="K3654" s="21">
        <v>1</v>
      </c>
      <c r="L3654" s="21">
        <f>J3654-K3654</f>
        <v>0</v>
      </c>
      <c r="M3654" s="21" t="s">
        <v>5614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>IF(X3654="", "", X3654-N3654)</f>
        <v>2</v>
      </c>
      <c r="Z3654" s="21" t="str">
        <f>IF(N3654="", "", TEXT(N3654, "dddd"))</f>
        <v>Saturday</v>
      </c>
      <c r="AA3654" s="21" t="str">
        <f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3649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>IF(AB3655="DOLLAR",E3655*88,E3655)</f>
        <v>12320</v>
      </c>
      <c r="G3655" s="48">
        <f>F3655*J3655</f>
        <v>12320</v>
      </c>
      <c r="H3655" s="21" t="s">
        <v>5355</v>
      </c>
      <c r="I3655" s="21" t="s">
        <v>5356</v>
      </c>
      <c r="J3655" s="21">
        <v>1</v>
      </c>
      <c r="K3655" s="21">
        <v>1</v>
      </c>
      <c r="L3655" s="21">
        <f>J3655-K3655</f>
        <v>0</v>
      </c>
      <c r="M3655" s="21" t="s">
        <v>5614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>IF(X3655="", "", X3655-N3655)</f>
        <v>2</v>
      </c>
      <c r="Z3655" s="21" t="str">
        <f>IF(N3655="", "", TEXT(N3655, "dddd"))</f>
        <v>Saturday</v>
      </c>
      <c r="AA3655" s="21" t="str">
        <f>IF(X3655="", "", TEXT(X3655, "dddd"))</f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3650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>IF(AB3656="DOLLAR",E3656*88,E3656)</f>
        <v>12320</v>
      </c>
      <c r="G3656" s="48">
        <f>F3656*J3656</f>
        <v>12320</v>
      </c>
      <c r="H3656" s="21" t="s">
        <v>5357</v>
      </c>
      <c r="I3656" s="21" t="s">
        <v>5358</v>
      </c>
      <c r="J3656" s="21">
        <v>1</v>
      </c>
      <c r="K3656" s="21">
        <v>1</v>
      </c>
      <c r="L3656" s="21">
        <f>J3656-K3656</f>
        <v>0</v>
      </c>
      <c r="M3656" s="21" t="s">
        <v>5614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>IF(X3656="", "", X3656-N3656)</f>
        <v>2</v>
      </c>
      <c r="Z3656" s="21" t="str">
        <f>IF(N3656="", "", TEXT(N3656, "dddd"))</f>
        <v>Saturday</v>
      </c>
      <c r="AA3656" s="21" t="str">
        <f>IF(X3656="", "", TEXT(X3656, "dddd"))</f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3651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>IF(AB3657="DOLLAR",E3657*88,E3657)</f>
        <v>12320</v>
      </c>
      <c r="G3657" s="48">
        <f>F3657*J3657</f>
        <v>12320</v>
      </c>
      <c r="H3657" s="21" t="s">
        <v>5359</v>
      </c>
      <c r="I3657" s="21" t="s">
        <v>5360</v>
      </c>
      <c r="J3657" s="21">
        <v>1</v>
      </c>
      <c r="K3657" s="21">
        <v>1</v>
      </c>
      <c r="L3657" s="21">
        <f>J3657-K3657</f>
        <v>0</v>
      </c>
      <c r="M3657" s="21" t="s">
        <v>5614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>IF(X3657="", "", X3657-N3657)</f>
        <v>2</v>
      </c>
      <c r="Z3657" s="21" t="str">
        <f>IF(N3657="", "", TEXT(N3657, "dddd"))</f>
        <v>Saturday</v>
      </c>
      <c r="AA3657" s="21" t="str">
        <f>IF(X3657="", "", TEXT(X3657, "dddd"))</f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3652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>IF(AB3658="DOLLAR",E3658*88,E3658)</f>
        <v>12320</v>
      </c>
      <c r="G3658" s="48">
        <f>F3658*J3658</f>
        <v>12320</v>
      </c>
      <c r="H3658" s="21" t="s">
        <v>5361</v>
      </c>
      <c r="I3658" s="21" t="s">
        <v>5362</v>
      </c>
      <c r="J3658" s="21">
        <v>1</v>
      </c>
      <c r="K3658" s="21">
        <v>1</v>
      </c>
      <c r="L3658" s="21">
        <f>J3658-K3658</f>
        <v>0</v>
      </c>
      <c r="M3658" s="21" t="s">
        <v>5614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>IF(X3658="", "", X3658-N3658)</f>
        <v>2</v>
      </c>
      <c r="Z3658" s="21" t="str">
        <f>IF(N3658="", "", TEXT(N3658, "dddd"))</f>
        <v>Saturday</v>
      </c>
      <c r="AA3658" s="21" t="str">
        <f>IF(X3658="", "", TEXT(X3658, "dddd"))</f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3653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>IF(AB3659="DOLLAR",E3659*88,E3659)</f>
        <v>12320</v>
      </c>
      <c r="G3659" s="48">
        <f>F3659*J3659</f>
        <v>12320</v>
      </c>
      <c r="H3659" s="21" t="s">
        <v>5363</v>
      </c>
      <c r="I3659" s="21" t="s">
        <v>5364</v>
      </c>
      <c r="J3659" s="21">
        <v>1</v>
      </c>
      <c r="K3659" s="21">
        <v>1</v>
      </c>
      <c r="L3659" s="21">
        <f>J3659-K3659</f>
        <v>0</v>
      </c>
      <c r="M3659" s="21" t="s">
        <v>5614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>IF(X3659="", "", X3659-N3659)</f>
        <v>2</v>
      </c>
      <c r="Z3659" s="21" t="str">
        <f>IF(N3659="", "", TEXT(N3659, "dddd"))</f>
        <v>Saturday</v>
      </c>
      <c r="AA3659" s="21" t="str">
        <f>IF(X3659="", "", TEXT(X3659, "dddd"))</f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3654</v>
      </c>
      <c r="B3660" s="21" t="s">
        <v>5367</v>
      </c>
      <c r="C3660" s="30">
        <v>45941</v>
      </c>
      <c r="D3660" s="30">
        <v>45954</v>
      </c>
      <c r="E3660" s="47">
        <v>140</v>
      </c>
      <c r="F3660" s="47">
        <f>IF(AB3660="DOLLAR",E3660*88,E3660)</f>
        <v>12320</v>
      </c>
      <c r="G3660" s="48">
        <f>F3660*J3660</f>
        <v>12320</v>
      </c>
      <c r="H3660" s="21" t="s">
        <v>5365</v>
      </c>
      <c r="I3660" s="21" t="s">
        <v>5366</v>
      </c>
      <c r="J3660" s="21">
        <v>1</v>
      </c>
      <c r="K3660" s="21">
        <v>1</v>
      </c>
      <c r="L3660" s="21">
        <f>J3660-K3660</f>
        <v>0</v>
      </c>
      <c r="M3660" s="21" t="s">
        <v>5614</v>
      </c>
      <c r="N3660" s="30">
        <v>45955</v>
      </c>
      <c r="O3660" s="48">
        <v>15500</v>
      </c>
      <c r="P3660" s="21" t="s">
        <v>593</v>
      </c>
      <c r="Q3660" s="55">
        <v>58157408606</v>
      </c>
      <c r="R3660" s="21" t="s">
        <v>40</v>
      </c>
      <c r="S3660" s="3">
        <v>-20</v>
      </c>
      <c r="T3660" s="37"/>
      <c r="U3660" s="21" t="s">
        <v>5368</v>
      </c>
      <c r="V3660" s="21" t="str">
        <f>VLOOKUP(P3660,'Customer List'!B:C,2,)</f>
        <v>Odisha</v>
      </c>
      <c r="W3660" s="38"/>
      <c r="X3660" s="30">
        <v>45957</v>
      </c>
      <c r="Y3660" s="21">
        <f>IF(X3660="", "", X3660-N3660)</f>
        <v>2</v>
      </c>
      <c r="Z3660" s="21" t="str">
        <f>IF(N3660="", "", TEXT(N3660, "dddd"))</f>
        <v>Saturday</v>
      </c>
      <c r="AA3660" s="21" t="str">
        <f>IF(X3660="", "", TEXT(X3660, "dddd"))</f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3655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>IF(AB3661="DOLLAR",E3661*88,E3661)</f>
        <v>1100</v>
      </c>
      <c r="G3661" s="48">
        <f>F3661*J3661</f>
        <v>12100</v>
      </c>
      <c r="H3661" s="21">
        <v>1261254</v>
      </c>
      <c r="I3661" s="21"/>
      <c r="J3661" s="21">
        <v>11</v>
      </c>
      <c r="K3661" s="21">
        <v>11</v>
      </c>
      <c r="L3661" s="21">
        <f>J3661-K3661</f>
        <v>0</v>
      </c>
      <c r="M3661" s="21" t="s">
        <v>5695</v>
      </c>
      <c r="N3661" s="30">
        <v>45957</v>
      </c>
      <c r="O3661" s="48">
        <v>11000</v>
      </c>
      <c r="P3661" s="21" t="s">
        <v>16</v>
      </c>
      <c r="Q3661" s="57" t="s">
        <v>636</v>
      </c>
      <c r="R3661" s="21" t="s">
        <v>637</v>
      </c>
      <c r="S3661" s="3">
        <v>4</v>
      </c>
      <c r="T3661" s="37"/>
      <c r="U3661" s="21" t="s">
        <v>5303</v>
      </c>
      <c r="V3661" s="21" t="str">
        <f>VLOOKUP(P3661,'Customer List'!B:C,2,)</f>
        <v>Delhi</v>
      </c>
      <c r="W3661" s="38"/>
      <c r="X3661" s="30">
        <f>IF(OR(R3661 = "PRIYANKA MADAM", R3661 = "DEEPAK", R3661 = "PORTER"),N3661,"")</f>
        <v>45957</v>
      </c>
      <c r="Y3661" s="21">
        <f>IF(X3661="", "", X3661-N3661)</f>
        <v>0</v>
      </c>
      <c r="Z3661" s="21" t="str">
        <f>IF(N3661="", "", TEXT(N3661, "dddd"))</f>
        <v>Monday</v>
      </c>
      <c r="AA3661" s="21" t="str">
        <f>IF(X3661="", "", TEXT(X3661, "dddd"))</f>
        <v>Monday</v>
      </c>
      <c r="AB3661" s="21" t="str">
        <f>VLOOKUP(U3661,'Currency Sheet'!A:C,3,)</f>
        <v>INR</v>
      </c>
      <c r="AC3661" s="42" t="str">
        <f>VLOOKUP(P3661,'Customer List'!B:D,3,)</f>
        <v>Local</v>
      </c>
    </row>
    <row r="3662" spans="1:29" x14ac:dyDescent="0.25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>IF(AB3662="DOLLAR",E3662*88,E3662)</f>
        <v>1100</v>
      </c>
      <c r="G3662" s="48">
        <f>F3662*J3662</f>
        <v>3300</v>
      </c>
      <c r="H3662" s="21">
        <v>1261254</v>
      </c>
      <c r="I3662" s="21" t="s">
        <v>5578</v>
      </c>
      <c r="J3662" s="21">
        <v>3</v>
      </c>
      <c r="K3662" s="21"/>
      <c r="L3662" s="21">
        <f>J3662-K3662</f>
        <v>3</v>
      </c>
      <c r="M3662" s="21"/>
      <c r="N3662" s="30"/>
      <c r="O3662" s="48"/>
      <c r="P3662" s="21" t="s">
        <v>1145</v>
      </c>
      <c r="Q3662" s="57"/>
      <c r="R3662" s="21"/>
      <c r="S3662" s="3">
        <v>4</v>
      </c>
      <c r="T3662" s="37"/>
      <c r="U3662" s="21" t="s">
        <v>5303</v>
      </c>
      <c r="V3662" s="21" t="str">
        <f>VLOOKUP(P3662,'Customer List'!B:C,2,)</f>
        <v>STOCK</v>
      </c>
      <c r="W3662" s="38" t="s">
        <v>2025</v>
      </c>
      <c r="X3662" s="30" t="str">
        <f>IF(OR(R3662 = "PRIYANKA MADAM", R3662 = "DEEPAK", R3662 = "PORTER"),N3662,"")</f>
        <v/>
      </c>
      <c r="Y3662" s="21" t="str">
        <f>IF(X3662="", "", X3662-N3662)</f>
        <v/>
      </c>
      <c r="Z3662" s="21" t="str">
        <f>IF(N3662="", "", TEXT(N3662, "dddd"))</f>
        <v/>
      </c>
      <c r="AA3662" s="21" t="str">
        <f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STOCK</v>
      </c>
    </row>
    <row r="3663" spans="1:29" x14ac:dyDescent="0.25">
      <c r="A3663" s="21">
        <v>3656</v>
      </c>
      <c r="B3663" s="21" t="s">
        <v>5301</v>
      </c>
      <c r="C3663" s="30">
        <v>45946</v>
      </c>
      <c r="D3663" s="30">
        <v>45954</v>
      </c>
      <c r="E3663" s="47">
        <v>1100</v>
      </c>
      <c r="F3663" s="47">
        <f>IF(AB3663="DOLLAR",E3663*88,E3663)</f>
        <v>1100</v>
      </c>
      <c r="G3663" s="48">
        <f>F3663*J3663</f>
        <v>1100</v>
      </c>
      <c r="H3663" s="21">
        <v>1261254</v>
      </c>
      <c r="I3663" s="21" t="s">
        <v>5578</v>
      </c>
      <c r="J3663" s="21">
        <v>1</v>
      </c>
      <c r="K3663" s="21">
        <v>1</v>
      </c>
      <c r="L3663" s="21">
        <f>J3663-K3663</f>
        <v>0</v>
      </c>
      <c r="M3663" s="21" t="s">
        <v>3630</v>
      </c>
      <c r="N3663" s="30">
        <v>45955</v>
      </c>
      <c r="O3663" s="48" t="s">
        <v>3630</v>
      </c>
      <c r="P3663" s="21" t="s">
        <v>5648</v>
      </c>
      <c r="Q3663" s="57" t="s">
        <v>636</v>
      </c>
      <c r="R3663" s="21" t="s">
        <v>637</v>
      </c>
      <c r="S3663" s="3">
        <v>4</v>
      </c>
      <c r="T3663" s="37" t="s">
        <v>5706</v>
      </c>
      <c r="U3663" s="21" t="s">
        <v>5303</v>
      </c>
      <c r="V3663" s="21" t="s">
        <v>5705</v>
      </c>
      <c r="W3663" s="38"/>
      <c r="X3663" s="30">
        <f>IF(OR(R3663 = "PRIYANKA MADAM", R3663 = "DEEPAK", R3663 = "PORTER"),N3663,"")</f>
        <v>45955</v>
      </c>
      <c r="Y3663" s="21">
        <f>IF(X3663="", "", X3663-N3663)</f>
        <v>0</v>
      </c>
      <c r="Z3663" s="21" t="str">
        <f>IF(N3663="", "", TEXT(N3663, "dddd"))</f>
        <v>Saturday</v>
      </c>
      <c r="AA3663" s="21" t="str">
        <f>IF(X3663="", "", TEXT(X3663, "dddd"))</f>
        <v>Saturday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3657</v>
      </c>
      <c r="B3664" s="21" t="s">
        <v>5302</v>
      </c>
      <c r="C3664" s="30">
        <v>45946</v>
      </c>
      <c r="D3664" s="30">
        <v>45954</v>
      </c>
      <c r="E3664" s="47">
        <f>19101/2</f>
        <v>9550.5</v>
      </c>
      <c r="F3664" s="47">
        <f>IF(AB3664="DOLLAR",E3664*88,E3664)</f>
        <v>9550.5</v>
      </c>
      <c r="G3664" s="48">
        <f>F3664*J3664</f>
        <v>19101</v>
      </c>
      <c r="H3664" s="21">
        <v>194825</v>
      </c>
      <c r="I3664" s="21" t="s">
        <v>2643</v>
      </c>
      <c r="J3664" s="21">
        <v>2</v>
      </c>
      <c r="K3664" s="21">
        <v>2</v>
      </c>
      <c r="L3664" s="21">
        <f>J3664-K3664</f>
        <v>0</v>
      </c>
      <c r="M3664" s="21" t="s">
        <v>5679</v>
      </c>
      <c r="N3664" s="30">
        <v>45957</v>
      </c>
      <c r="O3664" s="48">
        <v>22147.200000000001</v>
      </c>
      <c r="P3664" s="21" t="s">
        <v>49</v>
      </c>
      <c r="Q3664" s="57" t="s">
        <v>636</v>
      </c>
      <c r="R3664" s="21" t="s">
        <v>637</v>
      </c>
      <c r="S3664" s="3" t="s">
        <v>2051</v>
      </c>
      <c r="T3664" s="37"/>
      <c r="U3664" s="21" t="s">
        <v>5303</v>
      </c>
      <c r="V3664" s="21" t="str">
        <f>VLOOKUP(P3664,'Customer List'!B:C,2,)</f>
        <v>Delhi</v>
      </c>
      <c r="W3664" s="38"/>
      <c r="X3664" s="30">
        <f>IF(OR(R3664 = "PRIYANKA MADAM", R3664 = "DEEPAK", R3664 = "PORTER"),N3664,"")</f>
        <v>45957</v>
      </c>
      <c r="Y3664" s="21">
        <f>IF(X3664="", "", X3664-N3664)</f>
        <v>0</v>
      </c>
      <c r="Z3664" s="21" t="str">
        <f>IF(N3664="", "", TEXT(N3664, "dddd"))</f>
        <v>Monday</v>
      </c>
      <c r="AA3664" s="21" t="str">
        <f>IF(X3664="", "", TEXT(X3664, "dddd"))</f>
        <v>Monday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x14ac:dyDescent="0.25">
      <c r="A3665" s="21">
        <v>3658</v>
      </c>
      <c r="B3665" s="21" t="s">
        <v>5331</v>
      </c>
      <c r="C3665" s="30">
        <v>45951</v>
      </c>
      <c r="D3665" s="30">
        <v>45954</v>
      </c>
      <c r="E3665" s="47">
        <v>450.5</v>
      </c>
      <c r="F3665" s="47">
        <f>IF(AB3665="DOLLAR",E3665*88,E3665)</f>
        <v>39644</v>
      </c>
      <c r="G3665" s="48">
        <f>F3665*J3665</f>
        <v>39644</v>
      </c>
      <c r="H3665" s="21" t="s">
        <v>5325</v>
      </c>
      <c r="I3665" s="21" t="s">
        <v>5326</v>
      </c>
      <c r="J3665" s="21">
        <v>1</v>
      </c>
      <c r="K3665" s="21">
        <v>1</v>
      </c>
      <c r="L3665" s="21">
        <f>J3665-K3665</f>
        <v>0</v>
      </c>
      <c r="M3665" s="21" t="s">
        <v>5662</v>
      </c>
      <c r="N3665" s="30">
        <v>45955</v>
      </c>
      <c r="O3665" s="48">
        <v>50085</v>
      </c>
      <c r="P3665" s="21" t="s">
        <v>3562</v>
      </c>
      <c r="Q3665" s="55">
        <v>58157405880</v>
      </c>
      <c r="R3665" s="21" t="s">
        <v>40</v>
      </c>
      <c r="S3665" s="3">
        <v>4</v>
      </c>
      <c r="T3665" s="37"/>
      <c r="U3665" s="21" t="s">
        <v>5109</v>
      </c>
      <c r="V3665" s="21" t="str">
        <f>VLOOKUP(P3665,'Customer List'!B:C,2,)</f>
        <v>JAIPUR</v>
      </c>
      <c r="W3665" s="38"/>
      <c r="X3665" s="30">
        <v>45957</v>
      </c>
      <c r="Y3665" s="21">
        <f>IF(X3665="", "", X3665-N3665)</f>
        <v>2</v>
      </c>
      <c r="Z3665" s="21" t="str">
        <f>IF(N3665="", "", TEXT(N3665, "dddd"))</f>
        <v>Saturday</v>
      </c>
      <c r="AA3665" s="21" t="str">
        <f>IF(X3665="", "", TEXT(X3665, "dddd"))</f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x14ac:dyDescent="0.25">
      <c r="A3666" s="21">
        <v>3659</v>
      </c>
      <c r="B3666" s="21">
        <v>922572</v>
      </c>
      <c r="C3666" s="30">
        <v>45951</v>
      </c>
      <c r="D3666" s="30">
        <v>45954</v>
      </c>
      <c r="E3666" s="47">
        <v>314.5</v>
      </c>
      <c r="F3666" s="47">
        <f>IF(AB3666="DOLLAR",E3666*88,E3666)</f>
        <v>27676</v>
      </c>
      <c r="G3666" s="48">
        <f>F3666*J3666</f>
        <v>27676</v>
      </c>
      <c r="H3666" s="21" t="s">
        <v>5327</v>
      </c>
      <c r="I3666" s="21" t="s">
        <v>5328</v>
      </c>
      <c r="J3666" s="21">
        <v>1</v>
      </c>
      <c r="K3666" s="21">
        <v>1</v>
      </c>
      <c r="L3666" s="21">
        <f>J3666-K3666</f>
        <v>0</v>
      </c>
      <c r="M3666" s="21" t="s">
        <v>5643</v>
      </c>
      <c r="N3666" s="30">
        <v>45961</v>
      </c>
      <c r="O3666" s="48">
        <v>34965</v>
      </c>
      <c r="P3666" s="21" t="s">
        <v>5333</v>
      </c>
      <c r="Q3666" s="57" t="s">
        <v>636</v>
      </c>
      <c r="R3666" s="21" t="s">
        <v>5569</v>
      </c>
      <c r="S3666" s="3">
        <v>-20</v>
      </c>
      <c r="T3666" s="37"/>
      <c r="U3666" s="21" t="s">
        <v>5109</v>
      </c>
      <c r="V3666" s="21" t="str">
        <f>VLOOKUP(P3666,'Customer List'!B:C,2,)</f>
        <v>DELHI</v>
      </c>
      <c r="W3666" s="38"/>
      <c r="X3666" s="30" t="str">
        <f>IF(OR(R3666 = "PRIYANKA MADAM", R3666 = "DEEPAK", R3666 = "PORTER"),N3666,"")</f>
        <v/>
      </c>
      <c r="Y3666" s="21" t="str">
        <f>IF(X3666="", "", X3666-N3666)</f>
        <v/>
      </c>
      <c r="Z3666" s="21" t="str">
        <f>IF(N3666="", "", TEXT(N3666, "dddd"))</f>
        <v>Friday</v>
      </c>
      <c r="AA3666" s="21" t="str">
        <f>IF(X3666="", "", TEXT(X3666, "dddd"))</f>
        <v/>
      </c>
      <c r="AB3666" s="21" t="str">
        <f>VLOOKUP(U3666,'Currency Sheet'!A:C,3,)</f>
        <v>DOLLAR</v>
      </c>
      <c r="AC3666" s="42" t="str">
        <f>VLOOKUP(P3666,'Customer List'!B:D,3,)</f>
        <v>Local</v>
      </c>
    </row>
    <row r="3667" spans="1:29" x14ac:dyDescent="0.25">
      <c r="A3667" s="21">
        <v>3660</v>
      </c>
      <c r="B3667" s="21">
        <v>922601</v>
      </c>
      <c r="C3667" s="30">
        <v>45951</v>
      </c>
      <c r="D3667" s="30">
        <v>45954</v>
      </c>
      <c r="E3667" s="47">
        <v>395.25</v>
      </c>
      <c r="F3667" s="47">
        <f>IF(AB3667="DOLLAR",E3667*88,E3667)</f>
        <v>34782</v>
      </c>
      <c r="G3667" s="48">
        <f>F3667*J3667</f>
        <v>34782</v>
      </c>
      <c r="H3667" s="21" t="s">
        <v>5329</v>
      </c>
      <c r="I3667" s="21" t="s">
        <v>5330</v>
      </c>
      <c r="J3667" s="21">
        <v>1</v>
      </c>
      <c r="K3667" s="21">
        <v>1</v>
      </c>
      <c r="L3667" s="21">
        <f>J3667-K3667</f>
        <v>0</v>
      </c>
      <c r="M3667" s="21" t="s">
        <v>5639</v>
      </c>
      <c r="N3667" s="30">
        <v>45955</v>
      </c>
      <c r="O3667" s="48">
        <v>43942</v>
      </c>
      <c r="P3667" s="21" t="s">
        <v>5332</v>
      </c>
      <c r="Q3667" s="55">
        <v>58157408293</v>
      </c>
      <c r="R3667" s="21" t="s">
        <v>40</v>
      </c>
      <c r="S3667" s="3">
        <v>4</v>
      </c>
      <c r="T3667" s="37"/>
      <c r="U3667" s="21" t="s">
        <v>5109</v>
      </c>
      <c r="V3667" s="21" t="str">
        <f>VLOOKUP(P3667,'Customer List'!B:C,2,)</f>
        <v>Kolkata</v>
      </c>
      <c r="W3667" s="38"/>
      <c r="X3667" s="30">
        <v>45957</v>
      </c>
      <c r="Y3667" s="21">
        <f>IF(X3667="", "", X3667-N3667)</f>
        <v>2</v>
      </c>
      <c r="Z3667" s="21" t="str">
        <f>IF(N3667="", "", TEXT(N3667, "dddd"))</f>
        <v>Saturday</v>
      </c>
      <c r="AA3667" s="21" t="str">
        <f>IF(X3667="", "", TEXT(X3667, "dddd"))</f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3661</v>
      </c>
      <c r="B3668" s="21">
        <v>195821</v>
      </c>
      <c r="C3668" s="30">
        <v>45951</v>
      </c>
      <c r="D3668" s="30">
        <v>45954</v>
      </c>
      <c r="E3668" s="47">
        <v>688</v>
      </c>
      <c r="F3668" s="47">
        <f>IF(AB3668="DOLLAR",E3668*88,E3668)</f>
        <v>60544</v>
      </c>
      <c r="G3668" s="48">
        <f>F3668*J3668</f>
        <v>60544</v>
      </c>
      <c r="H3668" s="21" t="s">
        <v>5296</v>
      </c>
      <c r="I3668" s="21"/>
      <c r="J3668" s="21">
        <v>1</v>
      </c>
      <c r="K3668" s="21">
        <v>1</v>
      </c>
      <c r="L3668" s="21">
        <f>J3668-K3668</f>
        <v>0</v>
      </c>
      <c r="M3668" s="21" t="s">
        <v>5312</v>
      </c>
      <c r="N3668" s="30">
        <v>45955</v>
      </c>
      <c r="O3668" s="48">
        <v>106764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>IF(X3668="", "", X3668-N3668)</f>
        <v>2</v>
      </c>
      <c r="Z3668" s="21" t="str">
        <f>IF(N3668="", "", TEXT(N3668, "dddd"))</f>
        <v>Saturday</v>
      </c>
      <c r="AA3668" s="21" t="str">
        <f>IF(X3668="", "", TEXT(X3668, "dddd"))</f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3662</v>
      </c>
      <c r="B3669" s="21">
        <v>195821</v>
      </c>
      <c r="C3669" s="30">
        <v>45951</v>
      </c>
      <c r="D3669" s="30">
        <v>45954</v>
      </c>
      <c r="E3669" s="47">
        <v>89</v>
      </c>
      <c r="F3669" s="47">
        <f>IF(AB3669="DOLLAR",E3669*88,E3669)</f>
        <v>7832</v>
      </c>
      <c r="G3669" s="48">
        <f>F3669*J3669</f>
        <v>7832</v>
      </c>
      <c r="H3669" s="21" t="s">
        <v>5297</v>
      </c>
      <c r="I3669" s="21"/>
      <c r="J3669" s="21">
        <v>1</v>
      </c>
      <c r="K3669" s="21">
        <v>1</v>
      </c>
      <c r="L3669" s="21">
        <f>J3669-K3669</f>
        <v>0</v>
      </c>
      <c r="M3669" s="21" t="s">
        <v>5312</v>
      </c>
      <c r="N3669" s="30">
        <v>45955</v>
      </c>
      <c r="O3669" s="48">
        <v>13779.5</v>
      </c>
      <c r="P3669" s="21" t="s">
        <v>332</v>
      </c>
      <c r="Q3669" s="56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>IF(X3669="", "", X3669-N3669)</f>
        <v>2</v>
      </c>
      <c r="Z3669" s="21" t="str">
        <f>IF(N3669="", "", TEXT(N3669, "dddd"))</f>
        <v>Saturday</v>
      </c>
      <c r="AA3669" s="21" t="str">
        <f>IF(X3669="", "", TEXT(X3669, "dddd"))</f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x14ac:dyDescent="0.25">
      <c r="A3670" s="21">
        <v>3663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>IF(AB3670="DOLLAR",E3670*88,E3670)</f>
        <v>28000</v>
      </c>
      <c r="G3670" s="48">
        <f>F3670*J3670</f>
        <v>28000</v>
      </c>
      <c r="H3670" s="21" t="s">
        <v>5323</v>
      </c>
      <c r="I3670" s="21"/>
      <c r="J3670" s="21">
        <v>1</v>
      </c>
      <c r="K3670" s="21">
        <v>1</v>
      </c>
      <c r="L3670" s="21">
        <f>J3670-K3670</f>
        <v>0</v>
      </c>
      <c r="M3670" s="21" t="s">
        <v>5677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>IF(X3670="", "", X3670-N3670)</f>
        <v>0</v>
      </c>
      <c r="Z3670" s="21" t="str">
        <f>IF(N3670="", "", TEXT(N3670, "dddd"))</f>
        <v>Monday</v>
      </c>
      <c r="AA3670" s="21" t="str">
        <f>IF(X3670="", "", TEXT(X3670, "dddd"))</f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3664</v>
      </c>
      <c r="B3671" s="21" t="s">
        <v>5321</v>
      </c>
      <c r="C3671" s="30">
        <v>45944</v>
      </c>
      <c r="D3671" s="30">
        <v>45955</v>
      </c>
      <c r="E3671" s="47">
        <v>28000</v>
      </c>
      <c r="F3671" s="47">
        <f>IF(AB3671="DOLLAR",E3671*88,E3671)</f>
        <v>28000</v>
      </c>
      <c r="G3671" s="48">
        <f>F3671*J3671</f>
        <v>28000</v>
      </c>
      <c r="H3671" s="21" t="s">
        <v>5324</v>
      </c>
      <c r="I3671" s="21"/>
      <c r="J3671" s="21">
        <v>1</v>
      </c>
      <c r="K3671" s="21">
        <v>1</v>
      </c>
      <c r="L3671" s="21">
        <f>J3671-K3671</f>
        <v>0</v>
      </c>
      <c r="M3671" s="21" t="s">
        <v>5677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5322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>IF(X3671="", "", X3671-N3671)</f>
        <v>0</v>
      </c>
      <c r="Z3671" s="21" t="str">
        <f>IF(N3671="", "", TEXT(N3671, "dddd"))</f>
        <v>Monday</v>
      </c>
      <c r="AA3671" s="21" t="str">
        <f>IF(X3671="", "", TEXT(X3671, "dddd"))</f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x14ac:dyDescent="0.25">
      <c r="A3672" s="21">
        <v>3665</v>
      </c>
      <c r="B3672" s="21">
        <v>90233394</v>
      </c>
      <c r="C3672" s="30">
        <v>45954</v>
      </c>
      <c r="D3672" s="30">
        <v>45957</v>
      </c>
      <c r="E3672" s="47">
        <v>88.9</v>
      </c>
      <c r="F3672" s="47">
        <f>IF(AB3672="DOLLAR",E3672*88,E3672)</f>
        <v>7823.2000000000007</v>
      </c>
      <c r="G3672" s="48">
        <f>F3672*J3672</f>
        <v>7823.2000000000007</v>
      </c>
      <c r="H3672" s="21" t="s">
        <v>5369</v>
      </c>
      <c r="I3672" s="21"/>
      <c r="J3672" s="21">
        <v>1</v>
      </c>
      <c r="K3672" s="21">
        <v>1</v>
      </c>
      <c r="L3672" s="21">
        <f>J3672-K3672</f>
        <v>0</v>
      </c>
      <c r="M3672" s="21" t="s">
        <v>5607</v>
      </c>
      <c r="N3672" s="30">
        <v>45962</v>
      </c>
      <c r="O3672" s="48">
        <v>13335</v>
      </c>
      <c r="P3672" s="21" t="s">
        <v>5371</v>
      </c>
      <c r="Q3672" s="21">
        <v>58157689763</v>
      </c>
      <c r="R3672" s="21" t="s">
        <v>40</v>
      </c>
      <c r="S3672" s="3">
        <v>4</v>
      </c>
      <c r="T3672" s="37"/>
      <c r="U3672" s="21" t="s">
        <v>5047</v>
      </c>
      <c r="V3672" s="21" t="str">
        <f>VLOOKUP(P3672,'Customer List'!B:C,2,)</f>
        <v>Bhopal</v>
      </c>
      <c r="W3672" s="38"/>
      <c r="X3672" s="30">
        <v>45964</v>
      </c>
      <c r="Y3672" s="21">
        <f>IF(X3672="", "", X3672-N3672)</f>
        <v>2</v>
      </c>
      <c r="Z3672" s="21" t="str">
        <f>IF(N3672="", "", TEXT(N3672, "dddd"))</f>
        <v>Saturday</v>
      </c>
      <c r="AA3672" s="21" t="str">
        <f>IF(X3672="", "", TEXT(X3672, "dddd"))</f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3666</v>
      </c>
      <c r="B3673" s="21">
        <v>180800</v>
      </c>
      <c r="C3673" s="30">
        <v>45952</v>
      </c>
      <c r="D3673" s="30">
        <v>45957</v>
      </c>
      <c r="E3673" s="47">
        <v>303</v>
      </c>
      <c r="F3673" s="47">
        <f>IF(AB3673="DOLLAR",E3673*88,E3673)</f>
        <v>26664</v>
      </c>
      <c r="G3673" s="48">
        <f>F3673*J3673</f>
        <v>26664</v>
      </c>
      <c r="H3673" s="21" t="s">
        <v>2355</v>
      </c>
      <c r="I3673" s="21" t="s">
        <v>4367</v>
      </c>
      <c r="J3673" s="21">
        <v>1</v>
      </c>
      <c r="K3673" s="21">
        <v>1</v>
      </c>
      <c r="L3673" s="21">
        <f>J3673-K3673</f>
        <v>0</v>
      </c>
      <c r="M3673" s="21" t="s">
        <v>5659</v>
      </c>
      <c r="N3673" s="30">
        <v>45959</v>
      </c>
      <c r="O3673" s="48">
        <v>50715</v>
      </c>
      <c r="P3673" s="21" t="s">
        <v>944</v>
      </c>
      <c r="Q3673" s="21">
        <v>58157547696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45964</v>
      </c>
      <c r="Y3673" s="21">
        <f>IF(X3673="", "", X3673-N3673)</f>
        <v>5</v>
      </c>
      <c r="Z3673" s="21" t="str">
        <f>IF(N3673="", "", TEXT(N3673, "dddd"))</f>
        <v>Wednesday</v>
      </c>
      <c r="AA3673" s="21" t="str">
        <f>IF(X3673="", "", TEXT(X3673, "dddd"))</f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3667</v>
      </c>
      <c r="B3674" s="21">
        <v>180800</v>
      </c>
      <c r="C3674" s="30">
        <v>45952</v>
      </c>
      <c r="D3674" s="30">
        <v>45957</v>
      </c>
      <c r="E3674" s="47">
        <v>584</v>
      </c>
      <c r="F3674" s="47">
        <f>IF(AB3674="DOLLAR",E3674*88,E3674)</f>
        <v>51392</v>
      </c>
      <c r="G3674" s="48">
        <f>F3674*J3674</f>
        <v>102784</v>
      </c>
      <c r="H3674" s="21" t="s">
        <v>434</v>
      </c>
      <c r="I3674" s="21" t="s">
        <v>5374</v>
      </c>
      <c r="J3674" s="21">
        <v>2</v>
      </c>
      <c r="K3674" s="21">
        <v>2</v>
      </c>
      <c r="L3674" s="21">
        <f>J3674-K3674</f>
        <v>0</v>
      </c>
      <c r="M3674" s="21" t="s">
        <v>5669</v>
      </c>
      <c r="N3674" s="30">
        <v>45958</v>
      </c>
      <c r="O3674" s="48">
        <v>133917</v>
      </c>
      <c r="P3674" s="21" t="s">
        <v>3283</v>
      </c>
      <c r="Q3674" s="21">
        <v>58157513433</v>
      </c>
      <c r="R3674" s="21" t="s">
        <v>40</v>
      </c>
      <c r="S3674" s="3">
        <v>4</v>
      </c>
      <c r="T3674" s="37"/>
      <c r="U3674" s="21" t="s">
        <v>5219</v>
      </c>
      <c r="V3674" s="21" t="str">
        <f>VLOOKUP(P3674,'Customer List'!B:C,2,)</f>
        <v>Banglore</v>
      </c>
      <c r="W3674" s="38"/>
      <c r="X3674" s="30">
        <v>45959</v>
      </c>
      <c r="Y3674" s="21">
        <f>IF(X3674="", "", X3674-N3674)</f>
        <v>1</v>
      </c>
      <c r="Z3674" s="21" t="str">
        <f>IF(N3674="", "", TEXT(N3674, "dddd"))</f>
        <v>Tuesday</v>
      </c>
      <c r="AA3674" s="21" t="str">
        <f>IF(X3674="", "", TEXT(X3674, "dddd"))</f>
        <v>Wednesday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3668</v>
      </c>
      <c r="B3675" s="21">
        <v>21506</v>
      </c>
      <c r="C3675" s="30">
        <v>45954</v>
      </c>
      <c r="D3675" s="30">
        <v>45957</v>
      </c>
      <c r="E3675" s="47">
        <v>135.41</v>
      </c>
      <c r="F3675" s="47">
        <f>IF(AB3675="DOLLAR",E3675*88,E3675)</f>
        <v>11916.08</v>
      </c>
      <c r="G3675" s="48">
        <f>F3675*J3675</f>
        <v>11916.08</v>
      </c>
      <c r="H3675" s="21" t="s">
        <v>5372</v>
      </c>
      <c r="I3675" s="21" t="s">
        <v>5373</v>
      </c>
      <c r="J3675" s="21">
        <v>1</v>
      </c>
      <c r="K3675" s="21">
        <v>1</v>
      </c>
      <c r="L3675" s="21">
        <f>J3675-K3675</f>
        <v>0</v>
      </c>
      <c r="M3675" s="21" t="s">
        <v>5603</v>
      </c>
      <c r="N3675" s="30">
        <v>45958</v>
      </c>
      <c r="O3675" s="48">
        <v>16764.8</v>
      </c>
      <c r="P3675" s="21" t="s">
        <v>4431</v>
      </c>
      <c r="Q3675" s="21">
        <v>58157514450</v>
      </c>
      <c r="R3675" s="21" t="s">
        <v>40</v>
      </c>
      <c r="S3675" s="3" t="s">
        <v>299</v>
      </c>
      <c r="T3675" s="37"/>
      <c r="U3675" s="21" t="s">
        <v>611</v>
      </c>
      <c r="V3675" s="21" t="str">
        <f>VLOOKUP(P3675,'Customer List'!B:C,2,)</f>
        <v>Hyderabad</v>
      </c>
      <c r="W3675" s="38"/>
      <c r="X3675" s="30">
        <v>45961</v>
      </c>
      <c r="Y3675" s="21">
        <f>IF(X3675="", "", X3675-N3675)</f>
        <v>3</v>
      </c>
      <c r="Z3675" s="21" t="str">
        <f>IF(N3675="", "", TEXT(N3675, "dddd"))</f>
        <v>Tuesday</v>
      </c>
      <c r="AA3675" s="21" t="str">
        <f>IF(X3675="", "", TEXT(X3675, "dddd"))</f>
        <v>Friday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3669</v>
      </c>
      <c r="B3676" s="21" t="s">
        <v>5423</v>
      </c>
      <c r="C3676" s="30">
        <v>45951</v>
      </c>
      <c r="D3676" s="30">
        <v>45958</v>
      </c>
      <c r="E3676" s="47">
        <v>56.4</v>
      </c>
      <c r="F3676" s="47">
        <f>IF(AB3676="DOLLAR",E3676*88,E3676)</f>
        <v>4963.2</v>
      </c>
      <c r="G3676" s="48">
        <f>F3676*J3676</f>
        <v>9926.4</v>
      </c>
      <c r="H3676" s="21">
        <v>100213</v>
      </c>
      <c r="I3676" s="21" t="s">
        <v>4751</v>
      </c>
      <c r="J3676" s="21">
        <v>2</v>
      </c>
      <c r="K3676" s="21">
        <v>2</v>
      </c>
      <c r="L3676" s="21">
        <f>J3676-K3676</f>
        <v>0</v>
      </c>
      <c r="M3676" s="21" t="s">
        <v>5670</v>
      </c>
      <c r="N3676" s="30">
        <v>45962</v>
      </c>
      <c r="O3676" s="48">
        <v>20980.799999999999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>IF(X3676="", "", X3676-N3676)</f>
        <v>2</v>
      </c>
      <c r="Z3676" s="21" t="str">
        <f>IF(N3676="", "", TEXT(N3676, "dddd"))</f>
        <v>Saturday</v>
      </c>
      <c r="AA3676" s="21" t="str">
        <f>IF(X3676="", "", TEXT(X3676, "dddd"))</f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3670</v>
      </c>
      <c r="B3677" s="21" t="s">
        <v>5423</v>
      </c>
      <c r="C3677" s="30">
        <v>45951</v>
      </c>
      <c r="D3677" s="30">
        <v>45958</v>
      </c>
      <c r="E3677" s="47">
        <v>15</v>
      </c>
      <c r="F3677" s="47">
        <f>IF(AB3677="DOLLAR",E3677*88,E3677)</f>
        <v>1320</v>
      </c>
      <c r="G3677" s="48">
        <f>F3677*J3677</f>
        <v>2640</v>
      </c>
      <c r="H3677" s="21">
        <v>100407</v>
      </c>
      <c r="I3677" s="21" t="s">
        <v>4762</v>
      </c>
      <c r="J3677" s="21">
        <v>2</v>
      </c>
      <c r="K3677" s="21">
        <v>2</v>
      </c>
      <c r="L3677" s="21">
        <f>J3677-K3677</f>
        <v>0</v>
      </c>
      <c r="M3677" s="21" t="s">
        <v>5670</v>
      </c>
      <c r="N3677" s="30">
        <v>45962</v>
      </c>
      <c r="O3677" s="48">
        <v>5580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>IF(X3677="", "", X3677-N3677)</f>
        <v>2</v>
      </c>
      <c r="Z3677" s="21" t="str">
        <f>IF(N3677="", "", TEXT(N3677, "dddd"))</f>
        <v>Saturday</v>
      </c>
      <c r="AA3677" s="21" t="str">
        <f>IF(X3677="", "", TEXT(X3677, "dddd"))</f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3671</v>
      </c>
      <c r="B3678" s="21" t="s">
        <v>5423</v>
      </c>
      <c r="C3678" s="30">
        <v>45951</v>
      </c>
      <c r="D3678" s="30">
        <v>45958</v>
      </c>
      <c r="E3678" s="47">
        <v>40.799999999999997</v>
      </c>
      <c r="F3678" s="47">
        <f>IF(AB3678="DOLLAR",E3678*88,E3678)</f>
        <v>3590.3999999999996</v>
      </c>
      <c r="G3678" s="48">
        <f>F3678*J3678</f>
        <v>7180.7999999999993</v>
      </c>
      <c r="H3678" s="21">
        <v>100721</v>
      </c>
      <c r="I3678" s="21" t="s">
        <v>4752</v>
      </c>
      <c r="J3678" s="21">
        <v>2</v>
      </c>
      <c r="K3678" s="21">
        <v>2</v>
      </c>
      <c r="L3678" s="21">
        <f>J3678-K3678</f>
        <v>0</v>
      </c>
      <c r="M3678" s="21" t="s">
        <v>5670</v>
      </c>
      <c r="N3678" s="30">
        <v>45962</v>
      </c>
      <c r="O3678" s="48">
        <v>15177.6</v>
      </c>
      <c r="P3678" s="21" t="s">
        <v>5424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>IF(X3678="", "", X3678-N3678)</f>
        <v>2</v>
      </c>
      <c r="Z3678" s="21" t="str">
        <f>IF(N3678="", "", TEXT(N3678, "dddd"))</f>
        <v>Saturday</v>
      </c>
      <c r="AA3678" s="21" t="str">
        <f>IF(X3678="", "", TEXT(X3678, "dddd"))</f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3672</v>
      </c>
      <c r="B3679" s="21" t="s">
        <v>5423</v>
      </c>
      <c r="C3679" s="30">
        <v>45951</v>
      </c>
      <c r="D3679" s="30">
        <v>45958</v>
      </c>
      <c r="E3679" s="47">
        <v>56.4</v>
      </c>
      <c r="F3679" s="47">
        <f>IF(AB3679="DOLLAR",E3679*88,E3679)</f>
        <v>4963.2</v>
      </c>
      <c r="G3679" s="48">
        <f>F3679*J3679</f>
        <v>4963.2</v>
      </c>
      <c r="H3679" s="21">
        <v>100729</v>
      </c>
      <c r="I3679" s="21" t="s">
        <v>4752</v>
      </c>
      <c r="J3679" s="21">
        <v>1</v>
      </c>
      <c r="K3679" s="21">
        <v>1</v>
      </c>
      <c r="L3679" s="21">
        <f>J3679-K3679</f>
        <v>0</v>
      </c>
      <c r="M3679" s="21" t="s">
        <v>5661</v>
      </c>
      <c r="N3679" s="30">
        <v>45960</v>
      </c>
      <c r="O3679" s="48">
        <v>8483.5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>IF(X3679="", "", X3679-N3679)</f>
        <v>0</v>
      </c>
      <c r="Z3679" s="21" t="str">
        <f>IF(N3679="", "", TEXT(N3679, "dddd"))</f>
        <v>Thursday</v>
      </c>
      <c r="AA3679" s="21" t="str">
        <f>IF(X3679="", "", TEXT(X3679, "dddd"))</f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3673</v>
      </c>
      <c r="B3680" s="21" t="s">
        <v>5423</v>
      </c>
      <c r="C3680" s="30">
        <v>45951</v>
      </c>
      <c r="D3680" s="30">
        <v>45958</v>
      </c>
      <c r="E3680" s="47">
        <v>158.19999999999999</v>
      </c>
      <c r="F3680" s="47">
        <f>IF(AB3680="DOLLAR",E3680*88,E3680)</f>
        <v>13921.599999999999</v>
      </c>
      <c r="G3680" s="48">
        <f>F3680*J3680</f>
        <v>13921.599999999999</v>
      </c>
      <c r="H3680" s="21">
        <v>102037</v>
      </c>
      <c r="I3680" s="21" t="s">
        <v>5166</v>
      </c>
      <c r="J3680" s="21">
        <v>1</v>
      </c>
      <c r="K3680" s="21">
        <v>1</v>
      </c>
      <c r="L3680" s="21">
        <f>J3680-K3680</f>
        <v>0</v>
      </c>
      <c r="M3680" s="21" t="s">
        <v>5661</v>
      </c>
      <c r="N3680" s="30">
        <v>45960</v>
      </c>
      <c r="O3680" s="48">
        <v>20396.5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>IF(X3680="", "", X3680-N3680)</f>
        <v>0</v>
      </c>
      <c r="Z3680" s="21" t="str">
        <f>IF(N3680="", "", TEXT(N3680, "dddd"))</f>
        <v>Thursday</v>
      </c>
      <c r="AA3680" s="21" t="str">
        <f>IF(X3680="", "", TEXT(X3680, "dddd"))</f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3674</v>
      </c>
      <c r="B3681" s="21" t="s">
        <v>5423</v>
      </c>
      <c r="C3681" s="30">
        <v>45951</v>
      </c>
      <c r="D3681" s="30">
        <v>45958</v>
      </c>
      <c r="E3681" s="47">
        <v>84.6</v>
      </c>
      <c r="F3681" s="47">
        <f>IF(AB3681="DOLLAR",E3681*88,E3681)</f>
        <v>7444.7999999999993</v>
      </c>
      <c r="G3681" s="48">
        <f>F3681*J3681</f>
        <v>7444.7999999999993</v>
      </c>
      <c r="H3681" s="21">
        <v>135223</v>
      </c>
      <c r="I3681" s="21" t="s">
        <v>5177</v>
      </c>
      <c r="J3681" s="21">
        <v>1</v>
      </c>
      <c r="K3681" s="21">
        <v>1</v>
      </c>
      <c r="L3681" s="21">
        <f>J3681-K3681</f>
        <v>0</v>
      </c>
      <c r="M3681" s="21" t="s">
        <v>5661</v>
      </c>
      <c r="N3681" s="30">
        <v>45960</v>
      </c>
      <c r="O3681" s="48">
        <v>12725.25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>IF(X3681="", "", X3681-N3681)</f>
        <v>0</v>
      </c>
      <c r="Z3681" s="21" t="str">
        <f>IF(N3681="", "", TEXT(N3681, "dddd"))</f>
        <v>Thursday</v>
      </c>
      <c r="AA3681" s="21" t="str">
        <f>IF(X3681="", "", TEXT(X3681, "dddd"))</f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x14ac:dyDescent="0.25">
      <c r="A3682" s="21">
        <v>3675</v>
      </c>
      <c r="B3682" s="21" t="s">
        <v>5423</v>
      </c>
      <c r="C3682" s="30">
        <v>45951</v>
      </c>
      <c r="D3682" s="30">
        <v>45958</v>
      </c>
      <c r="E3682" s="47">
        <v>216.3</v>
      </c>
      <c r="F3682" s="47">
        <f>IF(AB3682="DOLLAR",E3682*88,E3682)</f>
        <v>19034.400000000001</v>
      </c>
      <c r="G3682" s="48">
        <f>F3682*J3682</f>
        <v>19034.400000000001</v>
      </c>
      <c r="H3682" s="21">
        <v>138421</v>
      </c>
      <c r="I3682" s="21" t="s">
        <v>5375</v>
      </c>
      <c r="J3682" s="21">
        <v>1</v>
      </c>
      <c r="K3682" s="21">
        <v>1</v>
      </c>
      <c r="L3682" s="21">
        <f>J3682-K3682</f>
        <v>0</v>
      </c>
      <c r="M3682" s="21" t="s">
        <v>5597</v>
      </c>
      <c r="N3682" s="30">
        <v>45959</v>
      </c>
      <c r="O3682" s="48">
        <v>28737</v>
      </c>
      <c r="P3682" s="21" t="s">
        <v>621</v>
      </c>
      <c r="Q3682" s="21">
        <v>58157567263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45960</v>
      </c>
      <c r="Y3682" s="21">
        <f>IF(X3682="", "", X3682-N3682)</f>
        <v>1</v>
      </c>
      <c r="Z3682" s="21" t="str">
        <f>IF(N3682="", "", TEXT(N3682, "dddd"))</f>
        <v>Wednesday</v>
      </c>
      <c r="AA3682" s="21" t="str">
        <f>IF(X3682="", "", TEXT(X3682, "dddd"))</f>
        <v>Thursday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3676</v>
      </c>
      <c r="B3683" s="21" t="s">
        <v>5423</v>
      </c>
      <c r="C3683" s="30">
        <v>45951</v>
      </c>
      <c r="D3683" s="30">
        <v>45958</v>
      </c>
      <c r="E3683" s="47">
        <v>148.19999999999999</v>
      </c>
      <c r="F3683" s="47">
        <f>IF(AB3683="DOLLAR",E3683*88,E3683)</f>
        <v>13041.599999999999</v>
      </c>
      <c r="G3683" s="48">
        <f>F3683*J3683</f>
        <v>13041.599999999999</v>
      </c>
      <c r="H3683" s="21">
        <v>164204</v>
      </c>
      <c r="I3683" s="21" t="s">
        <v>5376</v>
      </c>
      <c r="J3683" s="21">
        <v>1</v>
      </c>
      <c r="K3683" s="21">
        <v>1</v>
      </c>
      <c r="L3683" s="21">
        <f>J3683-K3683</f>
        <v>0</v>
      </c>
      <c r="M3683" s="21" t="s">
        <v>5650</v>
      </c>
      <c r="N3683" s="30">
        <v>45959</v>
      </c>
      <c r="O3683" s="48">
        <v>22971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>IF(X3683="", "", X3683-N3683)</f>
        <v>2</v>
      </c>
      <c r="Z3683" s="21" t="str">
        <f>IF(N3683="", "", TEXT(N3683, "dddd"))</f>
        <v>Wednesday</v>
      </c>
      <c r="AA3683" s="21" t="str">
        <f>IF(X3683="", "", TEXT(X3683, "dddd"))</f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3677</v>
      </c>
      <c r="B3684" s="21" t="s">
        <v>5423</v>
      </c>
      <c r="C3684" s="30">
        <v>45951</v>
      </c>
      <c r="D3684" s="30">
        <v>45958</v>
      </c>
      <c r="E3684" s="47">
        <v>208.2</v>
      </c>
      <c r="F3684" s="47">
        <f>IF(AB3684="DOLLAR",E3684*88,E3684)</f>
        <v>18321.599999999999</v>
      </c>
      <c r="G3684" s="48">
        <f>F3684*J3684</f>
        <v>18321.599999999999</v>
      </c>
      <c r="H3684" s="21">
        <v>202220</v>
      </c>
      <c r="I3684" s="21" t="s">
        <v>5377</v>
      </c>
      <c r="J3684" s="21">
        <v>1</v>
      </c>
      <c r="K3684" s="21">
        <v>1</v>
      </c>
      <c r="L3684" s="21">
        <f>J3684-K3684</f>
        <v>0</v>
      </c>
      <c r="M3684" s="21" t="s">
        <v>5650</v>
      </c>
      <c r="N3684" s="30">
        <v>45959</v>
      </c>
      <c r="O3684" s="48">
        <v>32271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>IF(X3684="", "", X3684-N3684)</f>
        <v>2</v>
      </c>
      <c r="Z3684" s="21" t="str">
        <f>IF(N3684="", "", TEXT(N3684, "dddd"))</f>
        <v>Wednesday</v>
      </c>
      <c r="AA3684" s="21" t="str">
        <f>IF(X3684="", "", TEXT(X3684, "dddd"))</f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3678</v>
      </c>
      <c r="B3685" s="21" t="s">
        <v>5423</v>
      </c>
      <c r="C3685" s="30">
        <v>45951</v>
      </c>
      <c r="D3685" s="30">
        <v>45958</v>
      </c>
      <c r="E3685" s="47">
        <v>128.4</v>
      </c>
      <c r="F3685" s="47">
        <f>IF(AB3685="DOLLAR",E3685*88,E3685)</f>
        <v>11299.2</v>
      </c>
      <c r="G3685" s="48">
        <f>F3685*J3685</f>
        <v>11299.2</v>
      </c>
      <c r="H3685" s="21">
        <v>202812</v>
      </c>
      <c r="I3685" s="21" t="s">
        <v>5378</v>
      </c>
      <c r="J3685" s="21">
        <v>1</v>
      </c>
      <c r="K3685" s="21">
        <v>1</v>
      </c>
      <c r="L3685" s="21">
        <f>J3685-K3685</f>
        <v>0</v>
      </c>
      <c r="M3685" s="21" t="s">
        <v>5650</v>
      </c>
      <c r="N3685" s="30">
        <v>45959</v>
      </c>
      <c r="O3685" s="48">
        <v>19902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>IF(X3685="", "", X3685-N3685)</f>
        <v>2</v>
      </c>
      <c r="Z3685" s="21" t="str">
        <f>IF(N3685="", "", TEXT(N3685, "dddd"))</f>
        <v>Wednesday</v>
      </c>
      <c r="AA3685" s="21" t="str">
        <f>IF(X3685="", "", TEXT(X3685, "dddd"))</f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3679</v>
      </c>
      <c r="B3686" s="21" t="s">
        <v>5423</v>
      </c>
      <c r="C3686" s="30">
        <v>45951</v>
      </c>
      <c r="D3686" s="30">
        <v>45958</v>
      </c>
      <c r="E3686" s="47">
        <v>139.19999999999999</v>
      </c>
      <c r="F3686" s="47">
        <f>IF(AB3686="DOLLAR",E3686*88,E3686)</f>
        <v>12249.599999999999</v>
      </c>
      <c r="G3686" s="48">
        <f>F3686*J3686</f>
        <v>12249.599999999999</v>
      </c>
      <c r="H3686" s="21">
        <v>205606</v>
      </c>
      <c r="I3686" s="21" t="s">
        <v>5379</v>
      </c>
      <c r="J3686" s="21">
        <v>1</v>
      </c>
      <c r="K3686" s="21">
        <v>1</v>
      </c>
      <c r="L3686" s="21">
        <f>J3686-K3686</f>
        <v>0</v>
      </c>
      <c r="M3686" s="21" t="s">
        <v>5650</v>
      </c>
      <c r="N3686" s="30">
        <v>45959</v>
      </c>
      <c r="O3686" s="48">
        <v>21576</v>
      </c>
      <c r="P3686" s="21" t="s">
        <v>5520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>IF(X3686="", "", X3686-N3686)</f>
        <v>2</v>
      </c>
      <c r="Z3686" s="21" t="str">
        <f>IF(N3686="", "", TEXT(N3686, "dddd"))</f>
        <v>Wednesday</v>
      </c>
      <c r="AA3686" s="21" t="str">
        <f>IF(X3686="", "", TEXT(X3686, "dddd"))</f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3680</v>
      </c>
      <c r="B3687" s="21" t="s">
        <v>5423</v>
      </c>
      <c r="C3687" s="30">
        <v>45951</v>
      </c>
      <c r="D3687" s="30">
        <v>45958</v>
      </c>
      <c r="E3687" s="47">
        <v>43.2</v>
      </c>
      <c r="F3687" s="47">
        <f>IF(AB3687="DOLLAR",E3687*88,E3687)</f>
        <v>3801.6000000000004</v>
      </c>
      <c r="G3687" s="48">
        <f>F3687*J3687</f>
        <v>7603.2000000000007</v>
      </c>
      <c r="H3687" s="21">
        <v>300412</v>
      </c>
      <c r="I3687" s="21" t="s">
        <v>4772</v>
      </c>
      <c r="J3687" s="21">
        <v>2</v>
      </c>
      <c r="K3687" s="21">
        <v>2</v>
      </c>
      <c r="L3687" s="21">
        <f>J3687-K3687</f>
        <v>0</v>
      </c>
      <c r="M3687" s="21" t="s">
        <v>5698</v>
      </c>
      <c r="N3687" s="30">
        <v>45958</v>
      </c>
      <c r="O3687" s="48">
        <v>10944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>IF(X3687="", "", X3687-N3687)</f>
        <v>0</v>
      </c>
      <c r="Z3687" s="21" t="str">
        <f>IF(N3687="", "", TEXT(N3687, "dddd"))</f>
        <v>Tuesday</v>
      </c>
      <c r="AA3687" s="21" t="str">
        <f>IF(X3687="", "", TEXT(X3687, "dddd"))</f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3681</v>
      </c>
      <c r="B3688" s="21" t="s">
        <v>5423</v>
      </c>
      <c r="C3688" s="30">
        <v>45951</v>
      </c>
      <c r="D3688" s="30">
        <v>45958</v>
      </c>
      <c r="E3688" s="47">
        <v>151.19999999999999</v>
      </c>
      <c r="F3688" s="47">
        <f>IF(AB3688="DOLLAR",E3688*88,E3688)</f>
        <v>13305.599999999999</v>
      </c>
      <c r="G3688" s="48">
        <f>F3688*J3688</f>
        <v>26611.199999999997</v>
      </c>
      <c r="H3688" s="21">
        <v>300424</v>
      </c>
      <c r="I3688" s="21" t="s">
        <v>4772</v>
      </c>
      <c r="J3688" s="21">
        <v>2</v>
      </c>
      <c r="K3688" s="21">
        <v>2</v>
      </c>
      <c r="L3688" s="21">
        <f>J3688-K3688</f>
        <v>0</v>
      </c>
      <c r="M3688" s="21" t="s">
        <v>5698</v>
      </c>
      <c r="N3688" s="30">
        <v>45958</v>
      </c>
      <c r="O3688" s="48">
        <v>38304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>IF(X3688="", "", X3688-N3688)</f>
        <v>0</v>
      </c>
      <c r="Z3688" s="21" t="str">
        <f>IF(N3688="", "", TEXT(N3688, "dddd"))</f>
        <v>Tuesday</v>
      </c>
      <c r="AA3688" s="21" t="str">
        <f>IF(X3688="", "", TEXT(X3688, "dddd"))</f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3682</v>
      </c>
      <c r="B3689" s="21" t="s">
        <v>5423</v>
      </c>
      <c r="C3689" s="30">
        <v>45951</v>
      </c>
      <c r="D3689" s="30">
        <v>45958</v>
      </c>
      <c r="E3689" s="47">
        <v>292.60000000000002</v>
      </c>
      <c r="F3689" s="47">
        <f>IF(AB3689="DOLLAR",E3689*88,E3689)</f>
        <v>25748.800000000003</v>
      </c>
      <c r="G3689" s="48">
        <f>F3689*J3689</f>
        <v>51497.600000000006</v>
      </c>
      <c r="H3689" s="21">
        <v>300472</v>
      </c>
      <c r="I3689" s="21" t="s">
        <v>4772</v>
      </c>
      <c r="J3689" s="21">
        <v>2</v>
      </c>
      <c r="K3689" s="21">
        <v>2</v>
      </c>
      <c r="L3689" s="21">
        <f>J3689-K3689</f>
        <v>0</v>
      </c>
      <c r="M3689" s="21" t="s">
        <v>5698</v>
      </c>
      <c r="N3689" s="30">
        <v>45958</v>
      </c>
      <c r="O3689" s="48">
        <v>63536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>IF(X3689="", "", X3689-N3689)</f>
        <v>0</v>
      </c>
      <c r="Z3689" s="21" t="str">
        <f>IF(N3689="", "", TEXT(N3689, "dddd"))</f>
        <v>Tuesday</v>
      </c>
      <c r="AA3689" s="21" t="str">
        <f>IF(X3689="", "", TEXT(X3689, "dddd"))</f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3683</v>
      </c>
      <c r="B3690" s="21" t="s">
        <v>5423</v>
      </c>
      <c r="C3690" s="30">
        <v>45951</v>
      </c>
      <c r="D3690" s="30">
        <v>45958</v>
      </c>
      <c r="E3690" s="47">
        <v>175.2</v>
      </c>
      <c r="F3690" s="47">
        <f>IF(AB3690="DOLLAR",E3690*88,E3690)</f>
        <v>15417.599999999999</v>
      </c>
      <c r="G3690" s="48">
        <f>F3690*J3690</f>
        <v>30835.199999999997</v>
      </c>
      <c r="H3690" s="21">
        <v>300512</v>
      </c>
      <c r="I3690" s="21" t="s">
        <v>4783</v>
      </c>
      <c r="J3690" s="21">
        <v>2</v>
      </c>
      <c r="K3690" s="21">
        <v>2</v>
      </c>
      <c r="L3690" s="21">
        <f>J3690-K3690</f>
        <v>0</v>
      </c>
      <c r="M3690" s="21" t="s">
        <v>5698</v>
      </c>
      <c r="N3690" s="30">
        <v>45958</v>
      </c>
      <c r="O3690" s="48">
        <v>44384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>IF(X3690="", "", X3690-N3690)</f>
        <v>0</v>
      </c>
      <c r="Z3690" s="21" t="str">
        <f>IF(N3690="", "", TEXT(N3690, "dddd"))</f>
        <v>Tuesday</v>
      </c>
      <c r="AA3690" s="21" t="str">
        <f>IF(X3690="", "", TEXT(X3690, "dddd"))</f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3684</v>
      </c>
      <c r="B3691" s="21" t="s">
        <v>5423</v>
      </c>
      <c r="C3691" s="30">
        <v>45951</v>
      </c>
      <c r="D3691" s="30">
        <v>45958</v>
      </c>
      <c r="E3691" s="47">
        <v>304.5</v>
      </c>
      <c r="F3691" s="47">
        <f>IF(AB3691="DOLLAR",E3691*88,E3691)</f>
        <v>26796</v>
      </c>
      <c r="G3691" s="48">
        <f>F3691*J3691</f>
        <v>26796</v>
      </c>
      <c r="H3691" s="21">
        <v>300536</v>
      </c>
      <c r="I3691" s="21" t="s">
        <v>4783</v>
      </c>
      <c r="J3691" s="21">
        <v>1</v>
      </c>
      <c r="K3691" s="21">
        <v>1</v>
      </c>
      <c r="L3691" s="21">
        <f>J3691-K3691</f>
        <v>0</v>
      </c>
      <c r="M3691" s="21" t="s">
        <v>5624</v>
      </c>
      <c r="N3691" s="30">
        <v>45958</v>
      </c>
      <c r="O3691" s="48">
        <v>47197.5</v>
      </c>
      <c r="P3691" s="21" t="s">
        <v>891</v>
      </c>
      <c r="Q3691" s="21">
        <v>58157516255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Banglore</v>
      </c>
      <c r="W3691" s="38"/>
      <c r="X3691" s="30">
        <v>45959</v>
      </c>
      <c r="Y3691" s="21">
        <f>IF(X3691="", "", X3691-N3691)</f>
        <v>1</v>
      </c>
      <c r="Z3691" s="21" t="str">
        <f>IF(N3691="", "", TEXT(N3691, "dddd"))</f>
        <v>Tuesday</v>
      </c>
      <c r="AA3691" s="21" t="str">
        <f>IF(X3691="", "", TEXT(X3691, "dddd"))</f>
        <v>Wednesday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3685</v>
      </c>
      <c r="B3692" s="21" t="s">
        <v>5423</v>
      </c>
      <c r="C3692" s="30">
        <v>45951</v>
      </c>
      <c r="D3692" s="30">
        <v>45958</v>
      </c>
      <c r="E3692" s="47">
        <v>210.6</v>
      </c>
      <c r="F3692" s="47">
        <f>IF(AB3692="DOLLAR",E3692*88,E3692)</f>
        <v>18532.8</v>
      </c>
      <c r="G3692" s="48">
        <f>F3692*J3692</f>
        <v>18532.8</v>
      </c>
      <c r="H3692" s="21">
        <v>300548</v>
      </c>
      <c r="I3692" s="21" t="s">
        <v>4783</v>
      </c>
      <c r="J3692" s="21">
        <v>1</v>
      </c>
      <c r="K3692" s="21">
        <v>1</v>
      </c>
      <c r="L3692" s="21">
        <f>J3692-K3692</f>
        <v>0</v>
      </c>
      <c r="M3692" s="21" t="s">
        <v>5608</v>
      </c>
      <c r="N3692" s="30">
        <v>45960</v>
      </c>
      <c r="O3692" s="48">
        <v>33696</v>
      </c>
      <c r="P3692" s="21" t="s">
        <v>208</v>
      </c>
      <c r="Q3692" s="21" t="s">
        <v>1996</v>
      </c>
      <c r="R3692" s="21" t="s">
        <v>1996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45960</v>
      </c>
      <c r="Y3692" s="21">
        <f>IF(X3692="", "", X3692-N3692)</f>
        <v>0</v>
      </c>
      <c r="Z3692" s="21" t="str">
        <f>IF(N3692="", "", TEXT(N3692, "dddd"))</f>
        <v>Thursday</v>
      </c>
      <c r="AA3692" s="21" t="str">
        <f>IF(X3692="", "", TEXT(X3692, "dddd"))</f>
        <v>Thursday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3686</v>
      </c>
      <c r="B3693" s="21" t="s">
        <v>5423</v>
      </c>
      <c r="C3693" s="30">
        <v>45951</v>
      </c>
      <c r="D3693" s="30">
        <v>45958</v>
      </c>
      <c r="E3693" s="47">
        <v>292.60000000000002</v>
      </c>
      <c r="F3693" s="47">
        <f>IF(AB3693="DOLLAR",E3693*88,E3693)</f>
        <v>25748.800000000003</v>
      </c>
      <c r="G3693" s="48">
        <f>F3693*J3693</f>
        <v>25748.800000000003</v>
      </c>
      <c r="H3693" s="21">
        <v>300554</v>
      </c>
      <c r="I3693" s="21" t="s">
        <v>4783</v>
      </c>
      <c r="J3693" s="21">
        <v>1</v>
      </c>
      <c r="K3693" s="21">
        <v>1</v>
      </c>
      <c r="L3693" s="21">
        <f>J3693-K3693</f>
        <v>0</v>
      </c>
      <c r="M3693" s="21" t="s">
        <v>5698</v>
      </c>
      <c r="N3693" s="30">
        <v>45958</v>
      </c>
      <c r="O3693" s="48">
        <v>31768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>IF(X3693="", "", X3693-N3693)</f>
        <v>0</v>
      </c>
      <c r="Z3693" s="21" t="str">
        <f>IF(N3693="", "", TEXT(N3693, "dddd"))</f>
        <v>Tuesday</v>
      </c>
      <c r="AA3693" s="21" t="str">
        <f>IF(X3693="", "", TEXT(X3693, "dddd"))</f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3687</v>
      </c>
      <c r="B3694" s="21" t="s">
        <v>5423</v>
      </c>
      <c r="C3694" s="30">
        <v>45951</v>
      </c>
      <c r="D3694" s="30">
        <v>45958</v>
      </c>
      <c r="E3694" s="47">
        <v>284.2</v>
      </c>
      <c r="F3694" s="47">
        <f>IF(AB3694="DOLLAR",E3694*88,E3694)</f>
        <v>25009.599999999999</v>
      </c>
      <c r="G3694" s="48">
        <f>F3694*J3694</f>
        <v>100038.39999999999</v>
      </c>
      <c r="H3694" s="21">
        <v>300556</v>
      </c>
      <c r="I3694" s="21" t="s">
        <v>4783</v>
      </c>
      <c r="J3694" s="21">
        <v>4</v>
      </c>
      <c r="K3694" s="21">
        <v>4</v>
      </c>
      <c r="L3694" s="21">
        <f>J3694-K3694</f>
        <v>0</v>
      </c>
      <c r="M3694" s="21" t="s">
        <v>5698</v>
      </c>
      <c r="N3694" s="30">
        <v>45958</v>
      </c>
      <c r="O3694" s="48">
        <v>123424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>IF(X3694="", "", X3694-N3694)</f>
        <v>0</v>
      </c>
      <c r="Z3694" s="21" t="str">
        <f>IF(N3694="", "", TEXT(N3694, "dddd"))</f>
        <v>Tuesday</v>
      </c>
      <c r="AA3694" s="21" t="str">
        <f>IF(X3694="", "", TEXT(X3694, "dddd"))</f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3688</v>
      </c>
      <c r="B3695" s="21" t="s">
        <v>5423</v>
      </c>
      <c r="C3695" s="30">
        <v>45951</v>
      </c>
      <c r="D3695" s="30">
        <v>45958</v>
      </c>
      <c r="E3695" s="47">
        <v>30</v>
      </c>
      <c r="F3695" s="47">
        <f>IF(AB3695="DOLLAR",E3695*88,E3695)</f>
        <v>2640</v>
      </c>
      <c r="G3695" s="48">
        <f>F3695*J3695</f>
        <v>5280</v>
      </c>
      <c r="H3695" s="21">
        <v>301006</v>
      </c>
      <c r="I3695" s="21" t="s">
        <v>4773</v>
      </c>
      <c r="J3695" s="21">
        <v>2</v>
      </c>
      <c r="K3695" s="21">
        <v>2</v>
      </c>
      <c r="L3695" s="21">
        <f>J3695-K3695</f>
        <v>0</v>
      </c>
      <c r="M3695" s="21" t="s">
        <v>5698</v>
      </c>
      <c r="N3695" s="30">
        <v>45958</v>
      </c>
      <c r="O3695" s="48">
        <v>7600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>IF(X3695="", "", X3695-N3695)</f>
        <v>0</v>
      </c>
      <c r="Z3695" s="21" t="str">
        <f>IF(N3695="", "", TEXT(N3695, "dddd"))</f>
        <v>Tuesday</v>
      </c>
      <c r="AA3695" s="21" t="str">
        <f>IF(X3695="", "", TEXT(X3695, "dddd"))</f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3689</v>
      </c>
      <c r="B3696" s="21" t="s">
        <v>5423</v>
      </c>
      <c r="C3696" s="30">
        <v>45951</v>
      </c>
      <c r="D3696" s="30">
        <v>45958</v>
      </c>
      <c r="E3696" s="47">
        <v>175.2</v>
      </c>
      <c r="F3696" s="47">
        <f>IF(AB3696="DOLLAR",E3696*88,E3696)</f>
        <v>15417.599999999999</v>
      </c>
      <c r="G3696" s="48">
        <f>F3696*J3696</f>
        <v>46252.799999999996</v>
      </c>
      <c r="H3696" s="21">
        <v>301012</v>
      </c>
      <c r="I3696" s="21" t="s">
        <v>4773</v>
      </c>
      <c r="J3696" s="21">
        <v>3</v>
      </c>
      <c r="K3696" s="21">
        <v>3</v>
      </c>
      <c r="L3696" s="21">
        <f>J3696-K3696</f>
        <v>0</v>
      </c>
      <c r="M3696" s="21" t="s">
        <v>5698</v>
      </c>
      <c r="N3696" s="30">
        <v>45958</v>
      </c>
      <c r="O3696" s="48">
        <v>66576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>IF(OR(R3696 = "PRIYANKA MADAM", R3696 = "DEEPAK", R3696 = "PORTER"),N3696,"")</f>
        <v>45958</v>
      </c>
      <c r="Y3696" s="21">
        <f>IF(X3696="", "", X3696-N3696)</f>
        <v>0</v>
      </c>
      <c r="Z3696" s="21" t="str">
        <f>IF(N3696="", "", TEXT(N3696, "dddd"))</f>
        <v>Tuesday</v>
      </c>
      <c r="AA3696" s="21" t="str">
        <f>IF(X3696="", "", TEXT(X3696, "dddd"))</f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3690</v>
      </c>
      <c r="B3697" s="21" t="s">
        <v>5423</v>
      </c>
      <c r="C3697" s="30">
        <v>45951</v>
      </c>
      <c r="D3697" s="30">
        <v>45958</v>
      </c>
      <c r="E3697" s="47">
        <v>160.80000000000001</v>
      </c>
      <c r="F3697" s="47">
        <f>IF(AB3697="DOLLAR",E3697*88,E3697)</f>
        <v>14150.400000000001</v>
      </c>
      <c r="G3697" s="48">
        <f>F3697*J3697</f>
        <v>14150.400000000001</v>
      </c>
      <c r="H3697" s="21">
        <v>301028</v>
      </c>
      <c r="I3697" s="21" t="s">
        <v>4773</v>
      </c>
      <c r="J3697" s="21">
        <v>1</v>
      </c>
      <c r="K3697" s="21">
        <v>1</v>
      </c>
      <c r="L3697" s="21">
        <f>J3697-K3697</f>
        <v>0</v>
      </c>
      <c r="M3697" s="21" t="s">
        <v>5609</v>
      </c>
      <c r="N3697" s="30">
        <v>45960</v>
      </c>
      <c r="O3697" s="48">
        <v>25728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>IF(OR(R3697 = "PRIYANKA MADAM", R3697 = "DEEPAK", R3697 = "PORTER"),N3697,"")</f>
        <v>45960</v>
      </c>
      <c r="Y3697" s="21">
        <f>IF(X3697="", "", X3697-N3697)</f>
        <v>0</v>
      </c>
      <c r="Z3697" s="21" t="str">
        <f>IF(N3697="", "", TEXT(N3697, "dddd"))</f>
        <v>Thursday</v>
      </c>
      <c r="AA3697" s="21" t="str">
        <f>IF(X3697="", "", TEXT(X3697, "dddd"))</f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3691</v>
      </c>
      <c r="B3698" s="21" t="s">
        <v>5423</v>
      </c>
      <c r="C3698" s="30">
        <v>45951</v>
      </c>
      <c r="D3698" s="30">
        <v>45958</v>
      </c>
      <c r="E3698" s="47">
        <v>277.2</v>
      </c>
      <c r="F3698" s="47">
        <f>IF(AB3698="DOLLAR",E3698*88,E3698)</f>
        <v>24393.599999999999</v>
      </c>
      <c r="G3698" s="48">
        <f>F3698*J3698</f>
        <v>24393.599999999999</v>
      </c>
      <c r="H3698" s="21">
        <v>301046</v>
      </c>
      <c r="I3698" s="21" t="s">
        <v>4773</v>
      </c>
      <c r="J3698" s="21">
        <v>1</v>
      </c>
      <c r="K3698" s="21">
        <v>1</v>
      </c>
      <c r="L3698" s="21">
        <f>J3698-K3698</f>
        <v>0</v>
      </c>
      <c r="M3698" s="21" t="s">
        <v>5698</v>
      </c>
      <c r="N3698" s="30">
        <v>45958</v>
      </c>
      <c r="O3698" s="48">
        <v>30096</v>
      </c>
      <c r="P3698" s="21" t="s">
        <v>16</v>
      </c>
      <c r="Q3698" s="21" t="s">
        <v>2071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>IF(OR(R3698 = "PRIYANKA MADAM", R3698 = "DEEPAK", R3698 = "PORTER"),N3698,"")</f>
        <v>45958</v>
      </c>
      <c r="Y3698" s="21">
        <f>IF(X3698="", "", X3698-N3698)</f>
        <v>0</v>
      </c>
      <c r="Z3698" s="21" t="str">
        <f>IF(N3698="", "", TEXT(N3698, "dddd"))</f>
        <v>Tuesday</v>
      </c>
      <c r="AA3698" s="21" t="str">
        <f>IF(X3698="", "", TEXT(X3698, "dddd"))</f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3692</v>
      </c>
      <c r="B3699" s="21" t="s">
        <v>5423</v>
      </c>
      <c r="C3699" s="30">
        <v>45951</v>
      </c>
      <c r="D3699" s="30">
        <v>45958</v>
      </c>
      <c r="E3699" s="47">
        <v>304.5</v>
      </c>
      <c r="F3699" s="47">
        <f>IF(AB3699="DOLLAR",E3699*88,E3699)</f>
        <v>26796</v>
      </c>
      <c r="G3699" s="48">
        <f>F3699*J3699</f>
        <v>26796</v>
      </c>
      <c r="H3699" s="21">
        <v>301334</v>
      </c>
      <c r="I3699" s="21" t="s">
        <v>5182</v>
      </c>
      <c r="J3699" s="21">
        <v>1</v>
      </c>
      <c r="K3699" s="21">
        <v>1</v>
      </c>
      <c r="L3699" s="21">
        <f>J3699-K3699</f>
        <v>0</v>
      </c>
      <c r="M3699" s="21" t="s">
        <v>5596</v>
      </c>
      <c r="N3699" s="30">
        <v>45959</v>
      </c>
      <c r="O3699" s="48">
        <v>40455</v>
      </c>
      <c r="P3699" s="21" t="s">
        <v>621</v>
      </c>
      <c r="Q3699" s="21">
        <v>58157567263</v>
      </c>
      <c r="R3699" s="21" t="s">
        <v>40</v>
      </c>
      <c r="S3699" s="3">
        <v>4</v>
      </c>
      <c r="T3699" s="37"/>
      <c r="U3699" s="21" t="s">
        <v>18</v>
      </c>
      <c r="V3699" s="21" t="str">
        <f>VLOOKUP(P3699,'Customer List'!B:C,2,)</f>
        <v>Hyderabad</v>
      </c>
      <c r="W3699" s="38"/>
      <c r="X3699" s="30">
        <v>45960</v>
      </c>
      <c r="Y3699" s="21">
        <f>IF(X3699="", "", X3699-N3699)</f>
        <v>1</v>
      </c>
      <c r="Z3699" s="21" t="str">
        <f>IF(N3699="", "", TEXT(N3699, "dddd"))</f>
        <v>Wednesday</v>
      </c>
      <c r="AA3699" s="21" t="str">
        <f>IF(X3699="", "", TEXT(X3699, "dddd"))</f>
        <v>Thursday</v>
      </c>
      <c r="AB3699" s="21" t="str">
        <f>VLOOKUP(U3699,'Currency Sheet'!A:C,3,)</f>
        <v>DOLLAR</v>
      </c>
      <c r="AC3699" s="42" t="str">
        <f>VLOOKUP(P3699,'Customer List'!B:D,3,)</f>
        <v>OutStation</v>
      </c>
    </row>
    <row r="3700" spans="1:29" x14ac:dyDescent="0.25">
      <c r="A3700" s="21">
        <v>3693</v>
      </c>
      <c r="B3700" s="21" t="s">
        <v>5423</v>
      </c>
      <c r="C3700" s="30">
        <v>45951</v>
      </c>
      <c r="D3700" s="30">
        <v>45958</v>
      </c>
      <c r="E3700" s="47">
        <v>281.39999999999998</v>
      </c>
      <c r="F3700" s="47">
        <f>IF(AB3700="DOLLAR",E3700*88,E3700)</f>
        <v>24763.199999999997</v>
      </c>
      <c r="G3700" s="48">
        <f>F3700*J3700</f>
        <v>74289.599999999991</v>
      </c>
      <c r="H3700" s="21">
        <v>301830</v>
      </c>
      <c r="I3700" s="21" t="s">
        <v>5183</v>
      </c>
      <c r="J3700" s="21">
        <v>3</v>
      </c>
      <c r="K3700" s="21">
        <v>3</v>
      </c>
      <c r="L3700" s="21">
        <f>J3700-K3700</f>
        <v>0</v>
      </c>
      <c r="M3700" s="21" t="s">
        <v>5698</v>
      </c>
      <c r="N3700" s="30">
        <v>45958</v>
      </c>
      <c r="O3700" s="48">
        <v>91656</v>
      </c>
      <c r="P3700" s="21" t="s">
        <v>16</v>
      </c>
      <c r="Q3700" s="21" t="s">
        <v>2071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>IF(OR(R3700 = "PRIYANKA MADAM", R3700 = "DEEPAK", R3700 = "PORTER"),N3700,"")</f>
        <v>45958</v>
      </c>
      <c r="Y3700" s="21">
        <f>IF(X3700="", "", X3700-N3700)</f>
        <v>0</v>
      </c>
      <c r="Z3700" s="21" t="str">
        <f>IF(N3700="", "", TEXT(N3700, "dddd"))</f>
        <v>Tuesday</v>
      </c>
      <c r="AA3700" s="21" t="str">
        <f>IF(X3700="", "", TEXT(X3700, "dddd"))</f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3694</v>
      </c>
      <c r="B3701" s="21" t="s">
        <v>5423</v>
      </c>
      <c r="C3701" s="30">
        <v>45951</v>
      </c>
      <c r="D3701" s="30">
        <v>45958</v>
      </c>
      <c r="E3701" s="47">
        <v>229.2</v>
      </c>
      <c r="F3701" s="47">
        <f>IF(AB3701="DOLLAR",E3701*88,E3701)</f>
        <v>20169.599999999999</v>
      </c>
      <c r="G3701" s="48">
        <f>F3701*J3701</f>
        <v>20169.599999999999</v>
      </c>
      <c r="H3701" s="21">
        <v>302028</v>
      </c>
      <c r="I3701" s="21" t="s">
        <v>5184</v>
      </c>
      <c r="J3701" s="21">
        <v>1</v>
      </c>
      <c r="K3701" s="21">
        <v>1</v>
      </c>
      <c r="L3701" s="21">
        <f>J3701-K3701</f>
        <v>0</v>
      </c>
      <c r="M3701" s="21" t="s">
        <v>5694</v>
      </c>
      <c r="N3701" s="30">
        <v>45965</v>
      </c>
      <c r="O3701" s="48">
        <v>35526</v>
      </c>
      <c r="P3701" s="21" t="s">
        <v>899</v>
      </c>
      <c r="Q3701" s="21" t="s">
        <v>636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>IF(OR(R3701 = "PRIYANKA MADAM", R3701 = "DEEPAK", R3701 = "PORTER"),N3701,"")</f>
        <v>45965</v>
      </c>
      <c r="Y3701" s="21">
        <f>IF(X3701="", "", X3701-N3701)</f>
        <v>0</v>
      </c>
      <c r="Z3701" s="21" t="str">
        <f>IF(N3701="", "", TEXT(N3701, "dddd"))</f>
        <v>Tuesday</v>
      </c>
      <c r="AA3701" s="21" t="str">
        <f>IF(X3701="", "", TEXT(X3701, "dddd"))</f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3695</v>
      </c>
      <c r="B3702" s="21" t="s">
        <v>5423</v>
      </c>
      <c r="C3702" s="30">
        <v>45951</v>
      </c>
      <c r="D3702" s="30">
        <v>45958</v>
      </c>
      <c r="E3702" s="47">
        <v>39.6</v>
      </c>
      <c r="F3702" s="47">
        <f>IF(AB3702="DOLLAR",E3702*88,E3702)</f>
        <v>3484.8</v>
      </c>
      <c r="G3702" s="48">
        <f>F3702*J3702</f>
        <v>13939.2</v>
      </c>
      <c r="H3702" s="21">
        <v>302208</v>
      </c>
      <c r="I3702" s="21" t="s">
        <v>4774</v>
      </c>
      <c r="J3702" s="21">
        <v>4</v>
      </c>
      <c r="K3702" s="21">
        <v>4</v>
      </c>
      <c r="L3702" s="21">
        <f>J3702-K3702</f>
        <v>0</v>
      </c>
      <c r="M3702" s="21" t="s">
        <v>5698</v>
      </c>
      <c r="N3702" s="30">
        <v>45958</v>
      </c>
      <c r="O3702" s="48">
        <v>20064</v>
      </c>
      <c r="P3702" s="21" t="s">
        <v>16</v>
      </c>
      <c r="Q3702" s="21" t="s">
        <v>2071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>IF(OR(R3702 = "PRIYANKA MADAM", R3702 = "DEEPAK", R3702 = "PORTER"),N3702,"")</f>
        <v>45958</v>
      </c>
      <c r="Y3702" s="21">
        <f>IF(X3702="", "", X3702-N3702)</f>
        <v>0</v>
      </c>
      <c r="Z3702" s="21" t="str">
        <f>IF(N3702="", "", TEXT(N3702, "dddd"))</f>
        <v>Tuesday</v>
      </c>
      <c r="AA3702" s="21" t="str">
        <f>IF(X3702="", "", TEXT(X3702, "dddd"))</f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3696</v>
      </c>
      <c r="B3703" s="21" t="s">
        <v>5423</v>
      </c>
      <c r="C3703" s="30">
        <v>45951</v>
      </c>
      <c r="D3703" s="30">
        <v>45958</v>
      </c>
      <c r="E3703" s="47">
        <v>266</v>
      </c>
      <c r="F3703" s="47">
        <f>IF(AB3703="DOLLAR",E3703*88,E3703)</f>
        <v>23408</v>
      </c>
      <c r="G3703" s="48">
        <f>F3703*J3703</f>
        <v>23408</v>
      </c>
      <c r="H3703" s="21">
        <v>302340</v>
      </c>
      <c r="I3703" s="21" t="s">
        <v>5380</v>
      </c>
      <c r="J3703" s="21">
        <v>1</v>
      </c>
      <c r="K3703" s="21">
        <v>1</v>
      </c>
      <c r="L3703" s="21">
        <f>J3703-K3703</f>
        <v>0</v>
      </c>
      <c r="M3703" s="21" t="s">
        <v>5636</v>
      </c>
      <c r="N3703" s="30">
        <v>45960</v>
      </c>
      <c r="O3703" s="48">
        <v>36100</v>
      </c>
      <c r="P3703" s="21" t="s">
        <v>213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>IF(OR(R3703 = "PRIYANKA MADAM", R3703 = "DEEPAK", R3703 = "PORTER"),N3703,"")</f>
        <v>45960</v>
      </c>
      <c r="Y3703" s="21">
        <f>IF(X3703="", "", X3703-N3703)</f>
        <v>0</v>
      </c>
      <c r="Z3703" s="21" t="str">
        <f>IF(N3703="", "", TEXT(N3703, "dddd"))</f>
        <v>Thursday</v>
      </c>
      <c r="AA3703" s="21" t="str">
        <f>IF(X3703="", "", TEXT(X3703, "dddd"))</f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3697</v>
      </c>
      <c r="B3704" s="21" t="s">
        <v>5423</v>
      </c>
      <c r="C3704" s="30">
        <v>45951</v>
      </c>
      <c r="D3704" s="30">
        <v>45958</v>
      </c>
      <c r="E3704" s="47">
        <v>304.5</v>
      </c>
      <c r="F3704" s="47">
        <f>IF(AB3704="DOLLAR",E3704*88,E3704)</f>
        <v>26796</v>
      </c>
      <c r="G3704" s="48">
        <f>F3704*J3704</f>
        <v>53592</v>
      </c>
      <c r="H3704" s="21">
        <v>302356</v>
      </c>
      <c r="I3704" s="21" t="s">
        <v>5380</v>
      </c>
      <c r="J3704" s="21">
        <v>2</v>
      </c>
      <c r="K3704" s="21">
        <v>2</v>
      </c>
      <c r="L3704" s="21">
        <f>J3704-K3704</f>
        <v>0</v>
      </c>
      <c r="M3704" s="21" t="s">
        <v>5698</v>
      </c>
      <c r="N3704" s="30">
        <v>45958</v>
      </c>
      <c r="O3704" s="48">
        <v>66120</v>
      </c>
      <c r="P3704" s="21" t="s">
        <v>16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>IF(OR(R3704 = "PRIYANKA MADAM", R3704 = "DEEPAK", R3704 = "PORTER"),N3704,"")</f>
        <v>45958</v>
      </c>
      <c r="Y3704" s="21">
        <f>IF(X3704="", "", X3704-N3704)</f>
        <v>0</v>
      </c>
      <c r="Z3704" s="21" t="str">
        <f>IF(N3704="", "", TEXT(N3704, "dddd"))</f>
        <v>Tuesday</v>
      </c>
      <c r="AA3704" s="21" t="str">
        <f>IF(X3704="", "", TEXT(X3704, "dddd"))</f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3698</v>
      </c>
      <c r="B3705" s="21" t="s">
        <v>5423</v>
      </c>
      <c r="C3705" s="30">
        <v>45951</v>
      </c>
      <c r="D3705" s="30">
        <v>45958</v>
      </c>
      <c r="E3705" s="47">
        <v>284.2</v>
      </c>
      <c r="F3705" s="47">
        <f>IF(AB3705="DOLLAR",E3705*88,E3705)</f>
        <v>25009.599999999999</v>
      </c>
      <c r="G3705" s="48">
        <f>F3705*J3705</f>
        <v>25009.599999999999</v>
      </c>
      <c r="H3705" s="21">
        <v>302632</v>
      </c>
      <c r="I3705" s="21" t="s">
        <v>5381</v>
      </c>
      <c r="J3705" s="21">
        <v>1</v>
      </c>
      <c r="K3705" s="21">
        <v>1</v>
      </c>
      <c r="L3705" s="21">
        <f>J3705-K3705</f>
        <v>0</v>
      </c>
      <c r="M3705" s="21" t="s">
        <v>5689</v>
      </c>
      <c r="N3705" s="30">
        <v>45959</v>
      </c>
      <c r="O3705" s="48">
        <v>0</v>
      </c>
      <c r="P3705" s="21" t="s">
        <v>625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>IF(OR(R3705 = "PRIYANKA MADAM", R3705 = "DEEPAK", R3705 = "PORTER"),N3705,"")</f>
        <v>45959</v>
      </c>
      <c r="Y3705" s="21">
        <f>IF(X3705="", "", X3705-N3705)</f>
        <v>0</v>
      </c>
      <c r="Z3705" s="21" t="str">
        <f>IF(N3705="", "", TEXT(N3705, "dddd"))</f>
        <v>Wednesday</v>
      </c>
      <c r="AA3705" s="21" t="str">
        <f>IF(X3705="", "", TEXT(X3705, "dddd"))</f>
        <v>Wednesday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3699</v>
      </c>
      <c r="B3706" s="21" t="s">
        <v>5423</v>
      </c>
      <c r="C3706" s="30">
        <v>45951</v>
      </c>
      <c r="D3706" s="30">
        <v>45958</v>
      </c>
      <c r="E3706" s="47">
        <v>165.9</v>
      </c>
      <c r="F3706" s="47">
        <f>IF(AB3706="DOLLAR",E3706*88,E3706)</f>
        <v>14599.2</v>
      </c>
      <c r="G3706" s="48">
        <f>F3706*J3706</f>
        <v>14599.2</v>
      </c>
      <c r="H3706" s="21">
        <v>302637</v>
      </c>
      <c r="I3706" s="21" t="s">
        <v>5381</v>
      </c>
      <c r="J3706" s="21">
        <v>1</v>
      </c>
      <c r="K3706" s="21">
        <v>1</v>
      </c>
      <c r="L3706" s="21">
        <f>J3706-K3706</f>
        <v>0</v>
      </c>
      <c r="M3706" s="21" t="s">
        <v>5581</v>
      </c>
      <c r="N3706" s="30">
        <v>45958</v>
      </c>
      <c r="O3706" s="48">
        <v>22041</v>
      </c>
      <c r="P3706" s="21" t="s">
        <v>228</v>
      </c>
      <c r="Q3706" s="21">
        <v>58157517095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Kolkata</v>
      </c>
      <c r="W3706" s="38"/>
      <c r="X3706" s="30">
        <v>45959</v>
      </c>
      <c r="Y3706" s="21">
        <f>IF(X3706="", "", X3706-N3706)</f>
        <v>1</v>
      </c>
      <c r="Z3706" s="21" t="str">
        <f>IF(N3706="", "", TEXT(N3706, "dddd"))</f>
        <v>Tuesday</v>
      </c>
      <c r="AA3706" s="21" t="str">
        <f>IF(X3706="", "", TEXT(X3706, "dddd"))</f>
        <v>Wednesday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x14ac:dyDescent="0.25">
      <c r="A3707" s="21">
        <v>3700</v>
      </c>
      <c r="B3707" s="21" t="s">
        <v>5423</v>
      </c>
      <c r="C3707" s="30">
        <v>45951</v>
      </c>
      <c r="D3707" s="30">
        <v>45958</v>
      </c>
      <c r="E3707" s="47">
        <v>304.5</v>
      </c>
      <c r="F3707" s="47">
        <f>IF(AB3707="DOLLAR",E3707*88,E3707)</f>
        <v>26796</v>
      </c>
      <c r="G3707" s="48">
        <f>F3707*J3707</f>
        <v>53592</v>
      </c>
      <c r="H3707" s="21">
        <v>302830</v>
      </c>
      <c r="I3707" s="21" t="s">
        <v>4775</v>
      </c>
      <c r="J3707" s="21">
        <v>2</v>
      </c>
      <c r="K3707" s="21">
        <v>2</v>
      </c>
      <c r="L3707" s="21">
        <f>J3707-K3707</f>
        <v>0</v>
      </c>
      <c r="M3707" s="21" t="s">
        <v>5698</v>
      </c>
      <c r="N3707" s="30">
        <v>45958</v>
      </c>
      <c r="O3707" s="48">
        <v>66120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>IF(X3707="", "", X3707-N3707)</f>
        <v>0</v>
      </c>
      <c r="Z3707" s="21" t="str">
        <f>IF(N3707="", "", TEXT(N3707, "dddd"))</f>
        <v>Tuesday</v>
      </c>
      <c r="AA3707" s="21" t="str">
        <f>IF(X3707="", "", TEXT(X3707, "dddd"))</f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3701</v>
      </c>
      <c r="B3708" s="21" t="s">
        <v>5423</v>
      </c>
      <c r="C3708" s="30">
        <v>45951</v>
      </c>
      <c r="D3708" s="30">
        <v>45958</v>
      </c>
      <c r="E3708" s="47">
        <v>89.4</v>
      </c>
      <c r="F3708" s="47">
        <f>IF(AB3708="DOLLAR",E3708*88,E3708)</f>
        <v>7867.2000000000007</v>
      </c>
      <c r="G3708" s="48">
        <f>F3708*J3708</f>
        <v>15734.400000000001</v>
      </c>
      <c r="H3708" s="21">
        <v>302934</v>
      </c>
      <c r="I3708" s="21" t="s">
        <v>4776</v>
      </c>
      <c r="J3708" s="21">
        <v>2</v>
      </c>
      <c r="K3708" s="21">
        <v>2</v>
      </c>
      <c r="L3708" s="21">
        <f>J3708-K3708</f>
        <v>0</v>
      </c>
      <c r="M3708" s="21" t="s">
        <v>5698</v>
      </c>
      <c r="N3708" s="30">
        <v>45958</v>
      </c>
      <c r="O3708" s="48">
        <v>22648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>IF(X3708="", "", X3708-N3708)</f>
        <v>0</v>
      </c>
      <c r="Z3708" s="21" t="str">
        <f>IF(N3708="", "", TEXT(N3708, "dddd"))</f>
        <v>Tuesday</v>
      </c>
      <c r="AA3708" s="21" t="str">
        <f>IF(X3708="", "", TEXT(X3708, "dddd"))</f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3702</v>
      </c>
      <c r="B3709" s="21" t="s">
        <v>5423</v>
      </c>
      <c r="C3709" s="30">
        <v>45951</v>
      </c>
      <c r="D3709" s="30">
        <v>45958</v>
      </c>
      <c r="E3709" s="47">
        <v>64.2</v>
      </c>
      <c r="F3709" s="47">
        <f>IF(AB3709="DOLLAR",E3709*88,E3709)</f>
        <v>5649.6</v>
      </c>
      <c r="G3709" s="48">
        <f>F3709*J3709</f>
        <v>5649.6</v>
      </c>
      <c r="H3709" s="21">
        <v>303105</v>
      </c>
      <c r="I3709" s="21" t="s">
        <v>5382</v>
      </c>
      <c r="J3709" s="21">
        <v>1</v>
      </c>
      <c r="K3709" s="21">
        <v>1</v>
      </c>
      <c r="L3709" s="21">
        <f>J3709-K3709</f>
        <v>0</v>
      </c>
      <c r="M3709" s="21" t="s">
        <v>5642</v>
      </c>
      <c r="N3709" s="30">
        <v>45958</v>
      </c>
      <c r="O3709" s="48">
        <v>11277.8</v>
      </c>
      <c r="P3709" s="21" t="s">
        <v>191</v>
      </c>
      <c r="Q3709" s="21" t="s">
        <v>5526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Chandigarh</v>
      </c>
      <c r="W3709" s="38"/>
      <c r="X3709" s="30">
        <v>45959</v>
      </c>
      <c r="Y3709" s="21">
        <f>IF(X3709="", "", X3709-N3709)</f>
        <v>1</v>
      </c>
      <c r="Z3709" s="21" t="str">
        <f>IF(N3709="", "", TEXT(N3709, "dddd"))</f>
        <v>Tuesday</v>
      </c>
      <c r="AA3709" s="21" t="str">
        <f>IF(X3709="", "", TEXT(X3709, "dddd"))</f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x14ac:dyDescent="0.25">
      <c r="A3710" s="21">
        <v>3703</v>
      </c>
      <c r="B3710" s="21" t="s">
        <v>5423</v>
      </c>
      <c r="C3710" s="30">
        <v>45951</v>
      </c>
      <c r="D3710" s="30">
        <v>45958</v>
      </c>
      <c r="E3710" s="47">
        <v>188.4</v>
      </c>
      <c r="F3710" s="47">
        <f>IF(AB3710="DOLLAR",E3710*88,E3710)</f>
        <v>16579.2</v>
      </c>
      <c r="G3710" s="48">
        <f>F3710*J3710</f>
        <v>16579.2</v>
      </c>
      <c r="H3710" s="21">
        <v>303208</v>
      </c>
      <c r="I3710" s="21" t="s">
        <v>5383</v>
      </c>
      <c r="J3710" s="21">
        <v>1</v>
      </c>
      <c r="K3710" s="21">
        <v>1</v>
      </c>
      <c r="L3710" s="21">
        <f>J3710-K3710</f>
        <v>0</v>
      </c>
      <c r="M3710" s="21" t="s">
        <v>5694</v>
      </c>
      <c r="N3710" s="30">
        <v>45965</v>
      </c>
      <c r="O3710" s="48">
        <v>29202</v>
      </c>
      <c r="P3710" s="21" t="s">
        <v>899</v>
      </c>
      <c r="Q3710" s="21" t="s">
        <v>636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45965</v>
      </c>
      <c r="Y3710" s="21">
        <f>IF(X3710="", "", X3710-N3710)</f>
        <v>0</v>
      </c>
      <c r="Z3710" s="21" t="str">
        <f>IF(N3710="", "", TEXT(N3710, "dddd"))</f>
        <v>Tuesday</v>
      </c>
      <c r="AA3710" s="21" t="str">
        <f>IF(X3710="", "", TEXT(X3710, "dddd"))</f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3704</v>
      </c>
      <c r="B3711" s="21" t="s">
        <v>5423</v>
      </c>
      <c r="C3711" s="30">
        <v>45951</v>
      </c>
      <c r="D3711" s="30">
        <v>45958</v>
      </c>
      <c r="E3711" s="47">
        <v>277.2</v>
      </c>
      <c r="F3711" s="47">
        <f>IF(AB3711="DOLLAR",E3711*88,E3711)</f>
        <v>24393.599999999999</v>
      </c>
      <c r="G3711" s="48">
        <f>F3711*J3711</f>
        <v>48787.199999999997</v>
      </c>
      <c r="H3711" s="21">
        <v>303528</v>
      </c>
      <c r="I3711" s="21" t="s">
        <v>4778</v>
      </c>
      <c r="J3711" s="21">
        <v>2</v>
      </c>
      <c r="K3711" s="21">
        <v>2</v>
      </c>
      <c r="L3711" s="21">
        <f>J3711-K3711</f>
        <v>0</v>
      </c>
      <c r="M3711" s="21" t="s">
        <v>5698</v>
      </c>
      <c r="N3711" s="30">
        <v>45958</v>
      </c>
      <c r="O3711" s="48">
        <v>60192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>IF(X3711="", "", X3711-N3711)</f>
        <v>0</v>
      </c>
      <c r="Z3711" s="21" t="str">
        <f>IF(N3711="", "", TEXT(N3711, "dddd"))</f>
        <v>Tuesday</v>
      </c>
      <c r="AA3711" s="21" t="str">
        <f>IF(X3711="", "", TEXT(X3711, "dddd"))</f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3705</v>
      </c>
      <c r="B3712" s="21" t="s">
        <v>5423</v>
      </c>
      <c r="C3712" s="30">
        <v>45951</v>
      </c>
      <c r="D3712" s="30">
        <v>45958</v>
      </c>
      <c r="E3712" s="47">
        <v>284.89999999999998</v>
      </c>
      <c r="F3712" s="47">
        <f>IF(AB3712="DOLLAR",E3712*88,E3712)</f>
        <v>25071.199999999997</v>
      </c>
      <c r="G3712" s="48">
        <f>F3712*J3712</f>
        <v>75213.599999999991</v>
      </c>
      <c r="H3712" s="21">
        <v>303540</v>
      </c>
      <c r="I3712" s="21" t="s">
        <v>4778</v>
      </c>
      <c r="J3712" s="21">
        <v>3</v>
      </c>
      <c r="K3712" s="21">
        <v>3</v>
      </c>
      <c r="L3712" s="21">
        <f>J3712-K3712</f>
        <v>0</v>
      </c>
      <c r="M3712" s="21" t="s">
        <v>5698</v>
      </c>
      <c r="N3712" s="30">
        <v>45958</v>
      </c>
      <c r="O3712" s="48">
        <v>92796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>IF(X3712="", "", X3712-N3712)</f>
        <v>0</v>
      </c>
      <c r="Z3712" s="21" t="str">
        <f>IF(N3712="", "", TEXT(N3712, "dddd"))</f>
        <v>Tuesday</v>
      </c>
      <c r="AA3712" s="21" t="str">
        <f>IF(X3712="", "", TEXT(X3712, "dddd"))</f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3706</v>
      </c>
      <c r="B3713" s="21" t="s">
        <v>5423</v>
      </c>
      <c r="C3713" s="30">
        <v>45951</v>
      </c>
      <c r="D3713" s="30">
        <v>45958</v>
      </c>
      <c r="E3713" s="47">
        <v>16.8</v>
      </c>
      <c r="F3713" s="47">
        <f>IF(AB3713="DOLLAR",E3713*88,E3713)</f>
        <v>1478.4</v>
      </c>
      <c r="G3713" s="48">
        <f>F3713*J3713</f>
        <v>1478.4</v>
      </c>
      <c r="H3713" s="21">
        <v>304007</v>
      </c>
      <c r="I3713" s="21" t="s">
        <v>4800</v>
      </c>
      <c r="J3713" s="21">
        <v>1</v>
      </c>
      <c r="K3713" s="21">
        <v>1</v>
      </c>
      <c r="L3713" s="21">
        <f>J3713-K3713</f>
        <v>0</v>
      </c>
      <c r="M3713" s="21" t="s">
        <v>5642</v>
      </c>
      <c r="N3713" s="30">
        <v>45958</v>
      </c>
      <c r="O3713" s="48">
        <v>2951.2</v>
      </c>
      <c r="P3713" s="21" t="s">
        <v>191</v>
      </c>
      <c r="Q3713" s="21" t="s">
        <v>5526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Chandigarh</v>
      </c>
      <c r="W3713" s="38"/>
      <c r="X3713" s="30">
        <v>45959</v>
      </c>
      <c r="Y3713" s="21">
        <f>IF(X3713="", "", X3713-N3713)</f>
        <v>1</v>
      </c>
      <c r="Z3713" s="21" t="str">
        <f>IF(N3713="", "", TEXT(N3713, "dddd"))</f>
        <v>Tuesday</v>
      </c>
      <c r="AA3713" s="21" t="str">
        <f>IF(X3713="", "", TEXT(X3713, "dddd"))</f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x14ac:dyDescent="0.25">
      <c r="A3714" s="21">
        <v>3707</v>
      </c>
      <c r="B3714" s="21" t="s">
        <v>5423</v>
      </c>
      <c r="C3714" s="30">
        <v>45951</v>
      </c>
      <c r="D3714" s="30">
        <v>45958</v>
      </c>
      <c r="E3714" s="47">
        <v>159</v>
      </c>
      <c r="F3714" s="47">
        <f>IF(AB3714="DOLLAR",E3714*88,E3714)</f>
        <v>13992</v>
      </c>
      <c r="G3714" s="48">
        <f>F3714*J3714</f>
        <v>27984</v>
      </c>
      <c r="H3714" s="21">
        <v>304024</v>
      </c>
      <c r="I3714" s="21" t="s">
        <v>4800</v>
      </c>
      <c r="J3714" s="21">
        <v>2</v>
      </c>
      <c r="K3714" s="21">
        <v>2</v>
      </c>
      <c r="L3714" s="21">
        <f>J3714-K3714</f>
        <v>0</v>
      </c>
      <c r="M3714" s="21" t="s">
        <v>5698</v>
      </c>
      <c r="N3714" s="30">
        <v>45958</v>
      </c>
      <c r="O3714" s="48">
        <v>40280</v>
      </c>
      <c r="P3714" s="21" t="s">
        <v>16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>IF(X3714="", "", X3714-N3714)</f>
        <v>0</v>
      </c>
      <c r="Z3714" s="21" t="str">
        <f>IF(N3714="", "", TEXT(N3714, "dddd"))</f>
        <v>Tuesday</v>
      </c>
      <c r="AA3714" s="21" t="str">
        <f>IF(X3714="", "", TEXT(X3714, "dddd"))</f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3708</v>
      </c>
      <c r="B3715" s="21" t="s">
        <v>5423</v>
      </c>
      <c r="C3715" s="30">
        <v>45951</v>
      </c>
      <c r="D3715" s="30">
        <v>45958</v>
      </c>
      <c r="E3715" s="47">
        <v>204</v>
      </c>
      <c r="F3715" s="47">
        <f>IF(AB3715="DOLLAR",E3715*88,E3715)</f>
        <v>17952</v>
      </c>
      <c r="G3715" s="48">
        <f>F3715*J3715</f>
        <v>71808</v>
      </c>
      <c r="H3715" s="21">
        <v>304028</v>
      </c>
      <c r="I3715" s="21" t="s">
        <v>4800</v>
      </c>
      <c r="J3715" s="21">
        <v>4</v>
      </c>
      <c r="K3715" s="21">
        <v>4</v>
      </c>
      <c r="L3715" s="21">
        <f>J3715-K3715</f>
        <v>0</v>
      </c>
      <c r="M3715" s="21" t="s">
        <v>5689</v>
      </c>
      <c r="N3715" s="30">
        <v>45959</v>
      </c>
      <c r="O3715" s="48">
        <v>0</v>
      </c>
      <c r="P3715" s="21" t="s">
        <v>625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45959</v>
      </c>
      <c r="Y3715" s="21">
        <f>IF(X3715="", "", X3715-N3715)</f>
        <v>0</v>
      </c>
      <c r="Z3715" s="21" t="str">
        <f>IF(N3715="", "", TEXT(N3715, "dddd"))</f>
        <v>Wednesday</v>
      </c>
      <c r="AA3715" s="21" t="str">
        <f>IF(X3715="", "", TEXT(X3715, "dddd"))</f>
        <v>Wednesday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3709</v>
      </c>
      <c r="B3716" s="21" t="s">
        <v>5423</v>
      </c>
      <c r="C3716" s="30">
        <v>45951</v>
      </c>
      <c r="D3716" s="30">
        <v>45958</v>
      </c>
      <c r="E3716" s="47">
        <v>277.2</v>
      </c>
      <c r="F3716" s="47">
        <f>IF(AB3716="DOLLAR",E3716*88,E3716)</f>
        <v>24393.599999999999</v>
      </c>
      <c r="G3716" s="48">
        <f>F3716*J3716</f>
        <v>24393.599999999999</v>
      </c>
      <c r="H3716" s="21">
        <v>304050</v>
      </c>
      <c r="I3716" s="21" t="s">
        <v>4800</v>
      </c>
      <c r="J3716" s="21">
        <v>1</v>
      </c>
      <c r="K3716" s="21">
        <v>1</v>
      </c>
      <c r="L3716" s="21">
        <f>J3716-K3716</f>
        <v>0</v>
      </c>
      <c r="M3716" s="21" t="s">
        <v>5698</v>
      </c>
      <c r="N3716" s="30">
        <v>45958</v>
      </c>
      <c r="O3716" s="48">
        <v>30096</v>
      </c>
      <c r="P3716" s="21" t="s">
        <v>16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>IF(X3716="", "", X3716-N3716)</f>
        <v>0</v>
      </c>
      <c r="Z3716" s="21" t="str">
        <f>IF(N3716="", "", TEXT(N3716, "dddd"))</f>
        <v>Tuesday</v>
      </c>
      <c r="AA3716" s="21" t="str">
        <f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3710</v>
      </c>
      <c r="B3717" s="21" t="s">
        <v>5423</v>
      </c>
      <c r="C3717" s="30">
        <v>45951</v>
      </c>
      <c r="D3717" s="30">
        <v>45958</v>
      </c>
      <c r="E3717" s="47">
        <v>201.6</v>
      </c>
      <c r="F3717" s="47">
        <f>IF(AB3717="DOLLAR",E3717*88,E3717)</f>
        <v>17740.8</v>
      </c>
      <c r="G3717" s="48">
        <f>F3717*J3717</f>
        <v>35481.599999999999</v>
      </c>
      <c r="H3717" s="21">
        <v>304128</v>
      </c>
      <c r="I3717" s="21" t="s">
        <v>4779</v>
      </c>
      <c r="J3717" s="21">
        <v>2</v>
      </c>
      <c r="K3717" s="21">
        <v>2</v>
      </c>
      <c r="L3717" s="21">
        <f>J3717-K3717</f>
        <v>0</v>
      </c>
      <c r="M3717" s="21" t="s">
        <v>5628</v>
      </c>
      <c r="N3717" s="30">
        <v>45958</v>
      </c>
      <c r="O3717" s="48">
        <v>72912</v>
      </c>
      <c r="P3717" s="21" t="s">
        <v>891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Banglore</v>
      </c>
      <c r="W3717" s="38"/>
      <c r="X3717" s="30">
        <v>45959</v>
      </c>
      <c r="Y3717" s="21">
        <f>IF(X3717="", "", X3717-N3717)</f>
        <v>1</v>
      </c>
      <c r="Z3717" s="21" t="str">
        <f>IF(N3717="", "", TEXT(N3717, "dddd"))</f>
        <v>Tuesday</v>
      </c>
      <c r="AA3717" s="21" t="str">
        <f>IF(X3717="", "", TEXT(X3717, "dddd"))</f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3711</v>
      </c>
      <c r="B3718" s="21" t="s">
        <v>5423</v>
      </c>
      <c r="C3718" s="30">
        <v>45951</v>
      </c>
      <c r="D3718" s="30">
        <v>45958</v>
      </c>
      <c r="E3718" s="47">
        <v>30</v>
      </c>
      <c r="F3718" s="47">
        <f>IF(AB3718="DOLLAR",E3718*88,E3718)</f>
        <v>2640</v>
      </c>
      <c r="G3718" s="48">
        <f>F3718*J3718</f>
        <v>2640</v>
      </c>
      <c r="H3718" s="21">
        <v>304205</v>
      </c>
      <c r="I3718" s="21" t="s">
        <v>5384</v>
      </c>
      <c r="J3718" s="21">
        <v>1</v>
      </c>
      <c r="K3718" s="21">
        <v>1</v>
      </c>
      <c r="L3718" s="21">
        <f>J3718-K3718</f>
        <v>0</v>
      </c>
      <c r="M3718" s="21" t="s">
        <v>5581</v>
      </c>
      <c r="N3718" s="30">
        <v>45958</v>
      </c>
      <c r="O3718" s="48">
        <v>4650</v>
      </c>
      <c r="P3718" s="21" t="s">
        <v>228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Kolkata</v>
      </c>
      <c r="W3718" s="38"/>
      <c r="X3718" s="30">
        <v>45959</v>
      </c>
      <c r="Y3718" s="21">
        <f>IF(X3718="", "", X3718-N3718)</f>
        <v>1</v>
      </c>
      <c r="Z3718" s="21" t="str">
        <f>IF(N3718="", "", TEXT(N3718, "dddd"))</f>
        <v>Tuesday</v>
      </c>
      <c r="AA3718" s="21" t="str">
        <f>IF(X3718="", "", TEXT(X3718, "dddd"))</f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x14ac:dyDescent="0.25">
      <c r="A3719" s="21">
        <v>3712</v>
      </c>
      <c r="B3719" s="21" t="s">
        <v>5423</v>
      </c>
      <c r="C3719" s="30">
        <v>45951</v>
      </c>
      <c r="D3719" s="30">
        <v>45958</v>
      </c>
      <c r="E3719" s="47">
        <v>402.6</v>
      </c>
      <c r="F3719" s="47">
        <f>IF(AB3719="DOLLAR",E3719*88,E3719)</f>
        <v>35428.800000000003</v>
      </c>
      <c r="G3719" s="48">
        <f>F3719*J3719</f>
        <v>70857.600000000006</v>
      </c>
      <c r="H3719" s="21">
        <v>304340</v>
      </c>
      <c r="I3719" s="21" t="s">
        <v>5385</v>
      </c>
      <c r="J3719" s="21">
        <v>2</v>
      </c>
      <c r="K3719" s="21">
        <v>2</v>
      </c>
      <c r="L3719" s="21">
        <f>J3719-K3719</f>
        <v>0</v>
      </c>
      <c r="M3719" s="21" t="s">
        <v>5698</v>
      </c>
      <c r="N3719" s="30">
        <v>45958</v>
      </c>
      <c r="O3719" s="48">
        <v>101992</v>
      </c>
      <c r="P3719" s="21" t="s">
        <v>16</v>
      </c>
      <c r="Q3719" s="21" t="s">
        <v>2071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>IF(X3719="", "", X3719-N3719)</f>
        <v>0</v>
      </c>
      <c r="Z3719" s="21" t="str">
        <f>IF(N3719="", "", TEXT(N3719, "dddd"))</f>
        <v>Tuesday</v>
      </c>
      <c r="AA3719" s="21" t="str">
        <f>IF(X3719="", "", TEXT(X3719, "dddd"))</f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x14ac:dyDescent="0.25">
      <c r="A3720" s="21">
        <v>3713</v>
      </c>
      <c r="B3720" s="21" t="s">
        <v>5423</v>
      </c>
      <c r="C3720" s="30">
        <v>45951</v>
      </c>
      <c r="D3720" s="30">
        <v>45958</v>
      </c>
      <c r="E3720" s="47">
        <v>50.4</v>
      </c>
      <c r="F3720" s="47">
        <f>IF(AB3720="DOLLAR",E3720*88,E3720)</f>
        <v>4435.2</v>
      </c>
      <c r="G3720" s="48">
        <f>F3720*J3720</f>
        <v>4435.2</v>
      </c>
      <c r="H3720" s="21">
        <v>304803</v>
      </c>
      <c r="I3720" s="21" t="s">
        <v>4780</v>
      </c>
      <c r="J3720" s="21">
        <v>1</v>
      </c>
      <c r="K3720" s="21">
        <v>1</v>
      </c>
      <c r="L3720" s="21">
        <f>J3720-K3720</f>
        <v>0</v>
      </c>
      <c r="M3720" s="21" t="s">
        <v>5581</v>
      </c>
      <c r="N3720" s="30">
        <v>45958</v>
      </c>
      <c r="O3720" s="48">
        <v>7812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>IF(X3720="", "", X3720-N3720)</f>
        <v>1</v>
      </c>
      <c r="Z3720" s="21" t="str">
        <f>IF(N3720="", "", TEXT(N3720, "dddd"))</f>
        <v>Tuesday</v>
      </c>
      <c r="AA3720" s="21" t="str">
        <f>IF(X3720="", "", TEXT(X3720, "dddd"))</f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3714</v>
      </c>
      <c r="B3721" s="21" t="s">
        <v>5423</v>
      </c>
      <c r="C3721" s="30">
        <v>45951</v>
      </c>
      <c r="D3721" s="30">
        <v>45958</v>
      </c>
      <c r="E3721" s="47">
        <v>74.400000000000006</v>
      </c>
      <c r="F3721" s="47">
        <f>IF(AB3721="DOLLAR",E3721*88,E3721)</f>
        <v>6547.2000000000007</v>
      </c>
      <c r="G3721" s="48">
        <f>F3721*J3721</f>
        <v>6547.2000000000007</v>
      </c>
      <c r="H3721" s="21">
        <v>304825</v>
      </c>
      <c r="I3721" s="21" t="s">
        <v>4780</v>
      </c>
      <c r="J3721" s="21">
        <v>1</v>
      </c>
      <c r="K3721" s="21">
        <v>1</v>
      </c>
      <c r="L3721" s="21">
        <f>J3721-K3721</f>
        <v>0</v>
      </c>
      <c r="M3721" s="21" t="s">
        <v>5581</v>
      </c>
      <c r="N3721" s="30">
        <v>45958</v>
      </c>
      <c r="O3721" s="48">
        <v>11532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>IF(X3721="", "", X3721-N3721)</f>
        <v>1</v>
      </c>
      <c r="Z3721" s="21" t="str">
        <f>IF(N3721="", "", TEXT(N3721, "dddd"))</f>
        <v>Tuesday</v>
      </c>
      <c r="AA3721" s="21" t="str">
        <f>IF(X3721="", "", TEXT(X3721, "dddd"))</f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x14ac:dyDescent="0.25">
      <c r="A3722" s="21">
        <v>3715</v>
      </c>
      <c r="B3722" s="21" t="s">
        <v>5423</v>
      </c>
      <c r="C3722" s="30">
        <v>45951</v>
      </c>
      <c r="D3722" s="30">
        <v>45958</v>
      </c>
      <c r="E3722" s="47">
        <v>208.2</v>
      </c>
      <c r="F3722" s="47">
        <f>IF(AB3722="DOLLAR",E3722*88,E3722)</f>
        <v>18321.599999999999</v>
      </c>
      <c r="G3722" s="48">
        <f>F3722*J3722</f>
        <v>36643.199999999997</v>
      </c>
      <c r="H3722" s="21">
        <v>305022</v>
      </c>
      <c r="I3722" s="21" t="s">
        <v>5185</v>
      </c>
      <c r="J3722" s="21">
        <v>2</v>
      </c>
      <c r="K3722" s="21">
        <v>2</v>
      </c>
      <c r="L3722" s="21">
        <f>J3722-K3722</f>
        <v>0</v>
      </c>
      <c r="M3722" s="21" t="s">
        <v>5689</v>
      </c>
      <c r="N3722" s="30">
        <v>45959</v>
      </c>
      <c r="O3722" s="48">
        <v>0</v>
      </c>
      <c r="P3722" s="21" t="s">
        <v>625</v>
      </c>
      <c r="Q3722" s="21" t="s">
        <v>2071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>IF(X3722="", "", X3722-N3722)</f>
        <v>0</v>
      </c>
      <c r="Z3722" s="21" t="str">
        <f>IF(N3722="", "", TEXT(N3722, "dddd"))</f>
        <v>Wednesday</v>
      </c>
      <c r="AA3722" s="21" t="str">
        <f>IF(X3722="", "", TEXT(X3722, "dddd"))</f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x14ac:dyDescent="0.25">
      <c r="A3723" s="21">
        <v>3716</v>
      </c>
      <c r="B3723" s="21" t="s">
        <v>5423</v>
      </c>
      <c r="C3723" s="30">
        <v>45951</v>
      </c>
      <c r="D3723" s="30">
        <v>45958</v>
      </c>
      <c r="E3723" s="47">
        <v>133</v>
      </c>
      <c r="F3723" s="47">
        <f>IF(AB3723="DOLLAR",E3723*88,E3723)</f>
        <v>11704</v>
      </c>
      <c r="G3723" s="48">
        <f>F3723*J3723</f>
        <v>11704</v>
      </c>
      <c r="H3723" s="21">
        <v>306517</v>
      </c>
      <c r="I3723" s="21" t="s">
        <v>5386</v>
      </c>
      <c r="J3723" s="21">
        <v>1</v>
      </c>
      <c r="K3723" s="21">
        <v>1</v>
      </c>
      <c r="L3723" s="21">
        <f>J3723-K3723</f>
        <v>0</v>
      </c>
      <c r="M3723" s="21" t="s">
        <v>5642</v>
      </c>
      <c r="N3723" s="30">
        <v>45958</v>
      </c>
      <c r="O3723" s="48">
        <v>20026</v>
      </c>
      <c r="P3723" s="21" t="s">
        <v>191</v>
      </c>
      <c r="Q3723" s="21" t="s">
        <v>5526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Chandigarh</v>
      </c>
      <c r="W3723" s="38"/>
      <c r="X3723" s="30">
        <v>45959</v>
      </c>
      <c r="Y3723" s="21">
        <f>IF(X3723="", "", X3723-N3723)</f>
        <v>1</v>
      </c>
      <c r="Z3723" s="21" t="str">
        <f>IF(N3723="", "", TEXT(N3723, "dddd"))</f>
        <v>Tuesday</v>
      </c>
      <c r="AA3723" s="21" t="str">
        <f>IF(X3723="", "", TEXT(X3723, "dddd"))</f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3717</v>
      </c>
      <c r="B3724" s="21" t="s">
        <v>5423</v>
      </c>
      <c r="C3724" s="30">
        <v>45951</v>
      </c>
      <c r="D3724" s="30">
        <v>45958</v>
      </c>
      <c r="E3724" s="47">
        <v>273.7</v>
      </c>
      <c r="F3724" s="47">
        <f>IF(AB3724="DOLLAR",E3724*88,E3724)</f>
        <v>24085.599999999999</v>
      </c>
      <c r="G3724" s="48">
        <f>F3724*J3724</f>
        <v>24085.599999999999</v>
      </c>
      <c r="H3724" s="21">
        <v>309218</v>
      </c>
      <c r="I3724" s="21" t="s">
        <v>5387</v>
      </c>
      <c r="J3724" s="21">
        <v>1</v>
      </c>
      <c r="K3724" s="21">
        <v>1</v>
      </c>
      <c r="L3724" s="21">
        <f>J3724-K3724</f>
        <v>0</v>
      </c>
      <c r="M3724" s="21" t="s">
        <v>5689</v>
      </c>
      <c r="N3724" s="30">
        <v>45959</v>
      </c>
      <c r="O3724" s="48">
        <v>0</v>
      </c>
      <c r="P3724" s="21" t="s">
        <v>625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>IF(X3724="", "", X3724-N3724)</f>
        <v>0</v>
      </c>
      <c r="Z3724" s="21" t="str">
        <f>IF(N3724="", "", TEXT(N3724, "dddd"))</f>
        <v>Wednesday</v>
      </c>
      <c r="AA3724" s="21" t="str">
        <f>IF(X3724="", "", TEXT(X3724, "dddd"))</f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3718</v>
      </c>
      <c r="B3725" s="21" t="s">
        <v>5423</v>
      </c>
      <c r="C3725" s="30">
        <v>45951</v>
      </c>
      <c r="D3725" s="30">
        <v>45958</v>
      </c>
      <c r="E3725" s="47">
        <v>304.5</v>
      </c>
      <c r="F3725" s="47">
        <f>IF(AB3725="DOLLAR",E3725*88,E3725)</f>
        <v>26796</v>
      </c>
      <c r="G3725" s="48">
        <f>F3725*J3725</f>
        <v>133980</v>
      </c>
      <c r="H3725" s="21">
        <v>309850</v>
      </c>
      <c r="I3725" s="21" t="s">
        <v>5069</v>
      </c>
      <c r="J3725" s="21">
        <v>5</v>
      </c>
      <c r="K3725" s="21">
        <v>5</v>
      </c>
      <c r="L3725" s="21">
        <f>J3725-K3725</f>
        <v>0</v>
      </c>
      <c r="M3725" s="21" t="s">
        <v>5698</v>
      </c>
      <c r="N3725" s="30">
        <v>45958</v>
      </c>
      <c r="O3725" s="48">
        <v>165300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>IF(X3725="", "", X3725-N3725)</f>
        <v>0</v>
      </c>
      <c r="Z3725" s="21" t="str">
        <f>IF(N3725="", "", TEXT(N3725, "dddd"))</f>
        <v>Tuesday</v>
      </c>
      <c r="AA3725" s="21" t="str">
        <f>IF(X3725="", "", TEXT(X3725, "dddd"))</f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3719</v>
      </c>
      <c r="B3726" s="21" t="s">
        <v>5423</v>
      </c>
      <c r="C3726" s="30">
        <v>45951</v>
      </c>
      <c r="D3726" s="30">
        <v>45958</v>
      </c>
      <c r="E3726" s="47">
        <v>266.7</v>
      </c>
      <c r="F3726" s="47">
        <f>IF(AB3726="DOLLAR",E3726*88,E3726)</f>
        <v>23469.599999999999</v>
      </c>
      <c r="G3726" s="48">
        <f>F3726*J3726</f>
        <v>70408.799999999988</v>
      </c>
      <c r="H3726" s="21">
        <v>310930</v>
      </c>
      <c r="I3726" s="21" t="s">
        <v>4782</v>
      </c>
      <c r="J3726" s="21">
        <v>3</v>
      </c>
      <c r="K3726" s="21">
        <v>3</v>
      </c>
      <c r="L3726" s="21">
        <f>J3726-K3726</f>
        <v>0</v>
      </c>
      <c r="M3726" s="21" t="s">
        <v>5698</v>
      </c>
      <c r="N3726" s="30">
        <v>45958</v>
      </c>
      <c r="O3726" s="48">
        <v>86868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>IF(X3726="", "", X3726-N3726)</f>
        <v>0</v>
      </c>
      <c r="Z3726" s="21" t="str">
        <f>IF(N3726="", "", TEXT(N3726, "dddd"))</f>
        <v>Tuesday</v>
      </c>
      <c r="AA3726" s="21" t="str">
        <f>IF(X3726="", "", TEXT(X3726, "dddd"))</f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3720</v>
      </c>
      <c r="B3727" s="21" t="s">
        <v>5423</v>
      </c>
      <c r="C3727" s="30">
        <v>45951</v>
      </c>
      <c r="D3727" s="30">
        <v>45958</v>
      </c>
      <c r="E3727" s="47">
        <v>68.400000000000006</v>
      </c>
      <c r="F3727" s="47">
        <f>IF(AB3727="DOLLAR",E3727*88,E3727)</f>
        <v>6019.2000000000007</v>
      </c>
      <c r="G3727" s="48">
        <f>F3727*J3727</f>
        <v>6019.2000000000007</v>
      </c>
      <c r="H3727" s="21">
        <v>315802</v>
      </c>
      <c r="I3727" s="21" t="s">
        <v>5388</v>
      </c>
      <c r="J3727" s="21">
        <v>1</v>
      </c>
      <c r="K3727" s="21">
        <v>1</v>
      </c>
      <c r="L3727" s="21">
        <f>J3727-K3727</f>
        <v>0</v>
      </c>
      <c r="M3727" s="21" t="s">
        <v>5694</v>
      </c>
      <c r="N3727" s="30">
        <v>45965</v>
      </c>
      <c r="O3727" s="48">
        <v>10602</v>
      </c>
      <c r="P3727" s="21" t="s">
        <v>899</v>
      </c>
      <c r="Q3727" s="21" t="s">
        <v>636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45965</v>
      </c>
      <c r="Y3727" s="21">
        <f>IF(X3727="", "", X3727-N3727)</f>
        <v>0</v>
      </c>
      <c r="Z3727" s="21" t="str">
        <f>IF(N3727="", "", TEXT(N3727, "dddd"))</f>
        <v>Tuesday</v>
      </c>
      <c r="AA3727" s="21" t="str">
        <f>IF(X3727="", "", TEXT(X3727, "dddd"))</f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3721</v>
      </c>
      <c r="B3728" s="21" t="s">
        <v>5423</v>
      </c>
      <c r="C3728" s="30">
        <v>45951</v>
      </c>
      <c r="D3728" s="30">
        <v>45958</v>
      </c>
      <c r="E3728" s="47">
        <v>18</v>
      </c>
      <c r="F3728" s="47">
        <f>IF(AB3728="DOLLAR",E3728*88,E3728)</f>
        <v>1584</v>
      </c>
      <c r="G3728" s="48">
        <f>F3728*J3728</f>
        <v>1584</v>
      </c>
      <c r="H3728" s="21">
        <v>317301</v>
      </c>
      <c r="I3728" s="21" t="s">
        <v>4772</v>
      </c>
      <c r="J3728" s="21">
        <v>1</v>
      </c>
      <c r="K3728" s="21">
        <v>1</v>
      </c>
      <c r="L3728" s="21">
        <f>J3728-K3728</f>
        <v>0</v>
      </c>
      <c r="M3728" s="21" t="s">
        <v>5661</v>
      </c>
      <c r="N3728" s="30">
        <v>45960</v>
      </c>
      <c r="O3728" s="48">
        <v>2707.5</v>
      </c>
      <c r="P3728" s="21" t="s">
        <v>153</v>
      </c>
      <c r="Q3728" s="21" t="s">
        <v>1996</v>
      </c>
      <c r="R3728" s="21" t="s">
        <v>1996</v>
      </c>
      <c r="S3728" s="3">
        <v>4</v>
      </c>
      <c r="T3728" s="37"/>
      <c r="U3728" s="21" t="s">
        <v>18</v>
      </c>
      <c r="V3728" s="21" t="str">
        <f>VLOOKUP(P3728,'Customer List'!B:C,2,)</f>
        <v>Noida</v>
      </c>
      <c r="W3728" s="38"/>
      <c r="X3728" s="30">
        <f>IF(OR(R3728 = "PRIYANKA MADAM", R3728 = "DEEPAK", R3728 = "PORTER"),N3728,"")</f>
        <v>45960</v>
      </c>
      <c r="Y3728" s="21">
        <f>IF(X3728="", "", X3728-N3728)</f>
        <v>0</v>
      </c>
      <c r="Z3728" s="21" t="str">
        <f>IF(N3728="", "", TEXT(N3728, "dddd"))</f>
        <v>Thursday</v>
      </c>
      <c r="AA3728" s="21" t="str">
        <f>IF(X3728="", "", TEXT(X3728, "dddd"))</f>
        <v>Thursday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3722</v>
      </c>
      <c r="B3729" s="21" t="s">
        <v>5423</v>
      </c>
      <c r="C3729" s="30">
        <v>45951</v>
      </c>
      <c r="D3729" s="30">
        <v>45958</v>
      </c>
      <c r="E3729" s="47">
        <v>16.8</v>
      </c>
      <c r="F3729" s="47">
        <f>IF(AB3729="DOLLAR",E3729*88,E3729)</f>
        <v>1478.4</v>
      </c>
      <c r="G3729" s="48">
        <f>F3729*J3729</f>
        <v>1478.4</v>
      </c>
      <c r="H3729" s="21">
        <v>317307</v>
      </c>
      <c r="I3729" s="21" t="s">
        <v>4772</v>
      </c>
      <c r="J3729" s="21">
        <v>1</v>
      </c>
      <c r="K3729" s="21">
        <v>1</v>
      </c>
      <c r="L3729" s="21">
        <f>J3729-K3729</f>
        <v>0</v>
      </c>
      <c r="M3729" s="21" t="s">
        <v>5581</v>
      </c>
      <c r="N3729" s="30">
        <v>45958</v>
      </c>
      <c r="O3729" s="48">
        <v>2604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>IF(X3729="", "", X3729-N3729)</f>
        <v>1</v>
      </c>
      <c r="Z3729" s="21" t="str">
        <f>IF(N3729="", "", TEXT(N3729, "dddd"))</f>
        <v>Tuesday</v>
      </c>
      <c r="AA3729" s="21" t="str">
        <f>IF(X3729="", "", TEXT(X3729, "dddd"))</f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3723</v>
      </c>
      <c r="B3730" s="21" t="s">
        <v>5423</v>
      </c>
      <c r="C3730" s="30">
        <v>45951</v>
      </c>
      <c r="D3730" s="30">
        <v>45958</v>
      </c>
      <c r="E3730" s="47">
        <v>74.400000000000006</v>
      </c>
      <c r="F3730" s="47">
        <f>IF(AB3730="DOLLAR",E3730*88,E3730)</f>
        <v>6547.2000000000007</v>
      </c>
      <c r="G3730" s="48">
        <f>F3730*J3730</f>
        <v>6547.2000000000007</v>
      </c>
      <c r="H3730" s="21">
        <v>317313</v>
      </c>
      <c r="I3730" s="21" t="s">
        <v>4772</v>
      </c>
      <c r="J3730" s="21">
        <v>1</v>
      </c>
      <c r="K3730" s="21">
        <v>1</v>
      </c>
      <c r="L3730" s="21">
        <f>J3730-K3730</f>
        <v>0</v>
      </c>
      <c r="M3730" s="21" t="s">
        <v>5581</v>
      </c>
      <c r="N3730" s="30">
        <v>45958</v>
      </c>
      <c r="O3730" s="48">
        <v>11532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>IF(X3730="", "", X3730-N3730)</f>
        <v>1</v>
      </c>
      <c r="Z3730" s="21" t="str">
        <f>IF(N3730="", "", TEXT(N3730, "dddd"))</f>
        <v>Tuesday</v>
      </c>
      <c r="AA3730" s="21" t="str">
        <f>IF(X3730="", "", TEXT(X3730, "dddd"))</f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3724</v>
      </c>
      <c r="B3731" s="21" t="s">
        <v>5423</v>
      </c>
      <c r="C3731" s="30">
        <v>45951</v>
      </c>
      <c r="D3731" s="30">
        <v>45958</v>
      </c>
      <c r="E3731" s="47">
        <v>16.8</v>
      </c>
      <c r="F3731" s="47">
        <f>IF(AB3731="DOLLAR",E3731*88,E3731)</f>
        <v>1478.4</v>
      </c>
      <c r="G3731" s="48">
        <f>F3731*J3731</f>
        <v>1478.4</v>
      </c>
      <c r="H3731" s="21">
        <v>317409</v>
      </c>
      <c r="I3731" s="21" t="s">
        <v>4783</v>
      </c>
      <c r="J3731" s="21">
        <v>1</v>
      </c>
      <c r="K3731" s="21">
        <v>1</v>
      </c>
      <c r="L3731" s="21">
        <f>J3731-K3731</f>
        <v>0</v>
      </c>
      <c r="M3731" s="21" t="s">
        <v>5581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>IF(X3731="", "", X3731-N3731)</f>
        <v>1</v>
      </c>
      <c r="Z3731" s="21" t="str">
        <f>IF(N3731="", "", TEXT(N3731, "dddd"))</f>
        <v>Tuesday</v>
      </c>
      <c r="AA3731" s="21" t="str">
        <f>IF(X3731="", "", TEXT(X3731, "dddd"))</f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x14ac:dyDescent="0.25">
      <c r="A3732" s="21">
        <v>3725</v>
      </c>
      <c r="B3732" s="21" t="s">
        <v>5423</v>
      </c>
      <c r="C3732" s="30">
        <v>45951</v>
      </c>
      <c r="D3732" s="30">
        <v>45958</v>
      </c>
      <c r="E3732" s="47">
        <v>159</v>
      </c>
      <c r="F3732" s="47">
        <f>IF(AB3732="DOLLAR",E3732*88,E3732)</f>
        <v>13992</v>
      </c>
      <c r="G3732" s="48">
        <f>F3732*J3732</f>
        <v>13992</v>
      </c>
      <c r="H3732" s="21">
        <v>317426</v>
      </c>
      <c r="I3732" s="21" t="s">
        <v>4783</v>
      </c>
      <c r="J3732" s="21">
        <v>1</v>
      </c>
      <c r="K3732" s="21">
        <v>1</v>
      </c>
      <c r="L3732" s="21">
        <f>J3732-K3732</f>
        <v>0</v>
      </c>
      <c r="M3732" s="21" t="s">
        <v>5698</v>
      </c>
      <c r="N3732" s="30">
        <v>45958</v>
      </c>
      <c r="O3732" s="48">
        <v>20140</v>
      </c>
      <c r="P3732" s="21" t="s">
        <v>16</v>
      </c>
      <c r="Q3732" s="21" t="s">
        <v>2071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>IF(X3732="", "", X3732-N3732)</f>
        <v>0</v>
      </c>
      <c r="Z3732" s="21" t="str">
        <f>IF(N3732="", "", TEXT(N3732, "dddd"))</f>
        <v>Tuesday</v>
      </c>
      <c r="AA3732" s="21" t="str">
        <f>IF(X3732="", "", TEXT(X3732, "dddd"))</f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3726</v>
      </c>
      <c r="B3733" s="21" t="s">
        <v>5423</v>
      </c>
      <c r="C3733" s="30">
        <v>45951</v>
      </c>
      <c r="D3733" s="30">
        <v>45958</v>
      </c>
      <c r="E3733" s="47">
        <v>296.8</v>
      </c>
      <c r="F3733" s="47">
        <f>IF(AB3733="DOLLAR",E3733*88,E3733)</f>
        <v>26118.400000000001</v>
      </c>
      <c r="G3733" s="48">
        <f>F3733*J3733</f>
        <v>26118.400000000001</v>
      </c>
      <c r="H3733" s="21">
        <v>318344</v>
      </c>
      <c r="I3733" s="21" t="s">
        <v>4784</v>
      </c>
      <c r="J3733" s="21">
        <v>1</v>
      </c>
      <c r="K3733" s="21">
        <v>1</v>
      </c>
      <c r="L3733" s="21">
        <f>J3733-K3733</f>
        <v>0</v>
      </c>
      <c r="M3733" s="21" t="s">
        <v>5609</v>
      </c>
      <c r="N3733" s="30">
        <v>45960</v>
      </c>
      <c r="O3733" s="48">
        <v>40704</v>
      </c>
      <c r="P3733" s="21" t="s">
        <v>208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45960</v>
      </c>
      <c r="Y3733" s="21">
        <f>IF(X3733="", "", X3733-N3733)</f>
        <v>0</v>
      </c>
      <c r="Z3733" s="21" t="str">
        <f>IF(N3733="", "", TEXT(N3733, "dddd"))</f>
        <v>Thursday</v>
      </c>
      <c r="AA3733" s="21" t="str">
        <f>IF(X3733="", "", TEXT(X3733, "dddd"))</f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3727</v>
      </c>
      <c r="B3734" s="21" t="s">
        <v>5423</v>
      </c>
      <c r="C3734" s="30">
        <v>45951</v>
      </c>
      <c r="D3734" s="30">
        <v>45958</v>
      </c>
      <c r="E3734" s="47">
        <v>160.80000000000001</v>
      </c>
      <c r="F3734" s="47">
        <f>IF(AB3734="DOLLAR",E3734*88,E3734)</f>
        <v>14150.400000000001</v>
      </c>
      <c r="G3734" s="48">
        <f>F3734*J3734</f>
        <v>14150.400000000001</v>
      </c>
      <c r="H3734" s="21">
        <v>326506</v>
      </c>
      <c r="I3734" s="21" t="s">
        <v>5389</v>
      </c>
      <c r="J3734" s="21">
        <v>1</v>
      </c>
      <c r="K3734" s="21">
        <v>1</v>
      </c>
      <c r="L3734" s="21">
        <f>J3734-K3734</f>
        <v>0</v>
      </c>
      <c r="M3734" s="21" t="s">
        <v>5650</v>
      </c>
      <c r="N3734" s="30">
        <v>45959</v>
      </c>
      <c r="O3734" s="48">
        <v>24924</v>
      </c>
      <c r="P3734" s="21" t="s">
        <v>5520</v>
      </c>
      <c r="Q3734" s="21">
        <v>58157546753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Hyderabad</v>
      </c>
      <c r="W3734" s="38"/>
      <c r="X3734" s="30">
        <v>45961</v>
      </c>
      <c r="Y3734" s="21">
        <f>IF(X3734="", "", X3734-N3734)</f>
        <v>2</v>
      </c>
      <c r="Z3734" s="21" t="str">
        <f>IF(N3734="", "", TEXT(N3734, "dddd"))</f>
        <v>Wednesday</v>
      </c>
      <c r="AA3734" s="21" t="str">
        <f>IF(X3734="", "", TEXT(X3734, "dddd"))</f>
        <v>Friday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3728</v>
      </c>
      <c r="B3735" s="21" t="s">
        <v>5423</v>
      </c>
      <c r="C3735" s="30">
        <v>45951</v>
      </c>
      <c r="D3735" s="30">
        <v>45958</v>
      </c>
      <c r="E3735" s="47">
        <v>214.8</v>
      </c>
      <c r="F3735" s="47">
        <f>IF(AB3735="DOLLAR",E3735*88,E3735)</f>
        <v>18902.400000000001</v>
      </c>
      <c r="G3735" s="48">
        <f>F3735*J3735</f>
        <v>18902.400000000001</v>
      </c>
      <c r="H3735" s="21">
        <v>328630</v>
      </c>
      <c r="I3735" s="21" t="s">
        <v>5071</v>
      </c>
      <c r="J3735" s="21">
        <v>1</v>
      </c>
      <c r="K3735" s="21">
        <v>1</v>
      </c>
      <c r="L3735" s="21">
        <f>J3735-K3735</f>
        <v>0</v>
      </c>
      <c r="M3735" s="21" t="s">
        <v>5611</v>
      </c>
      <c r="N3735" s="30">
        <v>45959</v>
      </c>
      <c r="O3735" s="48">
        <v>33294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>IF(X3735="", "", X3735-N3735)</f>
        <v>3</v>
      </c>
      <c r="Z3735" s="21" t="str">
        <f>IF(N3735="", "", TEXT(N3735, "dddd"))</f>
        <v>Wednesday</v>
      </c>
      <c r="AA3735" s="21" t="str">
        <f>IF(X3735="", "", TEXT(X3735, "dddd"))</f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3729</v>
      </c>
      <c r="B3736" s="21" t="s">
        <v>5423</v>
      </c>
      <c r="C3736" s="30">
        <v>45951</v>
      </c>
      <c r="D3736" s="30">
        <v>45958</v>
      </c>
      <c r="E3736" s="47">
        <v>157.80000000000001</v>
      </c>
      <c r="F3736" s="47">
        <f>IF(AB3736="DOLLAR",E3736*88,E3736)</f>
        <v>13886.400000000001</v>
      </c>
      <c r="G3736" s="48">
        <f>F3736*J3736</f>
        <v>13886.400000000001</v>
      </c>
      <c r="H3736" s="21">
        <v>329706</v>
      </c>
      <c r="I3736" s="21" t="s">
        <v>5390</v>
      </c>
      <c r="J3736" s="21">
        <v>1</v>
      </c>
      <c r="K3736" s="21">
        <v>1</v>
      </c>
      <c r="L3736" s="21">
        <f>J3736-K3736</f>
        <v>0</v>
      </c>
      <c r="M3736" s="21" t="s">
        <v>5611</v>
      </c>
      <c r="N3736" s="30">
        <v>45959</v>
      </c>
      <c r="O3736" s="48">
        <v>24459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>IF(X3736="", "", X3736-N3736)</f>
        <v>3</v>
      </c>
      <c r="Z3736" s="21" t="str">
        <f>IF(N3736="", "", TEXT(N3736, "dddd"))</f>
        <v>Wednesday</v>
      </c>
      <c r="AA3736" s="21" t="str">
        <f>IF(X3736="", "", TEXT(X3736, "dddd"))</f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3730</v>
      </c>
      <c r="B3737" s="21" t="s">
        <v>5423</v>
      </c>
      <c r="C3737" s="30">
        <v>45951</v>
      </c>
      <c r="D3737" s="30">
        <v>45958</v>
      </c>
      <c r="E3737" s="47">
        <v>105.6</v>
      </c>
      <c r="F3737" s="47">
        <f>IF(AB3737="DOLLAR",E3737*88,E3737)</f>
        <v>9292.7999999999993</v>
      </c>
      <c r="G3737" s="48">
        <f>F3737*J3737</f>
        <v>9292.7999999999993</v>
      </c>
      <c r="H3737" s="21">
        <v>329913</v>
      </c>
      <c r="I3737" s="21" t="s">
        <v>4786</v>
      </c>
      <c r="J3737" s="21">
        <v>1</v>
      </c>
      <c r="K3737" s="21">
        <v>1</v>
      </c>
      <c r="L3737" s="21">
        <f>J3737-K3737</f>
        <v>0</v>
      </c>
      <c r="M3737" s="21" t="s">
        <v>5581</v>
      </c>
      <c r="N3737" s="30">
        <v>45958</v>
      </c>
      <c r="O3737" s="48">
        <v>16368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>IF(X3737="", "", X3737-N3737)</f>
        <v>1</v>
      </c>
      <c r="Z3737" s="21" t="str">
        <f>IF(N3737="", "", TEXT(N3737, "dddd"))</f>
        <v>Tuesday</v>
      </c>
      <c r="AA3737" s="21" t="str">
        <f>IF(X3737="", "", TEXT(X3737, "dddd"))</f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3731</v>
      </c>
      <c r="B3738" s="21" t="s">
        <v>5423</v>
      </c>
      <c r="C3738" s="30">
        <v>45951</v>
      </c>
      <c r="D3738" s="30">
        <v>45958</v>
      </c>
      <c r="E3738" s="47">
        <v>312.2</v>
      </c>
      <c r="F3738" s="47">
        <f>IF(AB3738="DOLLAR",E3738*88,E3738)</f>
        <v>27473.599999999999</v>
      </c>
      <c r="G3738" s="48">
        <f>F3738*J3738</f>
        <v>82420.799999999988</v>
      </c>
      <c r="H3738" s="21">
        <v>329928</v>
      </c>
      <c r="I3738" s="21" t="s">
        <v>4786</v>
      </c>
      <c r="J3738" s="21">
        <v>3</v>
      </c>
      <c r="K3738" s="21">
        <v>3</v>
      </c>
      <c r="L3738" s="21">
        <f>J3738-K3738</f>
        <v>0</v>
      </c>
      <c r="M3738" s="21" t="s">
        <v>5698</v>
      </c>
      <c r="N3738" s="30">
        <v>45958</v>
      </c>
      <c r="O3738" s="48">
        <v>101688</v>
      </c>
      <c r="P3738" s="21" t="s">
        <v>16</v>
      </c>
      <c r="Q3738" s="21" t="s">
        <v>2071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>IF(X3738="", "", X3738-N3738)</f>
        <v>0</v>
      </c>
      <c r="Z3738" s="21" t="str">
        <f>IF(N3738="", "", TEXT(N3738, "dddd"))</f>
        <v>Tuesday</v>
      </c>
      <c r="AA3738" s="21" t="str">
        <f>IF(X3738="", "", TEXT(X3738, "dddd"))</f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3732</v>
      </c>
      <c r="B3739" s="21" t="s">
        <v>5423</v>
      </c>
      <c r="C3739" s="30">
        <v>45951</v>
      </c>
      <c r="D3739" s="30">
        <v>45958</v>
      </c>
      <c r="E3739" s="47">
        <v>281.39999999999998</v>
      </c>
      <c r="F3739" s="47">
        <f>IF(AB3739="DOLLAR",E3739*88,E3739)</f>
        <v>24763.199999999997</v>
      </c>
      <c r="G3739" s="48">
        <f>F3739*J3739</f>
        <v>49526.399999999994</v>
      </c>
      <c r="H3739" s="21">
        <v>329932</v>
      </c>
      <c r="I3739" s="21" t="s">
        <v>4786</v>
      </c>
      <c r="J3739" s="21">
        <v>2</v>
      </c>
      <c r="K3739" s="21">
        <v>2</v>
      </c>
      <c r="L3739" s="21">
        <f>J3739-K3739</f>
        <v>0</v>
      </c>
      <c r="M3739" s="21" t="s">
        <v>5628</v>
      </c>
      <c r="N3739" s="30">
        <v>45958</v>
      </c>
      <c r="O3739" s="48">
        <v>87234</v>
      </c>
      <c r="P3739" s="21" t="s">
        <v>891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Banglore</v>
      </c>
      <c r="W3739" s="38"/>
      <c r="X3739" s="30">
        <v>45959</v>
      </c>
      <c r="Y3739" s="21">
        <f>IF(X3739="", "", X3739-N3739)</f>
        <v>1</v>
      </c>
      <c r="Z3739" s="21" t="str">
        <f>IF(N3739="", "", TEXT(N3739, "dddd"))</f>
        <v>Tuesday</v>
      </c>
      <c r="AA3739" s="21" t="str">
        <f>IF(X3739="", "", TEXT(X3739, "dddd"))</f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3733</v>
      </c>
      <c r="B3740" s="21" t="s">
        <v>5423</v>
      </c>
      <c r="C3740" s="30">
        <v>45951</v>
      </c>
      <c r="D3740" s="30">
        <v>45958</v>
      </c>
      <c r="E3740" s="47">
        <v>250.2</v>
      </c>
      <c r="F3740" s="47">
        <f>IF(AB3740="DOLLAR",E3740*88,E3740)</f>
        <v>22017.599999999999</v>
      </c>
      <c r="G3740" s="48">
        <f>F3740*J3740</f>
        <v>22017.599999999999</v>
      </c>
      <c r="H3740" s="21">
        <v>331328</v>
      </c>
      <c r="I3740" s="21" t="s">
        <v>5391</v>
      </c>
      <c r="J3740" s="21">
        <v>1</v>
      </c>
      <c r="K3740" s="21">
        <v>1</v>
      </c>
      <c r="L3740" s="21">
        <f>J3740-K3740</f>
        <v>0</v>
      </c>
      <c r="M3740" s="21" t="s">
        <v>5611</v>
      </c>
      <c r="N3740" s="30">
        <v>45959</v>
      </c>
      <c r="O3740" s="48">
        <v>38781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>IF(X3740="", "", X3740-N3740)</f>
        <v>3</v>
      </c>
      <c r="Z3740" s="21" t="str">
        <f>IF(N3740="", "", TEXT(N3740, "dddd"))</f>
        <v>Wednesday</v>
      </c>
      <c r="AA3740" s="21" t="str">
        <f>IF(X3740="", "", TEXT(X3740, "dddd"))</f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3734</v>
      </c>
      <c r="B3741" s="21" t="s">
        <v>5423</v>
      </c>
      <c r="C3741" s="30">
        <v>45951</v>
      </c>
      <c r="D3741" s="30">
        <v>45958</v>
      </c>
      <c r="E3741" s="47">
        <v>160.80000000000001</v>
      </c>
      <c r="F3741" s="47">
        <f>IF(AB3741="DOLLAR",E3741*88,E3741)</f>
        <v>14150.400000000001</v>
      </c>
      <c r="G3741" s="48">
        <f>F3741*J3741</f>
        <v>14150.400000000001</v>
      </c>
      <c r="H3741" s="21">
        <v>331408</v>
      </c>
      <c r="I3741" s="21" t="s">
        <v>4787</v>
      </c>
      <c r="J3741" s="21">
        <v>1</v>
      </c>
      <c r="K3741" s="21">
        <v>1</v>
      </c>
      <c r="L3741" s="21">
        <f>J3741-K3741</f>
        <v>0</v>
      </c>
      <c r="M3741" s="21" t="s">
        <v>5611</v>
      </c>
      <c r="N3741" s="30">
        <v>45959</v>
      </c>
      <c r="O3741" s="48">
        <v>24924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>IF(X3741="", "", X3741-N3741)</f>
        <v>3</v>
      </c>
      <c r="Z3741" s="21" t="str">
        <f>IF(N3741="", "", TEXT(N3741, "dddd"))</f>
        <v>Wednesday</v>
      </c>
      <c r="AA3741" s="21" t="str">
        <f>IF(X3741="", "", TEXT(X3741, "dddd"))</f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3735</v>
      </c>
      <c r="B3742" s="21" t="s">
        <v>5423</v>
      </c>
      <c r="C3742" s="30">
        <v>45951</v>
      </c>
      <c r="D3742" s="30">
        <v>45958</v>
      </c>
      <c r="E3742" s="47">
        <v>312.2</v>
      </c>
      <c r="F3742" s="47">
        <f>IF(AB3742="DOLLAR",E3742*88,E3742)</f>
        <v>27473.599999999999</v>
      </c>
      <c r="G3742" s="48">
        <f>F3742*J3742</f>
        <v>27473.599999999999</v>
      </c>
      <c r="H3742" s="21">
        <v>331926</v>
      </c>
      <c r="I3742" s="21" t="s">
        <v>5392</v>
      </c>
      <c r="J3742" s="21">
        <v>1</v>
      </c>
      <c r="K3742" s="21">
        <v>1</v>
      </c>
      <c r="L3742" s="21">
        <f>J3742-K3742</f>
        <v>0</v>
      </c>
      <c r="M3742" s="21" t="s">
        <v>5608</v>
      </c>
      <c r="N3742" s="30">
        <v>45960</v>
      </c>
      <c r="O3742" s="48">
        <v>42816</v>
      </c>
      <c r="P3742" s="21" t="s">
        <v>208</v>
      </c>
      <c r="Q3742" s="21" t="s">
        <v>1996</v>
      </c>
      <c r="R3742" s="21" t="s">
        <v>1996</v>
      </c>
      <c r="S3742" s="3">
        <v>4</v>
      </c>
      <c r="T3742" s="37"/>
      <c r="U3742" s="21" t="s">
        <v>18</v>
      </c>
      <c r="V3742" s="21" t="str">
        <f>VLOOKUP(P3742,'Customer List'!B:C,2,)</f>
        <v>Delhi</v>
      </c>
      <c r="W3742" s="38"/>
      <c r="X3742" s="30">
        <f>IF(OR(R3742 = "PRIYANKA MADAM", R3742 = "DEEPAK", R3742 = "PORTER"),N3742,"")</f>
        <v>45960</v>
      </c>
      <c r="Y3742" s="21">
        <f>IF(X3742="", "", X3742-N3742)</f>
        <v>0</v>
      </c>
      <c r="Z3742" s="21" t="str">
        <f>IF(N3742="", "", TEXT(N3742, "dddd"))</f>
        <v>Thursday</v>
      </c>
      <c r="AA3742" s="21" t="str">
        <f>IF(X3742="", "", TEXT(X3742, "dddd"))</f>
        <v>Thursday</v>
      </c>
      <c r="AB3742" s="21" t="str">
        <f>VLOOKUP(U3742,'Currency Sheet'!A:C,3,)</f>
        <v>DOLLAR</v>
      </c>
      <c r="AC3742" s="42" t="str">
        <f>VLOOKUP(P3742,'Customer List'!B:D,3,)</f>
        <v>Local</v>
      </c>
    </row>
    <row r="3743" spans="1:29" x14ac:dyDescent="0.25">
      <c r="A3743" s="21">
        <v>3736</v>
      </c>
      <c r="B3743" s="21" t="s">
        <v>5423</v>
      </c>
      <c r="C3743" s="30">
        <v>45951</v>
      </c>
      <c r="D3743" s="30">
        <v>45958</v>
      </c>
      <c r="E3743" s="47">
        <v>192</v>
      </c>
      <c r="F3743" s="47">
        <f>IF(AB3743="DOLLAR",E3743*88,E3743)</f>
        <v>16896</v>
      </c>
      <c r="G3743" s="48">
        <f>F3743*J3743</f>
        <v>16896</v>
      </c>
      <c r="H3743" s="21">
        <v>333810</v>
      </c>
      <c r="I3743" s="21" t="s">
        <v>5188</v>
      </c>
      <c r="J3743" s="21">
        <v>1</v>
      </c>
      <c r="K3743" s="21">
        <v>1</v>
      </c>
      <c r="L3743" s="21">
        <f>J3743-K3743</f>
        <v>0</v>
      </c>
      <c r="M3743" s="21" t="s">
        <v>5650</v>
      </c>
      <c r="N3743" s="30">
        <v>45959</v>
      </c>
      <c r="O3743" s="48">
        <v>29760</v>
      </c>
      <c r="P3743" s="21" t="s">
        <v>5520</v>
      </c>
      <c r="Q3743" s="21">
        <v>58157546753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Hyderabad</v>
      </c>
      <c r="W3743" s="38"/>
      <c r="X3743" s="30">
        <v>45961</v>
      </c>
      <c r="Y3743" s="21">
        <f>IF(X3743="", "", X3743-N3743)</f>
        <v>2</v>
      </c>
      <c r="Z3743" s="21" t="str">
        <f>IF(N3743="", "", TEXT(N3743, "dddd"))</f>
        <v>Wednesday</v>
      </c>
      <c r="AA3743" s="21" t="str">
        <f>IF(X3743="", "", TEXT(X3743, "dddd"))</f>
        <v>Friday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3737</v>
      </c>
      <c r="B3744" s="21" t="s">
        <v>5423</v>
      </c>
      <c r="C3744" s="30">
        <v>45951</v>
      </c>
      <c r="D3744" s="30">
        <v>45958</v>
      </c>
      <c r="E3744" s="47">
        <v>137.4</v>
      </c>
      <c r="F3744" s="47">
        <f>IF(AB3744="DOLLAR",E3744*88,E3744)</f>
        <v>12091.2</v>
      </c>
      <c r="G3744" s="48">
        <f>F3744*J3744</f>
        <v>24182.400000000001</v>
      </c>
      <c r="H3744" s="21">
        <v>336706</v>
      </c>
      <c r="I3744" s="21" t="s">
        <v>5393</v>
      </c>
      <c r="J3744" s="21">
        <v>2</v>
      </c>
      <c r="K3744" s="21">
        <v>2</v>
      </c>
      <c r="L3744" s="21">
        <f>J3744-K3744</f>
        <v>0</v>
      </c>
      <c r="M3744" s="21" t="s">
        <v>5689</v>
      </c>
      <c r="N3744" s="30">
        <v>45959</v>
      </c>
      <c r="O3744" s="48">
        <v>0</v>
      </c>
      <c r="P3744" s="21" t="s">
        <v>625</v>
      </c>
      <c r="Q3744" s="21" t="s">
        <v>2071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45959</v>
      </c>
      <c r="Y3744" s="21">
        <f>IF(X3744="", "", X3744-N3744)</f>
        <v>0</v>
      </c>
      <c r="Z3744" s="21" t="str">
        <f>IF(N3744="", "", TEXT(N3744, "dddd"))</f>
        <v>Wednesday</v>
      </c>
      <c r="AA3744" s="21" t="str">
        <f>IF(X3744="", "", TEXT(X3744, "dddd"))</f>
        <v>Wednesday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3738</v>
      </c>
      <c r="B3745" s="21" t="s">
        <v>5423</v>
      </c>
      <c r="C3745" s="30">
        <v>45951</v>
      </c>
      <c r="D3745" s="30">
        <v>45958</v>
      </c>
      <c r="E3745" s="47">
        <v>174.6</v>
      </c>
      <c r="F3745" s="47">
        <f>IF(AB3745="DOLLAR",E3745*88,E3745)</f>
        <v>15364.8</v>
      </c>
      <c r="G3745" s="48">
        <f>F3745*J3745</f>
        <v>15364.8</v>
      </c>
      <c r="H3745" s="21">
        <v>337208</v>
      </c>
      <c r="I3745" s="21" t="s">
        <v>5394</v>
      </c>
      <c r="J3745" s="21">
        <v>1</v>
      </c>
      <c r="K3745" s="21">
        <v>1</v>
      </c>
      <c r="L3745" s="21">
        <f>J3745-K3745</f>
        <v>0</v>
      </c>
      <c r="M3745" s="21" t="s">
        <v>5611</v>
      </c>
      <c r="N3745" s="30">
        <v>45959</v>
      </c>
      <c r="O3745" s="48">
        <v>27090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>IF(X3745="", "", X3745-N3745)</f>
        <v>3</v>
      </c>
      <c r="Z3745" s="21" t="str">
        <f>IF(N3745="", "", TEXT(N3745, "dddd"))</f>
        <v>Wednesday</v>
      </c>
      <c r="AA3745" s="21" t="str">
        <f>IF(X3745="", "", TEXT(X3745, "dddd"))</f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3739</v>
      </c>
      <c r="B3746" s="21" t="s">
        <v>5423</v>
      </c>
      <c r="C3746" s="30">
        <v>45951</v>
      </c>
      <c r="D3746" s="30">
        <v>45958</v>
      </c>
      <c r="E3746" s="47">
        <v>284.89999999999998</v>
      </c>
      <c r="F3746" s="47">
        <f>IF(AB3746="DOLLAR",E3746*88,E3746)</f>
        <v>25071.199999999997</v>
      </c>
      <c r="G3746" s="48">
        <f>F3746*J3746</f>
        <v>50142.399999999994</v>
      </c>
      <c r="H3746" s="21">
        <v>339914</v>
      </c>
      <c r="I3746" s="21" t="s">
        <v>5395</v>
      </c>
      <c r="J3746" s="21">
        <v>2</v>
      </c>
      <c r="K3746" s="21">
        <v>2</v>
      </c>
      <c r="L3746" s="21">
        <f>J3746-K3746</f>
        <v>0</v>
      </c>
      <c r="M3746" s="21" t="s">
        <v>5608</v>
      </c>
      <c r="N3746" s="30">
        <v>45960</v>
      </c>
      <c r="O3746" s="48">
        <v>78144</v>
      </c>
      <c r="P3746" s="21" t="s">
        <v>208</v>
      </c>
      <c r="Q3746" s="21" t="s">
        <v>1996</v>
      </c>
      <c r="R3746" s="21" t="s">
        <v>1996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45960</v>
      </c>
      <c r="Y3746" s="21">
        <f>IF(X3746="", "", X3746-N3746)</f>
        <v>0</v>
      </c>
      <c r="Z3746" s="21" t="str">
        <f>IF(N3746="", "", TEXT(N3746, "dddd"))</f>
        <v>Thursday</v>
      </c>
      <c r="AA3746" s="21" t="str">
        <f>IF(X3746="", "", TEXT(X3746, "dddd"))</f>
        <v>Thursday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x14ac:dyDescent="0.25">
      <c r="A3747" s="21">
        <v>3740</v>
      </c>
      <c r="B3747" s="21" t="s">
        <v>5423</v>
      </c>
      <c r="C3747" s="30">
        <v>45951</v>
      </c>
      <c r="D3747" s="30">
        <v>45958</v>
      </c>
      <c r="E3747" s="47">
        <v>73.8</v>
      </c>
      <c r="F3747" s="47">
        <f>IF(AB3747="DOLLAR",E3747*88,E3747)</f>
        <v>6494.4</v>
      </c>
      <c r="G3747" s="48">
        <f>F3747*J3747</f>
        <v>6494.4</v>
      </c>
      <c r="H3747" s="21">
        <v>343505</v>
      </c>
      <c r="I3747" s="21" t="s">
        <v>4791</v>
      </c>
      <c r="J3747" s="21">
        <v>1</v>
      </c>
      <c r="K3747" s="21">
        <v>1</v>
      </c>
      <c r="L3747" s="21">
        <f>J3747-K3747</f>
        <v>0</v>
      </c>
      <c r="M3747" s="21" t="s">
        <v>5642</v>
      </c>
      <c r="N3747" s="30">
        <v>45958</v>
      </c>
      <c r="O3747" s="48">
        <v>12964.2</v>
      </c>
      <c r="P3747" s="21" t="s">
        <v>191</v>
      </c>
      <c r="Q3747" s="21" t="s">
        <v>5526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Chandigarh</v>
      </c>
      <c r="W3747" s="38"/>
      <c r="X3747" s="30">
        <v>45959</v>
      </c>
      <c r="Y3747" s="21">
        <f>IF(X3747="", "", X3747-N3747)</f>
        <v>1</v>
      </c>
      <c r="Z3747" s="21" t="str">
        <f>IF(N3747="", "", TEXT(N3747, "dddd"))</f>
        <v>Tuesday</v>
      </c>
      <c r="AA3747" s="21" t="str">
        <f>IF(X3747="", "", TEXT(X3747, "dddd"))</f>
        <v>Wednesday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3741</v>
      </c>
      <c r="B3748" s="21" t="s">
        <v>5423</v>
      </c>
      <c r="C3748" s="30">
        <v>45951</v>
      </c>
      <c r="D3748" s="30">
        <v>45958</v>
      </c>
      <c r="E3748" s="47">
        <v>207</v>
      </c>
      <c r="F3748" s="47">
        <f>IF(AB3748="DOLLAR",E3748*88,E3748)</f>
        <v>18216</v>
      </c>
      <c r="G3748" s="48">
        <f>F3748*J3748</f>
        <v>18216</v>
      </c>
      <c r="H3748" s="21">
        <v>344614</v>
      </c>
      <c r="I3748" s="21" t="s">
        <v>4783</v>
      </c>
      <c r="J3748" s="21">
        <v>1</v>
      </c>
      <c r="K3748" s="21">
        <v>1</v>
      </c>
      <c r="L3748" s="21">
        <f>J3748-K3748</f>
        <v>0</v>
      </c>
      <c r="M3748" s="21" t="s">
        <v>5650</v>
      </c>
      <c r="N3748" s="30">
        <v>45959</v>
      </c>
      <c r="O3748" s="48">
        <v>37293</v>
      </c>
      <c r="P3748" s="21" t="s">
        <v>5520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>IF(X3748="", "", X3748-N3748)</f>
        <v>2</v>
      </c>
      <c r="Z3748" s="21" t="str">
        <f>IF(N3748="", "", TEXT(N3748, "dddd"))</f>
        <v>Wednesday</v>
      </c>
      <c r="AA3748" s="21" t="str">
        <f>IF(X3748="", "", TEXT(X3748, "dddd"))</f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3742</v>
      </c>
      <c r="B3749" s="21" t="s">
        <v>5423</v>
      </c>
      <c r="C3749" s="30">
        <v>45951</v>
      </c>
      <c r="D3749" s="30">
        <v>45958</v>
      </c>
      <c r="E3749" s="47">
        <v>72.599999999999994</v>
      </c>
      <c r="F3749" s="47">
        <f>IF(AB3749="DOLLAR",E3749*88,E3749)</f>
        <v>6388.7999999999993</v>
      </c>
      <c r="G3749" s="48">
        <f>F3749*J3749</f>
        <v>6388.7999999999993</v>
      </c>
      <c r="H3749" s="21">
        <v>344703</v>
      </c>
      <c r="I3749" s="21" t="s">
        <v>4792</v>
      </c>
      <c r="J3749" s="21">
        <v>1</v>
      </c>
      <c r="K3749" s="21">
        <v>1</v>
      </c>
      <c r="L3749" s="21">
        <f>J3749-K3749</f>
        <v>0</v>
      </c>
      <c r="M3749" s="21" t="s">
        <v>5581</v>
      </c>
      <c r="N3749" s="30">
        <v>45958</v>
      </c>
      <c r="O3749" s="48">
        <v>11253</v>
      </c>
      <c r="P3749" s="21" t="s">
        <v>228</v>
      </c>
      <c r="Q3749" s="21">
        <v>58157517095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Kolkata</v>
      </c>
      <c r="W3749" s="38"/>
      <c r="X3749" s="30">
        <v>45959</v>
      </c>
      <c r="Y3749" s="21">
        <f>IF(X3749="", "", X3749-N3749)</f>
        <v>1</v>
      </c>
      <c r="Z3749" s="21" t="str">
        <f>IF(N3749="", "", TEXT(N3749, "dddd"))</f>
        <v>Tuesday</v>
      </c>
      <c r="AA3749" s="21" t="str">
        <f>IF(X3749="", "", TEXT(X3749, "dddd"))</f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3743</v>
      </c>
      <c r="B3750" s="21" t="s">
        <v>5423</v>
      </c>
      <c r="C3750" s="30">
        <v>45951</v>
      </c>
      <c r="D3750" s="30">
        <v>45958</v>
      </c>
      <c r="E3750" s="47">
        <v>162</v>
      </c>
      <c r="F3750" s="47">
        <f>IF(AB3750="DOLLAR",E3750*88,E3750)</f>
        <v>14256</v>
      </c>
      <c r="G3750" s="48">
        <f>F3750*J3750</f>
        <v>14256</v>
      </c>
      <c r="H3750" s="21">
        <v>344718</v>
      </c>
      <c r="I3750" s="21" t="s">
        <v>4792</v>
      </c>
      <c r="J3750" s="21">
        <v>1</v>
      </c>
      <c r="K3750" s="21">
        <v>1</v>
      </c>
      <c r="L3750" s="21">
        <f>J3750-K3750</f>
        <v>0</v>
      </c>
      <c r="M3750" s="21" t="s">
        <v>5611</v>
      </c>
      <c r="N3750" s="30">
        <v>45959</v>
      </c>
      <c r="O3750" s="48">
        <v>25110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>IF(X3750="", "", X3750-N3750)</f>
        <v>3</v>
      </c>
      <c r="Z3750" s="21" t="str">
        <f>IF(N3750="", "", TEXT(N3750, "dddd"))</f>
        <v>Wednesday</v>
      </c>
      <c r="AA3750" s="21" t="str">
        <f>IF(X3750="", "", TEXT(X3750, "dddd"))</f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3744</v>
      </c>
      <c r="B3751" s="21" t="s">
        <v>5423</v>
      </c>
      <c r="C3751" s="30">
        <v>45951</v>
      </c>
      <c r="D3751" s="30">
        <v>45958</v>
      </c>
      <c r="E3751" s="47">
        <v>135.1</v>
      </c>
      <c r="F3751" s="47">
        <f>IF(AB3751="DOLLAR",E3751*88,E3751)</f>
        <v>11888.8</v>
      </c>
      <c r="G3751" s="48">
        <f>F3751*J3751</f>
        <v>11888.8</v>
      </c>
      <c r="H3751" s="21">
        <v>344747</v>
      </c>
      <c r="I3751" s="21" t="s">
        <v>4792</v>
      </c>
      <c r="J3751" s="21">
        <v>1</v>
      </c>
      <c r="K3751" s="21">
        <v>1</v>
      </c>
      <c r="L3751" s="21">
        <f>J3751-K3751</f>
        <v>0</v>
      </c>
      <c r="M3751" s="21" t="s">
        <v>5581</v>
      </c>
      <c r="N3751" s="30">
        <v>45958</v>
      </c>
      <c r="O3751" s="48">
        <v>17949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>IF(X3751="", "", X3751-N3751)</f>
        <v>1</v>
      </c>
      <c r="Z3751" s="21" t="str">
        <f>IF(N3751="", "", TEXT(N3751, "dddd"))</f>
        <v>Tuesday</v>
      </c>
      <c r="AA3751" s="21" t="str">
        <f>IF(X3751="", "", TEXT(X3751, "dddd"))</f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3745</v>
      </c>
      <c r="B3752" s="21" t="s">
        <v>5423</v>
      </c>
      <c r="C3752" s="30">
        <v>45951</v>
      </c>
      <c r="D3752" s="30">
        <v>45958</v>
      </c>
      <c r="E3752" s="47">
        <v>175.2</v>
      </c>
      <c r="F3752" s="47">
        <f>IF(AB3752="DOLLAR",E3752*88,E3752)</f>
        <v>15417.599999999999</v>
      </c>
      <c r="G3752" s="48">
        <f>F3752*J3752</f>
        <v>30835.199999999997</v>
      </c>
      <c r="H3752" s="21">
        <v>344818</v>
      </c>
      <c r="I3752" s="21" t="s">
        <v>4772</v>
      </c>
      <c r="J3752" s="21">
        <v>2</v>
      </c>
      <c r="K3752" s="21">
        <v>2</v>
      </c>
      <c r="L3752" s="21">
        <f>J3752-K3752</f>
        <v>0</v>
      </c>
      <c r="M3752" s="21" t="s">
        <v>5608</v>
      </c>
      <c r="N3752" s="30">
        <v>45960</v>
      </c>
      <c r="O3752" s="48">
        <v>56064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>IF(X3752="", "", X3752-N3752)</f>
        <v>0</v>
      </c>
      <c r="Z3752" s="21" t="str">
        <f>IF(N3752="", "", TEXT(N3752, "dddd"))</f>
        <v>Thursday</v>
      </c>
      <c r="AA3752" s="21" t="str">
        <f>IF(X3752="", "", TEXT(X3752, "dddd"))</f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x14ac:dyDescent="0.25">
      <c r="A3753" s="21">
        <v>3746</v>
      </c>
      <c r="B3753" s="21" t="s">
        <v>5423</v>
      </c>
      <c r="C3753" s="30">
        <v>45951</v>
      </c>
      <c r="D3753" s="30">
        <v>45958</v>
      </c>
      <c r="E3753" s="47">
        <v>95.4</v>
      </c>
      <c r="F3753" s="47">
        <f>IF(AB3753="DOLLAR",E3753*88,E3753)</f>
        <v>8395.2000000000007</v>
      </c>
      <c r="G3753" s="48">
        <f>F3753*J3753</f>
        <v>8395.2000000000007</v>
      </c>
      <c r="H3753" s="21">
        <v>345025</v>
      </c>
      <c r="I3753" s="21" t="s">
        <v>5076</v>
      </c>
      <c r="J3753" s="21">
        <v>1</v>
      </c>
      <c r="K3753" s="21">
        <v>1</v>
      </c>
      <c r="L3753" s="21">
        <f>J3753-K3753</f>
        <v>0</v>
      </c>
      <c r="M3753" s="21" t="s">
        <v>5581</v>
      </c>
      <c r="N3753" s="30">
        <v>45958</v>
      </c>
      <c r="O3753" s="48">
        <v>14787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>IF(X3753="", "", X3753-N3753)</f>
        <v>1</v>
      </c>
      <c r="Z3753" s="21" t="str">
        <f>IF(N3753="", "", TEXT(N3753, "dddd"))</f>
        <v>Tuesday</v>
      </c>
      <c r="AA3753" s="21" t="str">
        <f>IF(X3753="", "", TEXT(X3753, "dddd"))</f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3747</v>
      </c>
      <c r="B3754" s="21" t="s">
        <v>5423</v>
      </c>
      <c r="C3754" s="30">
        <v>45951</v>
      </c>
      <c r="D3754" s="30">
        <v>45958</v>
      </c>
      <c r="E3754" s="47">
        <v>151.19999999999999</v>
      </c>
      <c r="F3754" s="47">
        <f>IF(AB3754="DOLLAR",E3754*88,E3754)</f>
        <v>13305.599999999999</v>
      </c>
      <c r="G3754" s="48">
        <f>F3754*J3754</f>
        <v>13305.599999999999</v>
      </c>
      <c r="H3754" s="21">
        <v>348206</v>
      </c>
      <c r="I3754" s="21" t="s">
        <v>4794</v>
      </c>
      <c r="J3754" s="21">
        <v>1</v>
      </c>
      <c r="K3754" s="21">
        <v>1</v>
      </c>
      <c r="L3754" s="21">
        <f>J3754-K3754</f>
        <v>0</v>
      </c>
      <c r="M3754" s="21" t="s">
        <v>5604</v>
      </c>
      <c r="N3754" s="30">
        <v>45958</v>
      </c>
      <c r="O3754" s="48">
        <v>27342</v>
      </c>
      <c r="P3754" s="21" t="s">
        <v>2490</v>
      </c>
      <c r="Q3754" s="21">
        <v>58157510246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Chennai</v>
      </c>
      <c r="W3754" s="38"/>
      <c r="X3754" s="30">
        <v>45959</v>
      </c>
      <c r="Y3754" s="21">
        <f>IF(X3754="", "", X3754-N3754)</f>
        <v>1</v>
      </c>
      <c r="Z3754" s="21" t="str">
        <f>IF(N3754="", "", TEXT(N3754, "dddd"))</f>
        <v>Tuesday</v>
      </c>
      <c r="AA3754" s="21" t="str">
        <f>IF(X3754="", "", TEXT(X3754, "dddd"))</f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3748</v>
      </c>
      <c r="B3755" s="21" t="s">
        <v>5423</v>
      </c>
      <c r="C3755" s="30">
        <v>45951</v>
      </c>
      <c r="D3755" s="30">
        <v>45958</v>
      </c>
      <c r="E3755" s="47">
        <v>383.4</v>
      </c>
      <c r="F3755" s="47">
        <f>IF(AB3755="DOLLAR",E3755*88,E3755)</f>
        <v>33739.199999999997</v>
      </c>
      <c r="G3755" s="48">
        <f>F3755*J3755</f>
        <v>33739.199999999997</v>
      </c>
      <c r="H3755" s="21">
        <v>348801</v>
      </c>
      <c r="I3755" s="21" t="s">
        <v>5396</v>
      </c>
      <c r="J3755" s="21">
        <v>1</v>
      </c>
      <c r="K3755" s="21">
        <v>1</v>
      </c>
      <c r="L3755" s="21">
        <f>J3755-K3755</f>
        <v>0</v>
      </c>
      <c r="M3755" s="21" t="s">
        <v>5609</v>
      </c>
      <c r="N3755" s="30">
        <v>45960</v>
      </c>
      <c r="O3755" s="48">
        <v>61344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>IF(X3755="", "", X3755-N3755)</f>
        <v>0</v>
      </c>
      <c r="Z3755" s="21" t="str">
        <f>IF(N3755="", "", TEXT(N3755, "dddd"))</f>
        <v>Thursday</v>
      </c>
      <c r="AA3755" s="21" t="str">
        <f>IF(X3755="", "", TEXT(X3755, "dddd"))</f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3749</v>
      </c>
      <c r="B3756" s="21" t="s">
        <v>5423</v>
      </c>
      <c r="C3756" s="30">
        <v>45951</v>
      </c>
      <c r="D3756" s="30">
        <v>45958</v>
      </c>
      <c r="E3756" s="47">
        <v>186.6</v>
      </c>
      <c r="F3756" s="47">
        <f>IF(AB3756="DOLLAR",E3756*88,E3756)</f>
        <v>16420.8</v>
      </c>
      <c r="G3756" s="48">
        <f>F3756*J3756</f>
        <v>16420.8</v>
      </c>
      <c r="H3756" s="21">
        <v>351706</v>
      </c>
      <c r="I3756" s="21" t="s">
        <v>5397</v>
      </c>
      <c r="J3756" s="21">
        <v>1</v>
      </c>
      <c r="K3756" s="21">
        <v>1</v>
      </c>
      <c r="L3756" s="21">
        <f>J3756-K3756</f>
        <v>0</v>
      </c>
      <c r="M3756" s="21" t="s">
        <v>5609</v>
      </c>
      <c r="N3756" s="30">
        <v>45960</v>
      </c>
      <c r="O3756" s="48">
        <v>29856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>IF(X3756="", "", X3756-N3756)</f>
        <v>0</v>
      </c>
      <c r="Z3756" s="21" t="str">
        <f>IF(N3756="", "", TEXT(N3756, "dddd"))</f>
        <v>Thursday</v>
      </c>
      <c r="AA3756" s="21" t="str">
        <f>IF(X3756="", "", TEXT(X3756, "dddd"))</f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x14ac:dyDescent="0.25">
      <c r="A3757" s="21">
        <v>3750</v>
      </c>
      <c r="B3757" s="21" t="s">
        <v>5423</v>
      </c>
      <c r="C3757" s="30">
        <v>45951</v>
      </c>
      <c r="D3757" s="30">
        <v>45958</v>
      </c>
      <c r="E3757" s="47">
        <v>202.8</v>
      </c>
      <c r="F3757" s="47">
        <f>IF(AB3757="DOLLAR",E3757*88,E3757)</f>
        <v>17846.400000000001</v>
      </c>
      <c r="G3757" s="48">
        <f>F3757*J3757</f>
        <v>71385.600000000006</v>
      </c>
      <c r="H3757" s="21">
        <v>353214</v>
      </c>
      <c r="I3757" s="21" t="s">
        <v>5078</v>
      </c>
      <c r="J3757" s="21">
        <v>4</v>
      </c>
      <c r="K3757" s="21">
        <v>4</v>
      </c>
      <c r="L3757" s="21">
        <f>J3757-K3757</f>
        <v>0</v>
      </c>
      <c r="M3757" s="21" t="s">
        <v>5627</v>
      </c>
      <c r="N3757" s="30">
        <v>45958</v>
      </c>
      <c r="O3757" s="48">
        <v>157170</v>
      </c>
      <c r="P3757" s="21" t="s">
        <v>891</v>
      </c>
      <c r="Q3757" s="21">
        <v>58157516255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Banglore</v>
      </c>
      <c r="W3757" s="38"/>
      <c r="X3757" s="30">
        <v>45959</v>
      </c>
      <c r="Y3757" s="21">
        <f>IF(X3757="", "", X3757-N3757)</f>
        <v>1</v>
      </c>
      <c r="Z3757" s="21" t="str">
        <f>IF(N3757="", "", TEXT(N3757, "dddd"))</f>
        <v>Tuesday</v>
      </c>
      <c r="AA3757" s="21" t="str">
        <f>IF(X3757="", "", TEXT(X3757, "dddd"))</f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3751</v>
      </c>
      <c r="B3758" s="21" t="s">
        <v>5423</v>
      </c>
      <c r="C3758" s="30">
        <v>45951</v>
      </c>
      <c r="D3758" s="30">
        <v>45958</v>
      </c>
      <c r="E3758" s="47">
        <v>201</v>
      </c>
      <c r="F3758" s="47">
        <f>IF(AB3758="DOLLAR",E3758*88,E3758)</f>
        <v>17688</v>
      </c>
      <c r="G3758" s="48">
        <f>F3758*J3758</f>
        <v>17688</v>
      </c>
      <c r="H3758" s="21">
        <v>353242</v>
      </c>
      <c r="I3758" s="21" t="s">
        <v>5078</v>
      </c>
      <c r="J3758" s="21">
        <v>1</v>
      </c>
      <c r="K3758" s="21">
        <v>1</v>
      </c>
      <c r="L3758" s="21">
        <f>J3758-K3758</f>
        <v>0</v>
      </c>
      <c r="M3758" s="21" t="s">
        <v>5596</v>
      </c>
      <c r="N3758" s="30">
        <v>45959</v>
      </c>
      <c r="O3758" s="48">
        <v>31155</v>
      </c>
      <c r="P3758" s="21" t="s">
        <v>621</v>
      </c>
      <c r="Q3758" s="21">
        <v>58157567263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Hyderabad</v>
      </c>
      <c r="W3758" s="38"/>
      <c r="X3758" s="30">
        <v>45960</v>
      </c>
      <c r="Y3758" s="21">
        <f>IF(X3758="", "", X3758-N3758)</f>
        <v>1</v>
      </c>
      <c r="Z3758" s="21" t="str">
        <f>IF(N3758="", "", TEXT(N3758, "dddd"))</f>
        <v>Wednesday</v>
      </c>
      <c r="AA3758" s="21" t="str">
        <f>IF(X3758="", "", TEXT(X3758, "dddd"))</f>
        <v>Thursday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x14ac:dyDescent="0.25">
      <c r="A3759" s="21">
        <v>3752</v>
      </c>
      <c r="B3759" s="21" t="s">
        <v>5423</v>
      </c>
      <c r="C3759" s="30">
        <v>45951</v>
      </c>
      <c r="D3759" s="30">
        <v>45958</v>
      </c>
      <c r="E3759" s="47">
        <v>234.6</v>
      </c>
      <c r="F3759" s="47">
        <f>IF(AB3759="DOLLAR",E3759*88,E3759)</f>
        <v>20644.8</v>
      </c>
      <c r="G3759" s="48">
        <f>F3759*J3759</f>
        <v>82579.199999999997</v>
      </c>
      <c r="H3759" s="21">
        <v>353272</v>
      </c>
      <c r="I3759" s="21" t="s">
        <v>5078</v>
      </c>
      <c r="J3759" s="21">
        <v>4</v>
      </c>
      <c r="K3759" s="21">
        <v>4</v>
      </c>
      <c r="L3759" s="21">
        <f>J3759-K3759</f>
        <v>0</v>
      </c>
      <c r="M3759" s="21" t="s">
        <v>5698</v>
      </c>
      <c r="N3759" s="30">
        <v>45958</v>
      </c>
      <c r="O3759" s="48">
        <v>118864</v>
      </c>
      <c r="P3759" s="21" t="s">
        <v>16</v>
      </c>
      <c r="Q3759" s="21" t="s">
        <v>2071</v>
      </c>
      <c r="R3759" s="21" t="s">
        <v>637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45958</v>
      </c>
      <c r="Y3759" s="21">
        <f>IF(X3759="", "", X3759-N3759)</f>
        <v>0</v>
      </c>
      <c r="Z3759" s="21" t="str">
        <f>IF(N3759="", "", TEXT(N3759, "dddd"))</f>
        <v>Tuesday</v>
      </c>
      <c r="AA3759" s="21" t="str">
        <f>IF(X3759="", "", TEXT(X3759, "dddd"))</f>
        <v>Tuesday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x14ac:dyDescent="0.25">
      <c r="A3760" s="21">
        <v>3753</v>
      </c>
      <c r="B3760" s="21" t="s">
        <v>5423</v>
      </c>
      <c r="C3760" s="30">
        <v>45951</v>
      </c>
      <c r="D3760" s="30">
        <v>45958</v>
      </c>
      <c r="E3760" s="47">
        <v>61.8</v>
      </c>
      <c r="F3760" s="47">
        <f>IF(AB3760="DOLLAR",E3760*88,E3760)</f>
        <v>5438.4</v>
      </c>
      <c r="G3760" s="48">
        <f>F3760*J3760</f>
        <v>5438.4</v>
      </c>
      <c r="H3760" s="21">
        <v>356106</v>
      </c>
      <c r="I3760" s="21" t="s">
        <v>5381</v>
      </c>
      <c r="J3760" s="21">
        <v>1</v>
      </c>
      <c r="K3760" s="21">
        <v>1</v>
      </c>
      <c r="L3760" s="21">
        <f>J3760-K3760</f>
        <v>0</v>
      </c>
      <c r="M3760" s="21" t="s">
        <v>5650</v>
      </c>
      <c r="N3760" s="30">
        <v>45959</v>
      </c>
      <c r="O3760" s="48">
        <v>9579</v>
      </c>
      <c r="P3760" s="21" t="s">
        <v>5520</v>
      </c>
      <c r="Q3760" s="21">
        <v>58157546753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45961</v>
      </c>
      <c r="Y3760" s="21">
        <f>IF(X3760="", "", X3760-N3760)</f>
        <v>2</v>
      </c>
      <c r="Z3760" s="21" t="str">
        <f>IF(N3760="", "", TEXT(N3760, "dddd"))</f>
        <v>Wednesday</v>
      </c>
      <c r="AA3760" s="21" t="str">
        <f>IF(X3760="", "", TEXT(X3760, "dddd"))</f>
        <v>Friday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3754</v>
      </c>
      <c r="B3761" s="21" t="s">
        <v>5423</v>
      </c>
      <c r="C3761" s="30">
        <v>45951</v>
      </c>
      <c r="D3761" s="30">
        <v>45958</v>
      </c>
      <c r="E3761" s="47">
        <v>191.4</v>
      </c>
      <c r="F3761" s="47">
        <f>IF(AB3761="DOLLAR",E3761*88,E3761)</f>
        <v>16843.2</v>
      </c>
      <c r="G3761" s="48">
        <f>F3761*J3761</f>
        <v>33686.400000000001</v>
      </c>
      <c r="H3761" s="21">
        <v>356108</v>
      </c>
      <c r="I3761" s="21" t="s">
        <v>5381</v>
      </c>
      <c r="J3761" s="21">
        <v>2</v>
      </c>
      <c r="K3761" s="21">
        <v>2</v>
      </c>
      <c r="L3761" s="21">
        <f>J3761-K3761</f>
        <v>0</v>
      </c>
      <c r="M3761" s="21" t="s">
        <v>5609</v>
      </c>
      <c r="N3761" s="30">
        <v>45960</v>
      </c>
      <c r="O3761" s="48">
        <v>61248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>IF(X3761="", "", X3761-N3761)</f>
        <v>0</v>
      </c>
      <c r="Z3761" s="21" t="str">
        <f>IF(N3761="", "", TEXT(N3761, "dddd"))</f>
        <v>Thursday</v>
      </c>
      <c r="AA3761" s="21" t="str">
        <f>IF(X3761="", "", TEXT(X3761, "dddd"))</f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3755</v>
      </c>
      <c r="B3762" s="21" t="s">
        <v>5423</v>
      </c>
      <c r="C3762" s="30">
        <v>45951</v>
      </c>
      <c r="D3762" s="30">
        <v>45958</v>
      </c>
      <c r="E3762" s="47">
        <v>284.89999999999998</v>
      </c>
      <c r="F3762" s="47">
        <f>IF(AB3762="DOLLAR",E3762*88,E3762)</f>
        <v>25071.199999999997</v>
      </c>
      <c r="G3762" s="48">
        <f>F3762*J3762</f>
        <v>25071.199999999997</v>
      </c>
      <c r="H3762" s="21">
        <v>357326</v>
      </c>
      <c r="I3762" s="21" t="s">
        <v>5398</v>
      </c>
      <c r="J3762" s="21">
        <v>1</v>
      </c>
      <c r="K3762" s="21">
        <v>1</v>
      </c>
      <c r="L3762" s="21">
        <f>J3762-K3762</f>
        <v>0</v>
      </c>
      <c r="M3762" s="21" t="s">
        <v>5626</v>
      </c>
      <c r="N3762" s="30">
        <v>45958</v>
      </c>
      <c r="O3762" s="48">
        <v>44159.5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>IF(X3762="", "", X3762-N3762)</f>
        <v>1</v>
      </c>
      <c r="Z3762" s="21" t="str">
        <f>IF(N3762="", "", TEXT(N3762, "dddd"))</f>
        <v>Tuesday</v>
      </c>
      <c r="AA3762" s="21" t="str">
        <f>IF(X3762="", "", TEXT(X3762, "dddd"))</f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3756</v>
      </c>
      <c r="B3763" s="21" t="s">
        <v>5423</v>
      </c>
      <c r="C3763" s="30">
        <v>45951</v>
      </c>
      <c r="D3763" s="30">
        <v>45958</v>
      </c>
      <c r="E3763" s="47">
        <v>74.400000000000006</v>
      </c>
      <c r="F3763" s="47">
        <f>IF(AB3763="DOLLAR",E3763*88,E3763)</f>
        <v>6547.2000000000007</v>
      </c>
      <c r="G3763" s="48">
        <f>F3763*J3763</f>
        <v>6547.2000000000007</v>
      </c>
      <c r="H3763" s="21">
        <v>357415</v>
      </c>
      <c r="I3763" s="21" t="s">
        <v>4783</v>
      </c>
      <c r="J3763" s="21">
        <v>1</v>
      </c>
      <c r="K3763" s="21">
        <v>1</v>
      </c>
      <c r="L3763" s="21">
        <f>J3763-K3763</f>
        <v>0</v>
      </c>
      <c r="M3763" s="21" t="s">
        <v>5581</v>
      </c>
      <c r="N3763" s="30">
        <v>45958</v>
      </c>
      <c r="O3763" s="48">
        <v>11532</v>
      </c>
      <c r="P3763" s="21" t="s">
        <v>228</v>
      </c>
      <c r="Q3763" s="21">
        <v>58157517095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Kolkata</v>
      </c>
      <c r="W3763" s="38"/>
      <c r="X3763" s="30">
        <v>45959</v>
      </c>
      <c r="Y3763" s="21">
        <f>IF(X3763="", "", X3763-N3763)</f>
        <v>1</v>
      </c>
      <c r="Z3763" s="21" t="str">
        <f>IF(N3763="", "", TEXT(N3763, "dddd"))</f>
        <v>Tuesday</v>
      </c>
      <c r="AA3763" s="21" t="str">
        <f>IF(X3763="", "", TEXT(X3763, "dddd"))</f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3757</v>
      </c>
      <c r="B3764" s="21" t="s">
        <v>5423</v>
      </c>
      <c r="C3764" s="30">
        <v>45951</v>
      </c>
      <c r="D3764" s="30">
        <v>45958</v>
      </c>
      <c r="E3764" s="47">
        <v>216</v>
      </c>
      <c r="F3764" s="47">
        <f>IF(AB3764="DOLLAR",E3764*88,E3764)</f>
        <v>19008</v>
      </c>
      <c r="G3764" s="48">
        <f>F3764*J3764</f>
        <v>19008</v>
      </c>
      <c r="H3764" s="21">
        <v>357504</v>
      </c>
      <c r="I3764" s="21" t="s">
        <v>4798</v>
      </c>
      <c r="J3764" s="21">
        <v>1</v>
      </c>
      <c r="K3764" s="21">
        <v>1</v>
      </c>
      <c r="L3764" s="21">
        <f>J3764-K3764</f>
        <v>0</v>
      </c>
      <c r="M3764" s="21" t="s">
        <v>5629</v>
      </c>
      <c r="N3764" s="30">
        <v>45959</v>
      </c>
      <c r="O3764" s="48">
        <v>41850</v>
      </c>
      <c r="P3764" s="21" t="s">
        <v>5212</v>
      </c>
      <c r="Q3764" s="21">
        <v>58157545810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Mumbai</v>
      </c>
      <c r="W3764" s="38"/>
      <c r="X3764" s="30" t="str">
        <f>IF(OR(R3764 = "PRIYANKA MADAM", R3764 = "DEEPAK", R3764 = "PORTER"),N3764,"")</f>
        <v/>
      </c>
      <c r="Y3764" s="21" t="str">
        <f>IF(X3764="", "", X3764-N3764)</f>
        <v/>
      </c>
      <c r="Z3764" s="21" t="str">
        <f>IF(N3764="", "", TEXT(N3764, "dddd"))</f>
        <v>Wednesday</v>
      </c>
      <c r="AA3764" s="21" t="str">
        <f>IF(X3764="", "", TEXT(X3764, "dddd"))</f>
        <v/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3758</v>
      </c>
      <c r="B3765" s="21" t="s">
        <v>5423</v>
      </c>
      <c r="C3765" s="30">
        <v>45951</v>
      </c>
      <c r="D3765" s="30">
        <v>45958</v>
      </c>
      <c r="E3765" s="47">
        <v>142.80000000000001</v>
      </c>
      <c r="F3765" s="47">
        <f>IF(AB3765="DOLLAR",E3765*88,E3765)</f>
        <v>12566.400000000001</v>
      </c>
      <c r="G3765" s="48">
        <f>F3765*J3765</f>
        <v>12566.400000000001</v>
      </c>
      <c r="H3765" s="21">
        <v>358609</v>
      </c>
      <c r="I3765" s="21" t="s">
        <v>5399</v>
      </c>
      <c r="J3765" s="21">
        <v>1</v>
      </c>
      <c r="K3765" s="21">
        <v>1</v>
      </c>
      <c r="L3765" s="21">
        <f>J3765-K3765</f>
        <v>0</v>
      </c>
      <c r="M3765" s="21" t="s">
        <v>5696</v>
      </c>
      <c r="N3765" s="30">
        <v>45958</v>
      </c>
      <c r="O3765" s="48">
        <v>17442</v>
      </c>
      <c r="P3765" s="21" t="s">
        <v>16</v>
      </c>
      <c r="Q3765" s="21" t="s">
        <v>2071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>IF(X3765="", "", X3765-N3765)</f>
        <v>0</v>
      </c>
      <c r="Z3765" s="21" t="str">
        <f>IF(N3765="", "", TEXT(N3765, "dddd"))</f>
        <v>Tuesday</v>
      </c>
      <c r="AA3765" s="21" t="str">
        <f>IF(X3765="", "", TEXT(X3765, "dddd"))</f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x14ac:dyDescent="0.25">
      <c r="A3766" s="21">
        <v>3759</v>
      </c>
      <c r="B3766" s="21" t="s">
        <v>5423</v>
      </c>
      <c r="C3766" s="30">
        <v>45951</v>
      </c>
      <c r="D3766" s="30">
        <v>45958</v>
      </c>
      <c r="E3766" s="47">
        <v>81.599999999999994</v>
      </c>
      <c r="F3766" s="47">
        <f>IF(AB3766="DOLLAR",E3766*88,E3766)</f>
        <v>7180.7999999999993</v>
      </c>
      <c r="G3766" s="48">
        <f>F3766*J3766</f>
        <v>7180.7999999999993</v>
      </c>
      <c r="H3766" s="21">
        <v>364007</v>
      </c>
      <c r="I3766" s="21" t="s">
        <v>5400</v>
      </c>
      <c r="J3766" s="21">
        <v>1</v>
      </c>
      <c r="K3766" s="21">
        <v>1</v>
      </c>
      <c r="L3766" s="21">
        <f>J3766-K3766</f>
        <v>0</v>
      </c>
      <c r="M3766" s="21" t="s">
        <v>5634</v>
      </c>
      <c r="N3766" s="30">
        <v>45959</v>
      </c>
      <c r="O3766" s="48">
        <v>17610</v>
      </c>
      <c r="P3766" s="21" t="s">
        <v>1134</v>
      </c>
      <c r="Q3766" s="21">
        <v>58157547523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>
        <v>45960</v>
      </c>
      <c r="Y3766" s="21">
        <f>IF(X3766="", "", X3766-N3766)</f>
        <v>1</v>
      </c>
      <c r="Z3766" s="21" t="str">
        <f>IF(N3766="", "", TEXT(N3766, "dddd"))</f>
        <v>Wednesday</v>
      </c>
      <c r="AA3766" s="21" t="str">
        <f>IF(X3766="", "", TEXT(X3766, "dddd"))</f>
        <v>Thursday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3760</v>
      </c>
      <c r="B3767" s="21" t="s">
        <v>5423</v>
      </c>
      <c r="C3767" s="30">
        <v>45951</v>
      </c>
      <c r="D3767" s="30">
        <v>45958</v>
      </c>
      <c r="E3767" s="47">
        <v>226.2</v>
      </c>
      <c r="F3767" s="47">
        <f>IF(AB3767="DOLLAR",E3767*88,E3767)</f>
        <v>19905.599999999999</v>
      </c>
      <c r="G3767" s="48">
        <f>F3767*J3767</f>
        <v>19905.599999999999</v>
      </c>
      <c r="H3767" s="21">
        <v>364704</v>
      </c>
      <c r="I3767" s="21" t="s">
        <v>5401</v>
      </c>
      <c r="J3767" s="21">
        <v>1</v>
      </c>
      <c r="K3767" s="21">
        <v>1</v>
      </c>
      <c r="L3767" s="21">
        <f>J3767-K3767</f>
        <v>0</v>
      </c>
      <c r="M3767" s="21" t="s">
        <v>5650</v>
      </c>
      <c r="N3767" s="30">
        <v>45959</v>
      </c>
      <c r="O3767" s="48">
        <v>35241</v>
      </c>
      <c r="P3767" s="21" t="s">
        <v>5520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>IF(X3767="", "", X3767-N3767)</f>
        <v>2</v>
      </c>
      <c r="Z3767" s="21" t="str">
        <f>IF(N3767="", "", TEXT(N3767, "dddd"))</f>
        <v>Wednesday</v>
      </c>
      <c r="AA3767" s="21" t="str">
        <f>IF(X3767="", "", TEXT(X3767, "dddd"))</f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3761</v>
      </c>
      <c r="B3768" s="21" t="s">
        <v>5423</v>
      </c>
      <c r="C3768" s="30">
        <v>45951</v>
      </c>
      <c r="D3768" s="30">
        <v>45958</v>
      </c>
      <c r="E3768" s="47">
        <v>276.5</v>
      </c>
      <c r="F3768" s="47">
        <f>IF(AB3768="DOLLAR",E3768*88,E3768)</f>
        <v>24332</v>
      </c>
      <c r="G3768" s="48">
        <f>F3768*J3768</f>
        <v>48664</v>
      </c>
      <c r="H3768" s="21">
        <v>364808</v>
      </c>
      <c r="I3768" s="21" t="s">
        <v>5076</v>
      </c>
      <c r="J3768" s="21">
        <v>2</v>
      </c>
      <c r="K3768" s="21">
        <v>2</v>
      </c>
      <c r="L3768" s="21">
        <f>J3768-K3768</f>
        <v>0</v>
      </c>
      <c r="M3768" s="21" t="s">
        <v>5628</v>
      </c>
      <c r="N3768" s="30">
        <v>45958</v>
      </c>
      <c r="O3768" s="48">
        <v>85715</v>
      </c>
      <c r="P3768" s="21" t="s">
        <v>891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>IF(X3768="", "", X3768-N3768)</f>
        <v>1</v>
      </c>
      <c r="Z3768" s="21" t="str">
        <f>IF(N3768="", "", TEXT(N3768, "dddd"))</f>
        <v>Tuesday</v>
      </c>
      <c r="AA3768" s="21" t="str">
        <f>IF(X3768="", "", TEXT(X3768, "dddd"))</f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3762</v>
      </c>
      <c r="B3769" s="21" t="s">
        <v>5423</v>
      </c>
      <c r="C3769" s="30">
        <v>45951</v>
      </c>
      <c r="D3769" s="30">
        <v>45958</v>
      </c>
      <c r="E3769" s="47">
        <v>82.8</v>
      </c>
      <c r="F3769" s="47">
        <f>IF(AB3769="DOLLAR",E3769*88,E3769)</f>
        <v>7286.4</v>
      </c>
      <c r="G3769" s="48">
        <f>F3769*J3769</f>
        <v>14572.8</v>
      </c>
      <c r="H3769" s="21">
        <v>368508</v>
      </c>
      <c r="I3769" s="21" t="s">
        <v>4800</v>
      </c>
      <c r="J3769" s="21">
        <v>2</v>
      </c>
      <c r="K3769" s="21">
        <v>2</v>
      </c>
      <c r="L3769" s="21">
        <f>J3769-K3769</f>
        <v>0</v>
      </c>
      <c r="M3769" s="21" t="s">
        <v>5608</v>
      </c>
      <c r="N3769" s="30">
        <v>45960</v>
      </c>
      <c r="O3769" s="48">
        <v>26496</v>
      </c>
      <c r="P3769" s="21" t="s">
        <v>208</v>
      </c>
      <c r="Q3769" s="21" t="s">
        <v>1996</v>
      </c>
      <c r="R3769" s="21" t="s">
        <v>1996</v>
      </c>
      <c r="S3769" s="3">
        <v>4</v>
      </c>
      <c r="T3769" s="37"/>
      <c r="U3769" s="21" t="s">
        <v>18</v>
      </c>
      <c r="V3769" s="21" t="str">
        <f>VLOOKUP(P3769,'Customer List'!B:C,2,)</f>
        <v>Delhi</v>
      </c>
      <c r="W3769" s="38"/>
      <c r="X3769" s="30">
        <f>IF(OR(R3769 = "PRIYANKA MADAM", R3769 = "DEEPAK", R3769 = "PORTER"),N3769,"")</f>
        <v>45960</v>
      </c>
      <c r="Y3769" s="21">
        <f>IF(X3769="", "", X3769-N3769)</f>
        <v>0</v>
      </c>
      <c r="Z3769" s="21" t="str">
        <f>IF(N3769="", "", TEXT(N3769, "dddd"))</f>
        <v>Thursday</v>
      </c>
      <c r="AA3769" s="21" t="str">
        <f>IF(X3769="", "", TEXT(X3769, "dddd"))</f>
        <v>Thursday</v>
      </c>
      <c r="AB3769" s="21" t="str">
        <f>VLOOKUP(U3769,'Currency Sheet'!A:C,3,)</f>
        <v>DOLLAR</v>
      </c>
      <c r="AC3769" s="42" t="str">
        <f>VLOOKUP(P3769,'Customer List'!B:D,3,)</f>
        <v>Local</v>
      </c>
    </row>
    <row r="3770" spans="1:29" x14ac:dyDescent="0.25">
      <c r="A3770" s="21">
        <v>3763</v>
      </c>
      <c r="B3770" s="21" t="s">
        <v>5423</v>
      </c>
      <c r="C3770" s="30">
        <v>45951</v>
      </c>
      <c r="D3770" s="30">
        <v>45958</v>
      </c>
      <c r="E3770" s="47">
        <v>289.10000000000002</v>
      </c>
      <c r="F3770" s="47">
        <f>IF(AB3770="DOLLAR",E3770*88,E3770)</f>
        <v>25440.800000000003</v>
      </c>
      <c r="G3770" s="48">
        <f>F3770*J3770</f>
        <v>50881.600000000006</v>
      </c>
      <c r="H3770" s="21">
        <v>369324</v>
      </c>
      <c r="I3770" s="21" t="s">
        <v>5080</v>
      </c>
      <c r="J3770" s="21">
        <v>2</v>
      </c>
      <c r="K3770" s="21">
        <v>2</v>
      </c>
      <c r="L3770" s="21">
        <f>J3770-K3770</f>
        <v>0</v>
      </c>
      <c r="M3770" s="21" t="s">
        <v>5628</v>
      </c>
      <c r="N3770" s="30">
        <v>45958</v>
      </c>
      <c r="O3770" s="48">
        <v>89621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>IF(X3770="", "", X3770-N3770)</f>
        <v>1</v>
      </c>
      <c r="Z3770" s="21" t="str">
        <f>IF(N3770="", "", TEXT(N3770, "dddd"))</f>
        <v>Tuesday</v>
      </c>
      <c r="AA3770" s="21" t="str">
        <f>IF(X3770="", "", TEXT(X3770, "dddd"))</f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3764</v>
      </c>
      <c r="B3771" s="21" t="s">
        <v>5423</v>
      </c>
      <c r="C3771" s="30">
        <v>45951</v>
      </c>
      <c r="D3771" s="30">
        <v>45958</v>
      </c>
      <c r="E3771" s="47">
        <v>109.8</v>
      </c>
      <c r="F3771" s="47">
        <f>IF(AB3771="DOLLAR",E3771*88,E3771)</f>
        <v>9662.4</v>
      </c>
      <c r="G3771" s="48">
        <f>F3771*J3771</f>
        <v>9662.4</v>
      </c>
      <c r="H3771" s="21">
        <v>375406</v>
      </c>
      <c r="I3771" s="21" t="s">
        <v>5402</v>
      </c>
      <c r="J3771" s="21">
        <v>1</v>
      </c>
      <c r="K3771" s="21">
        <v>1</v>
      </c>
      <c r="L3771" s="21">
        <f>J3771-K3771</f>
        <v>0</v>
      </c>
      <c r="M3771" s="21" t="s">
        <v>5650</v>
      </c>
      <c r="N3771" s="30">
        <v>45959</v>
      </c>
      <c r="O3771" s="48">
        <v>17019</v>
      </c>
      <c r="P3771" s="21" t="s">
        <v>5520</v>
      </c>
      <c r="Q3771" s="21">
        <v>58157546753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Hyderabad</v>
      </c>
      <c r="W3771" s="38"/>
      <c r="X3771" s="30">
        <v>45961</v>
      </c>
      <c r="Y3771" s="21">
        <f>IF(X3771="", "", X3771-N3771)</f>
        <v>2</v>
      </c>
      <c r="Z3771" s="21" t="str">
        <f>IF(N3771="", "", TEXT(N3771, "dddd"))</f>
        <v>Wednesday</v>
      </c>
      <c r="AA3771" s="21" t="str">
        <f>IF(X3771="", "", TEXT(X3771, "dddd"))</f>
        <v>Friday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3765</v>
      </c>
      <c r="B3772" s="21" t="s">
        <v>5423</v>
      </c>
      <c r="C3772" s="30">
        <v>45951</v>
      </c>
      <c r="D3772" s="30">
        <v>45958</v>
      </c>
      <c r="E3772" s="47">
        <v>66</v>
      </c>
      <c r="F3772" s="47">
        <f>IF(AB3772="DOLLAR",E3772*88,E3772)</f>
        <v>5808</v>
      </c>
      <c r="G3772" s="48">
        <f>F3772*J3772</f>
        <v>5808</v>
      </c>
      <c r="H3772" s="21">
        <v>377203</v>
      </c>
      <c r="I3772" s="21" t="s">
        <v>5403</v>
      </c>
      <c r="J3772" s="21">
        <v>1</v>
      </c>
      <c r="K3772" s="21">
        <v>1</v>
      </c>
      <c r="L3772" s="21">
        <f>J3772-K3772</f>
        <v>0</v>
      </c>
      <c r="M3772" s="21" t="s">
        <v>5661</v>
      </c>
      <c r="N3772" s="30">
        <v>45960</v>
      </c>
      <c r="O3772" s="48">
        <v>9927.5</v>
      </c>
      <c r="P3772" s="21" t="s">
        <v>153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Noida</v>
      </c>
      <c r="W3772" s="38"/>
      <c r="X3772" s="30">
        <f>IF(OR(R3772 = "PRIYANKA MADAM", R3772 = "DEEPAK", R3772 = "PORTER"),N3772,"")</f>
        <v>45960</v>
      </c>
      <c r="Y3772" s="21">
        <f>IF(X3772="", "", X3772-N3772)</f>
        <v>0</v>
      </c>
      <c r="Z3772" s="21" t="str">
        <f>IF(N3772="", "", TEXT(N3772, "dddd"))</f>
        <v>Thursday</v>
      </c>
      <c r="AA3772" s="21" t="str">
        <f>IF(X3772="", "", TEXT(X3772, "dddd"))</f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x14ac:dyDescent="0.25">
      <c r="A3773" s="21">
        <v>3766</v>
      </c>
      <c r="B3773" s="21" t="s">
        <v>5423</v>
      </c>
      <c r="C3773" s="30">
        <v>45951</v>
      </c>
      <c r="D3773" s="30">
        <v>45958</v>
      </c>
      <c r="E3773" s="47">
        <v>162</v>
      </c>
      <c r="F3773" s="47">
        <f>IF(AB3773="DOLLAR",E3773*88,E3773)</f>
        <v>14256</v>
      </c>
      <c r="G3773" s="48">
        <f>F3773*J3773</f>
        <v>14256</v>
      </c>
      <c r="H3773" s="21">
        <v>379210</v>
      </c>
      <c r="I3773" s="21" t="s">
        <v>4786</v>
      </c>
      <c r="J3773" s="21">
        <v>1</v>
      </c>
      <c r="K3773" s="21">
        <v>1</v>
      </c>
      <c r="L3773" s="21">
        <f>J3773-K3773</f>
        <v>0</v>
      </c>
      <c r="M3773" s="21" t="s">
        <v>5611</v>
      </c>
      <c r="N3773" s="30">
        <v>45959</v>
      </c>
      <c r="O3773" s="48">
        <v>25110</v>
      </c>
      <c r="P3773" s="21" t="s">
        <v>295</v>
      </c>
      <c r="Q3773" s="21">
        <v>58157545655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Kerala</v>
      </c>
      <c r="W3773" s="38"/>
      <c r="X3773" s="30">
        <v>45962</v>
      </c>
      <c r="Y3773" s="21">
        <f>IF(X3773="", "", X3773-N3773)</f>
        <v>3</v>
      </c>
      <c r="Z3773" s="21" t="str">
        <f>IF(N3773="", "", TEXT(N3773, "dddd"))</f>
        <v>Wednesday</v>
      </c>
      <c r="AA3773" s="21" t="str">
        <f>IF(X3773="", "", TEXT(X3773, "dddd"))</f>
        <v>Saturday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3767</v>
      </c>
      <c r="B3774" s="21" t="s">
        <v>5423</v>
      </c>
      <c r="C3774" s="30">
        <v>45951</v>
      </c>
      <c r="D3774" s="30">
        <v>45958</v>
      </c>
      <c r="E3774" s="47">
        <v>123</v>
      </c>
      <c r="F3774" s="47">
        <f>IF(AB3774="DOLLAR",E3774*88,E3774)</f>
        <v>10824</v>
      </c>
      <c r="G3774" s="48">
        <f>F3774*J3774</f>
        <v>10824</v>
      </c>
      <c r="H3774" s="21">
        <v>389804</v>
      </c>
      <c r="I3774" s="21" t="s">
        <v>4785</v>
      </c>
      <c r="J3774" s="21">
        <v>1</v>
      </c>
      <c r="K3774" s="21">
        <v>1</v>
      </c>
      <c r="L3774" s="21">
        <f>J3774-K3774</f>
        <v>0</v>
      </c>
      <c r="M3774" s="21" t="s">
        <v>5650</v>
      </c>
      <c r="N3774" s="30">
        <v>45959</v>
      </c>
      <c r="O3774" s="48">
        <v>19065</v>
      </c>
      <c r="P3774" s="21" t="s">
        <v>5520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>IF(X3774="", "", X3774-N3774)</f>
        <v>2</v>
      </c>
      <c r="Z3774" s="21" t="str">
        <f>IF(N3774="", "", TEXT(N3774, "dddd"))</f>
        <v>Wednesday</v>
      </c>
      <c r="AA3774" s="21" t="str">
        <f>IF(X3774="", "", TEXT(X3774, "dddd"))</f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3768</v>
      </c>
      <c r="B3775" s="21" t="s">
        <v>5423</v>
      </c>
      <c r="C3775" s="30">
        <v>45951</v>
      </c>
      <c r="D3775" s="30">
        <v>45958</v>
      </c>
      <c r="E3775" s="47">
        <v>175.2</v>
      </c>
      <c r="F3775" s="47">
        <f>IF(AB3775="DOLLAR",E3775*88,E3775)</f>
        <v>15417.599999999999</v>
      </c>
      <c r="G3775" s="48">
        <f>F3775*J3775</f>
        <v>15417.599999999999</v>
      </c>
      <c r="H3775" s="21">
        <v>392404</v>
      </c>
      <c r="I3775" s="21" t="s">
        <v>5404</v>
      </c>
      <c r="J3775" s="21">
        <v>1</v>
      </c>
      <c r="K3775" s="21">
        <v>1</v>
      </c>
      <c r="L3775" s="21">
        <f>J3775-K3775</f>
        <v>0</v>
      </c>
      <c r="M3775" s="21" t="s">
        <v>5611</v>
      </c>
      <c r="N3775" s="30">
        <v>45959</v>
      </c>
      <c r="O3775" s="48">
        <v>27156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>IF(X3775="", "", X3775-N3775)</f>
        <v>3</v>
      </c>
      <c r="Z3775" s="21" t="str">
        <f>IF(N3775="", "", TEXT(N3775, "dddd"))</f>
        <v>Wednesday</v>
      </c>
      <c r="AA3775" s="21" t="str">
        <f>IF(X3775="", "", TEXT(X3775, "dddd"))</f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3769</v>
      </c>
      <c r="B3776" s="21" t="s">
        <v>5423</v>
      </c>
      <c r="C3776" s="30">
        <v>45951</v>
      </c>
      <c r="D3776" s="30">
        <v>45958</v>
      </c>
      <c r="E3776" s="47">
        <v>183</v>
      </c>
      <c r="F3776" s="47">
        <f>IF(AB3776="DOLLAR",E3776*88,E3776)</f>
        <v>16104</v>
      </c>
      <c r="G3776" s="48">
        <f>F3776*J3776</f>
        <v>16104</v>
      </c>
      <c r="H3776" s="21">
        <v>393606</v>
      </c>
      <c r="I3776" s="21" t="s">
        <v>5390</v>
      </c>
      <c r="J3776" s="21">
        <v>1</v>
      </c>
      <c r="K3776" s="21">
        <v>1</v>
      </c>
      <c r="L3776" s="21">
        <f>J3776-K3776</f>
        <v>0</v>
      </c>
      <c r="M3776" s="21" t="s">
        <v>5650</v>
      </c>
      <c r="N3776" s="30">
        <v>45959</v>
      </c>
      <c r="O3776" s="48">
        <v>28365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>IF(X3776="", "", X3776-N3776)</f>
        <v>2</v>
      </c>
      <c r="Z3776" s="21" t="str">
        <f>IF(N3776="", "", TEXT(N3776, "dddd"))</f>
        <v>Wednesday</v>
      </c>
      <c r="AA3776" s="21" t="str">
        <f>IF(X3776="", "", TEXT(X3776, "dddd"))</f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3770</v>
      </c>
      <c r="B3777" s="21" t="s">
        <v>5423</v>
      </c>
      <c r="C3777" s="30">
        <v>45951</v>
      </c>
      <c r="D3777" s="30">
        <v>45958</v>
      </c>
      <c r="E3777" s="47">
        <v>99</v>
      </c>
      <c r="F3777" s="47">
        <f>IF(AB3777="DOLLAR",E3777*88,E3777)</f>
        <v>8712</v>
      </c>
      <c r="G3777" s="48">
        <f>F3777*J3777</f>
        <v>8712</v>
      </c>
      <c r="H3777" s="21">
        <v>397518</v>
      </c>
      <c r="I3777" s="21" t="s">
        <v>5405</v>
      </c>
      <c r="J3777" s="21">
        <v>1</v>
      </c>
      <c r="K3777" s="21">
        <v>1</v>
      </c>
      <c r="L3777" s="21">
        <f>J3777-K3777</f>
        <v>0</v>
      </c>
      <c r="M3777" s="21" t="s">
        <v>5650</v>
      </c>
      <c r="N3777" s="30">
        <v>45959</v>
      </c>
      <c r="O3777" s="48">
        <v>15345</v>
      </c>
      <c r="P3777" s="21" t="s">
        <v>5520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>IF(X3777="", "", X3777-N3777)</f>
        <v>2</v>
      </c>
      <c r="Z3777" s="21" t="str">
        <f>IF(N3777="", "", TEXT(N3777, "dddd"))</f>
        <v>Wednesday</v>
      </c>
      <c r="AA3777" s="21" t="str">
        <f>IF(X3777="", "", TEXT(X3777, "dddd"))</f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3771</v>
      </c>
      <c r="B3778" s="21" t="s">
        <v>5423</v>
      </c>
      <c r="C3778" s="30">
        <v>45951</v>
      </c>
      <c r="D3778" s="30">
        <v>45958</v>
      </c>
      <c r="E3778" s="47">
        <v>185.5</v>
      </c>
      <c r="F3778" s="47">
        <f>IF(AB3778="DOLLAR",E3778*88,E3778)</f>
        <v>16324</v>
      </c>
      <c r="G3778" s="48">
        <f>F3778*J3778</f>
        <v>32648</v>
      </c>
      <c r="H3778" s="21">
        <v>405334</v>
      </c>
      <c r="I3778" s="21" t="s">
        <v>4810</v>
      </c>
      <c r="J3778" s="21">
        <v>2</v>
      </c>
      <c r="K3778" s="21">
        <v>2</v>
      </c>
      <c r="L3778" s="21">
        <f>J3778-K3778</f>
        <v>0</v>
      </c>
      <c r="M3778" s="21" t="s">
        <v>5656</v>
      </c>
      <c r="N3778" s="30">
        <v>45959</v>
      </c>
      <c r="O3778" s="48">
        <v>55862</v>
      </c>
      <c r="P3778" s="21" t="s">
        <v>4844</v>
      </c>
      <c r="Q3778" s="21">
        <v>58157546484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Mumbai</v>
      </c>
      <c r="W3778" s="38"/>
      <c r="X3778" s="30">
        <v>45960</v>
      </c>
      <c r="Y3778" s="21">
        <f>IF(X3778="", "", X3778-N3778)</f>
        <v>1</v>
      </c>
      <c r="Z3778" s="21" t="str">
        <f>IF(N3778="", "", TEXT(N3778, "dddd"))</f>
        <v>Wednesday</v>
      </c>
      <c r="AA3778" s="21" t="str">
        <f>IF(X3778="", "", TEXT(X3778, "dddd"))</f>
        <v>Thursday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3772</v>
      </c>
      <c r="B3779" s="21" t="s">
        <v>5423</v>
      </c>
      <c r="C3779" s="30">
        <v>45951</v>
      </c>
      <c r="D3779" s="30">
        <v>45958</v>
      </c>
      <c r="E3779" s="47">
        <v>18</v>
      </c>
      <c r="F3779" s="47">
        <f>IF(AB3779="DOLLAR",E3779*88,E3779)</f>
        <v>1584</v>
      </c>
      <c r="G3779" s="48">
        <f>F3779*J3779</f>
        <v>3168</v>
      </c>
      <c r="H3779" s="21">
        <v>420403</v>
      </c>
      <c r="I3779" s="21" t="s">
        <v>14</v>
      </c>
      <c r="J3779" s="21">
        <v>2</v>
      </c>
      <c r="K3779" s="21">
        <v>2</v>
      </c>
      <c r="L3779" s="21">
        <f>J3779-K3779</f>
        <v>0</v>
      </c>
      <c r="M3779" s="21" t="s">
        <v>5670</v>
      </c>
      <c r="N3779" s="30">
        <v>45962</v>
      </c>
      <c r="O3779" s="48">
        <v>6696</v>
      </c>
      <c r="P3779" s="21" t="s">
        <v>5424</v>
      </c>
      <c r="Q3779" s="21">
        <v>58157692456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Banglore</v>
      </c>
      <c r="W3779" s="38"/>
      <c r="X3779" s="30">
        <v>45964</v>
      </c>
      <c r="Y3779" s="21">
        <f>IF(X3779="", "", X3779-N3779)</f>
        <v>2</v>
      </c>
      <c r="Z3779" s="21" t="str">
        <f>IF(N3779="", "", TEXT(N3779, "dddd"))</f>
        <v>Saturday</v>
      </c>
      <c r="AA3779" s="21" t="str">
        <f>IF(X3779="", "", TEXT(X3779, "dddd"))</f>
        <v>Monday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3773</v>
      </c>
      <c r="B3780" s="21" t="s">
        <v>5423</v>
      </c>
      <c r="C3780" s="30">
        <v>45951</v>
      </c>
      <c r="D3780" s="30">
        <v>45958</v>
      </c>
      <c r="E3780" s="47">
        <v>98.7</v>
      </c>
      <c r="F3780" s="47">
        <f>IF(AB3780="DOLLAR",E3780*88,E3780)</f>
        <v>8685.6</v>
      </c>
      <c r="G3780" s="48">
        <f>F3780*J3780</f>
        <v>17371.2</v>
      </c>
      <c r="H3780" s="21">
        <v>421601</v>
      </c>
      <c r="I3780" s="21" t="s">
        <v>3037</v>
      </c>
      <c r="J3780" s="21">
        <v>2</v>
      </c>
      <c r="K3780" s="21">
        <v>2</v>
      </c>
      <c r="L3780" s="21">
        <f>J3780-K3780</f>
        <v>0</v>
      </c>
      <c r="M3780" s="21" t="s">
        <v>5596</v>
      </c>
      <c r="N3780" s="30">
        <v>45959</v>
      </c>
      <c r="O3780" s="48">
        <v>28764</v>
      </c>
      <c r="P3780" s="21" t="s">
        <v>621</v>
      </c>
      <c r="Q3780" s="21">
        <v>58157567263</v>
      </c>
      <c r="R3780" s="21" t="s">
        <v>40</v>
      </c>
      <c r="S3780" s="3" t="s">
        <v>299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45960</v>
      </c>
      <c r="Y3780" s="21">
        <f>IF(X3780="", "", X3780-N3780)</f>
        <v>1</v>
      </c>
      <c r="Z3780" s="21" t="str">
        <f>IF(N3780="", "", TEXT(N3780, "dddd"))</f>
        <v>Wednesday</v>
      </c>
      <c r="AA3780" s="21" t="str">
        <f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3774</v>
      </c>
      <c r="B3781" s="21" t="s">
        <v>5423</v>
      </c>
      <c r="C3781" s="30">
        <v>45951</v>
      </c>
      <c r="D3781" s="30">
        <v>45958</v>
      </c>
      <c r="E3781" s="47">
        <v>53.4</v>
      </c>
      <c r="F3781" s="47">
        <f>IF(AB3781="DOLLAR",E3781*88,E3781)</f>
        <v>4699.2</v>
      </c>
      <c r="G3781" s="48">
        <f>F3781*J3781</f>
        <v>4699.2</v>
      </c>
      <c r="H3781" s="21">
        <v>423101</v>
      </c>
      <c r="I3781" s="21" t="s">
        <v>1265</v>
      </c>
      <c r="J3781" s="21">
        <v>1</v>
      </c>
      <c r="K3781" s="21">
        <v>1</v>
      </c>
      <c r="L3781" s="21">
        <f>J3781-K3781</f>
        <v>0</v>
      </c>
      <c r="M3781" s="21" t="s">
        <v>5625</v>
      </c>
      <c r="N3781" s="30">
        <v>45958</v>
      </c>
      <c r="O3781" s="48">
        <v>9656.5</v>
      </c>
      <c r="P3781" s="21" t="s">
        <v>891</v>
      </c>
      <c r="Q3781" s="21">
        <v>58157516255</v>
      </c>
      <c r="R3781" s="21" t="s">
        <v>40</v>
      </c>
      <c r="S3781" s="3">
        <v>-20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45959</v>
      </c>
      <c r="Y3781" s="21">
        <f>IF(X3781="", "", X3781-N3781)</f>
        <v>1</v>
      </c>
      <c r="Z3781" s="21" t="str">
        <f>IF(N3781="", "", TEXT(N3781, "dddd"))</f>
        <v>Tuesday</v>
      </c>
      <c r="AA3781" s="21" t="str">
        <f>IF(X3781="", "", TEXT(X3781, "dddd"))</f>
        <v>Wednesday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3775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>IF(AB3782="DOLLAR",E3782*88,E3782)</f>
        <v>6666</v>
      </c>
      <c r="G3782" s="48">
        <f>F3782*J3782</f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>J3782-K3782</f>
        <v>0</v>
      </c>
      <c r="M3782" s="21" t="s">
        <v>5661</v>
      </c>
      <c r="N3782" s="30">
        <v>45960</v>
      </c>
      <c r="O3782" s="48">
        <v>9115.25</v>
      </c>
      <c r="P3782" s="21" t="s">
        <v>153</v>
      </c>
      <c r="Q3782" s="21" t="s">
        <v>1996</v>
      </c>
      <c r="R3782" s="21" t="s">
        <v>1996</v>
      </c>
      <c r="S3782" s="3">
        <v>-20</v>
      </c>
      <c r="T3782" s="37"/>
      <c r="U3782" s="21" t="s">
        <v>18</v>
      </c>
      <c r="V3782" s="21" t="str">
        <f>VLOOKUP(P3782,'Customer List'!B:C,2,)</f>
        <v>Noida</v>
      </c>
      <c r="W3782" s="38"/>
      <c r="X3782" s="30">
        <f>IF(OR(R3782 = "PRIYANKA MADAM", R3782 = "DEEPAK", R3782 = "PORTER"),N3782,"")</f>
        <v>45960</v>
      </c>
      <c r="Y3782" s="21">
        <f>IF(X3782="", "", X3782-N3782)</f>
        <v>0</v>
      </c>
      <c r="Z3782" s="21" t="str">
        <f>IF(N3782="", "", TEXT(N3782, "dddd"))</f>
        <v>Thursday</v>
      </c>
      <c r="AA3782" s="21" t="str">
        <f>IF(X3782="", "", TEXT(X3782, "dddd"))</f>
        <v>Thursday</v>
      </c>
      <c r="AB3782" s="21" t="str">
        <f>VLOOKUP(U3782,'Currency Sheet'!A:C,3,)</f>
        <v>DOLLAR</v>
      </c>
      <c r="AC3782" s="42" t="str">
        <f>VLOOKUP(P3782,'Customer List'!B:D,3,)</f>
        <v>Local</v>
      </c>
    </row>
    <row r="3783" spans="1:29" x14ac:dyDescent="0.25">
      <c r="A3783" s="21">
        <v>3776</v>
      </c>
      <c r="B3783" s="21" t="s">
        <v>5423</v>
      </c>
      <c r="C3783" s="30">
        <v>45951</v>
      </c>
      <c r="D3783" s="30">
        <v>45958</v>
      </c>
      <c r="E3783" s="47">
        <v>75.75</v>
      </c>
      <c r="F3783" s="47">
        <f>IF(AB3783="DOLLAR",E3783*88,E3783)</f>
        <v>6666</v>
      </c>
      <c r="G3783" s="48">
        <f>F3783*J3783</f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>J3783-K3783</f>
        <v>0</v>
      </c>
      <c r="M3783" s="21" t="s">
        <v>5670</v>
      </c>
      <c r="N3783" s="30">
        <v>45962</v>
      </c>
      <c r="O3783" s="48">
        <v>11271.6</v>
      </c>
      <c r="P3783" s="21" t="s">
        <v>5424</v>
      </c>
      <c r="Q3783" s="21">
        <v>58157692456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>IF(X3783="", "", X3783-N3783)</f>
        <v>2</v>
      </c>
      <c r="Z3783" s="21" t="str">
        <f>IF(N3783="", "", TEXT(N3783, "dddd"))</f>
        <v>Saturday</v>
      </c>
      <c r="AA3783" s="21" t="str">
        <f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3777</v>
      </c>
      <c r="B3784" s="21" t="s">
        <v>5423</v>
      </c>
      <c r="C3784" s="30">
        <v>45951</v>
      </c>
      <c r="D3784" s="30">
        <v>45958</v>
      </c>
      <c r="E3784" s="47">
        <v>130.80000000000001</v>
      </c>
      <c r="F3784" s="47">
        <f>IF(AB3784="DOLLAR",E3784*88,E3784)</f>
        <v>11510.400000000001</v>
      </c>
      <c r="G3784" s="48">
        <f>F3784*J3784</f>
        <v>11510.400000000001</v>
      </c>
      <c r="H3784" s="21">
        <v>424101</v>
      </c>
      <c r="I3784" s="21" t="s">
        <v>5406</v>
      </c>
      <c r="J3784" s="21">
        <v>1</v>
      </c>
      <c r="K3784" s="21">
        <v>1</v>
      </c>
      <c r="L3784" s="21">
        <f>J3784-K3784</f>
        <v>0</v>
      </c>
      <c r="M3784" s="21" t="s">
        <v>5672</v>
      </c>
      <c r="N3784" s="30">
        <v>45962</v>
      </c>
      <c r="O3784" s="48">
        <v>23540</v>
      </c>
      <c r="P3784" s="21" t="s">
        <v>1135</v>
      </c>
      <c r="Q3784" s="21">
        <v>58157688713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>IF(X3784="", "", X3784-N3784)</f>
        <v>2</v>
      </c>
      <c r="Z3784" s="21" t="str">
        <f>IF(N3784="", "", TEXT(N3784, "dddd"))</f>
        <v>Saturday</v>
      </c>
      <c r="AA3784" s="21" t="str">
        <f>IF(X3784="", "", TEXT(X3784, "dddd"))</f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3778</v>
      </c>
      <c r="B3785" s="21" t="s">
        <v>5423</v>
      </c>
      <c r="C3785" s="30">
        <v>45951</v>
      </c>
      <c r="D3785" s="30">
        <v>45958</v>
      </c>
      <c r="E3785" s="47">
        <v>183</v>
      </c>
      <c r="F3785" s="47">
        <f>IF(AB3785="DOLLAR",E3785*88,E3785)</f>
        <v>16104</v>
      </c>
      <c r="G3785" s="48">
        <f>F3785*J3785</f>
        <v>16104</v>
      </c>
      <c r="H3785" s="21">
        <v>432404</v>
      </c>
      <c r="I3785" s="21" t="s">
        <v>5407</v>
      </c>
      <c r="J3785" s="21">
        <v>1</v>
      </c>
      <c r="K3785" s="21">
        <v>1</v>
      </c>
      <c r="L3785" s="21">
        <f>J3785-K3785</f>
        <v>0</v>
      </c>
      <c r="M3785" s="21" t="s">
        <v>5655</v>
      </c>
      <c r="N3785" s="30">
        <v>45959</v>
      </c>
      <c r="O3785" s="48">
        <v>30500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>IF(X3785="", "", X3785-N3785)</f>
        <v>1</v>
      </c>
      <c r="Z3785" s="21" t="str">
        <f>IF(N3785="", "", TEXT(N3785, "dddd"))</f>
        <v>Wednesday</v>
      </c>
      <c r="AA3785" s="21" t="str">
        <f>IF(X3785="", "", TEXT(X3785, "dddd"))</f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3779</v>
      </c>
      <c r="B3786" s="21" t="s">
        <v>5423</v>
      </c>
      <c r="C3786" s="30">
        <v>45951</v>
      </c>
      <c r="D3786" s="30">
        <v>45958</v>
      </c>
      <c r="E3786" s="47">
        <v>252</v>
      </c>
      <c r="F3786" s="47">
        <f>IF(AB3786="DOLLAR",E3786*88,E3786)</f>
        <v>22176</v>
      </c>
      <c r="G3786" s="48">
        <f>F3786*J3786</f>
        <v>22176</v>
      </c>
      <c r="H3786" s="21">
        <v>479604</v>
      </c>
      <c r="I3786" s="21" t="s">
        <v>5408</v>
      </c>
      <c r="J3786" s="21">
        <v>1</v>
      </c>
      <c r="K3786" s="21">
        <v>1</v>
      </c>
      <c r="L3786" s="21">
        <f>J3786-K3786</f>
        <v>0</v>
      </c>
      <c r="M3786" s="21" t="s">
        <v>5655</v>
      </c>
      <c r="N3786" s="30">
        <v>45959</v>
      </c>
      <c r="O3786" s="48">
        <v>42000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>IF(X3786="", "", X3786-N3786)</f>
        <v>1</v>
      </c>
      <c r="Z3786" s="21" t="str">
        <f>IF(N3786="", "", TEXT(N3786, "dddd"))</f>
        <v>Wednesday</v>
      </c>
      <c r="AA3786" s="21" t="str">
        <f>IF(X3786="", "", TEXT(X3786, "dddd"))</f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3780</v>
      </c>
      <c r="B3787" s="21" t="s">
        <v>5423</v>
      </c>
      <c r="C3787" s="30">
        <v>45951</v>
      </c>
      <c r="D3787" s="30">
        <v>45958</v>
      </c>
      <c r="E3787" s="47">
        <v>148.5</v>
      </c>
      <c r="F3787" s="47">
        <f>IF(AB3787="DOLLAR",E3787*88,E3787)</f>
        <v>13068</v>
      </c>
      <c r="G3787" s="48">
        <f>F3787*J3787</f>
        <v>13068</v>
      </c>
      <c r="H3787" s="21">
        <v>480011</v>
      </c>
      <c r="I3787" s="21" t="s">
        <v>5409</v>
      </c>
      <c r="J3787" s="21">
        <v>1</v>
      </c>
      <c r="K3787" s="21">
        <v>1</v>
      </c>
      <c r="L3787" s="21">
        <f>J3787-K3787</f>
        <v>0</v>
      </c>
      <c r="M3787" s="21" t="s">
        <v>5661</v>
      </c>
      <c r="N3787" s="30">
        <v>45960</v>
      </c>
      <c r="O3787" s="48">
        <v>17869.5</v>
      </c>
      <c r="P3787" s="21" t="s">
        <v>153</v>
      </c>
      <c r="Q3787" s="21" t="s">
        <v>1996</v>
      </c>
      <c r="R3787" s="21" t="s">
        <v>1996</v>
      </c>
      <c r="S3787" s="3">
        <v>4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>IF(X3787="", "", X3787-N3787)</f>
        <v>0</v>
      </c>
      <c r="Z3787" s="21" t="str">
        <f>IF(N3787="", "", TEXT(N3787, "dddd"))</f>
        <v>Thursday</v>
      </c>
      <c r="AA3787" s="21" t="str">
        <f>IF(X3787="", "", TEXT(X3787, "dddd"))</f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x14ac:dyDescent="0.25">
      <c r="A3788" s="21">
        <v>3781</v>
      </c>
      <c r="B3788" s="21" t="s">
        <v>5423</v>
      </c>
      <c r="C3788" s="30">
        <v>45951</v>
      </c>
      <c r="D3788" s="30">
        <v>45958</v>
      </c>
      <c r="E3788" s="47">
        <v>88.2</v>
      </c>
      <c r="F3788" s="47">
        <f>IF(AB3788="DOLLAR",E3788*88,E3788)</f>
        <v>7761.6</v>
      </c>
      <c r="G3788" s="48">
        <f>F3788*J3788</f>
        <v>7761.6</v>
      </c>
      <c r="H3788" s="21">
        <v>500341</v>
      </c>
      <c r="I3788" s="21" t="s">
        <v>5083</v>
      </c>
      <c r="J3788" s="21">
        <v>1</v>
      </c>
      <c r="K3788" s="21">
        <v>1</v>
      </c>
      <c r="L3788" s="21">
        <f>J3788-K3788</f>
        <v>0</v>
      </c>
      <c r="M3788" s="21" t="s">
        <v>5581</v>
      </c>
      <c r="N3788" s="30">
        <v>45958</v>
      </c>
      <c r="O3788" s="48">
        <v>13671</v>
      </c>
      <c r="P3788" s="21" t="s">
        <v>228</v>
      </c>
      <c r="Q3788" s="21">
        <v>58157517095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Kolkata</v>
      </c>
      <c r="W3788" s="38"/>
      <c r="X3788" s="30">
        <v>45959</v>
      </c>
      <c r="Y3788" s="21">
        <f>IF(X3788="", "", X3788-N3788)</f>
        <v>1</v>
      </c>
      <c r="Z3788" s="21" t="str">
        <f>IF(N3788="", "", TEXT(N3788, "dddd"))</f>
        <v>Tuesday</v>
      </c>
      <c r="AA3788" s="21" t="str">
        <f>IF(X3788="", "", TEXT(X3788, "dddd"))</f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3782</v>
      </c>
      <c r="B3789" s="21" t="s">
        <v>5423</v>
      </c>
      <c r="C3789" s="30">
        <v>45951</v>
      </c>
      <c r="D3789" s="30">
        <v>45958</v>
      </c>
      <c r="E3789" s="47">
        <v>159</v>
      </c>
      <c r="F3789" s="47">
        <f>IF(AB3789="DOLLAR",E3789*88,E3789)</f>
        <v>13992</v>
      </c>
      <c r="G3789" s="48">
        <f>F3789*J3789</f>
        <v>13992</v>
      </c>
      <c r="H3789" s="21">
        <v>502516</v>
      </c>
      <c r="I3789" s="21" t="s">
        <v>5084</v>
      </c>
      <c r="J3789" s="21">
        <v>1</v>
      </c>
      <c r="K3789" s="21">
        <v>1</v>
      </c>
      <c r="L3789" s="21">
        <f>J3789-K3789</f>
        <v>0</v>
      </c>
      <c r="M3789" s="21" t="s">
        <v>5611</v>
      </c>
      <c r="N3789" s="30">
        <v>45959</v>
      </c>
      <c r="O3789" s="48">
        <v>24645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Kerala</v>
      </c>
      <c r="W3789" s="38"/>
      <c r="X3789" s="30">
        <v>45962</v>
      </c>
      <c r="Y3789" s="21">
        <f>IF(X3789="", "", X3789-N3789)</f>
        <v>3</v>
      </c>
      <c r="Z3789" s="21" t="str">
        <f>IF(N3789="", "", TEXT(N3789, "dddd"))</f>
        <v>Wednesday</v>
      </c>
      <c r="AA3789" s="21" t="str">
        <f>IF(X3789="", "", TEXT(X3789, "dddd"))</f>
        <v>Saturday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3783</v>
      </c>
      <c r="B3790" s="21" t="s">
        <v>5423</v>
      </c>
      <c r="C3790" s="30">
        <v>45951</v>
      </c>
      <c r="D3790" s="30">
        <v>45958</v>
      </c>
      <c r="E3790" s="47">
        <v>74.400000000000006</v>
      </c>
      <c r="F3790" s="47">
        <f>IF(AB3790="DOLLAR",E3790*88,E3790)</f>
        <v>6547.2000000000007</v>
      </c>
      <c r="G3790" s="48">
        <f>F3790*J3790</f>
        <v>6547.2000000000007</v>
      </c>
      <c r="H3790" s="21">
        <v>502521</v>
      </c>
      <c r="I3790" s="21" t="s">
        <v>5084</v>
      </c>
      <c r="J3790" s="21">
        <v>1</v>
      </c>
      <c r="K3790" s="21">
        <v>1</v>
      </c>
      <c r="L3790" s="21">
        <f>J3790-K3790</f>
        <v>0</v>
      </c>
      <c r="M3790" s="21" t="s">
        <v>5581</v>
      </c>
      <c r="N3790" s="30">
        <v>45958</v>
      </c>
      <c r="O3790" s="48">
        <v>11532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>IF(X3790="", "", X3790-N3790)</f>
        <v>1</v>
      </c>
      <c r="Z3790" s="21" t="str">
        <f>IF(N3790="", "", TEXT(N3790, "dddd"))</f>
        <v>Tuesday</v>
      </c>
      <c r="AA3790" s="21" t="str">
        <f>IF(X3790="", "", TEXT(X3790, "dddd"))</f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3784</v>
      </c>
      <c r="B3791" s="21" t="s">
        <v>5423</v>
      </c>
      <c r="C3791" s="30">
        <v>45951</v>
      </c>
      <c r="D3791" s="30">
        <v>45958</v>
      </c>
      <c r="E3791" s="47">
        <v>77.400000000000006</v>
      </c>
      <c r="F3791" s="47">
        <f>IF(AB3791="DOLLAR",E3791*88,E3791)</f>
        <v>6811.2000000000007</v>
      </c>
      <c r="G3791" s="48">
        <f>F3791*J3791</f>
        <v>6811.2000000000007</v>
      </c>
      <c r="H3791" s="21">
        <v>502929</v>
      </c>
      <c r="I3791" s="21" t="s">
        <v>5085</v>
      </c>
      <c r="J3791" s="21">
        <v>1</v>
      </c>
      <c r="K3791" s="21">
        <v>1</v>
      </c>
      <c r="L3791" s="21">
        <f>J3791-K3791</f>
        <v>0</v>
      </c>
      <c r="M3791" s="21" t="s">
        <v>5581</v>
      </c>
      <c r="N3791" s="30">
        <v>45958</v>
      </c>
      <c r="O3791" s="48">
        <v>11997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>IF(X3791="", "", X3791-N3791)</f>
        <v>1</v>
      </c>
      <c r="Z3791" s="21" t="str">
        <f>IF(N3791="", "", TEXT(N3791, "dddd"))</f>
        <v>Tuesday</v>
      </c>
      <c r="AA3791" s="21" t="str">
        <f>IF(X3791="", "", TEXT(X3791, "dddd"))</f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3785</v>
      </c>
      <c r="B3792" s="21" t="s">
        <v>5423</v>
      </c>
      <c r="C3792" s="30">
        <v>45951</v>
      </c>
      <c r="D3792" s="30">
        <v>45958</v>
      </c>
      <c r="E3792" s="47">
        <v>159</v>
      </c>
      <c r="F3792" s="47">
        <f>IF(AB3792="DOLLAR",E3792*88,E3792)</f>
        <v>13992</v>
      </c>
      <c r="G3792" s="48">
        <f>F3792*J3792</f>
        <v>13992</v>
      </c>
      <c r="H3792" s="21">
        <v>503818</v>
      </c>
      <c r="I3792" s="21" t="s">
        <v>4828</v>
      </c>
      <c r="J3792" s="21">
        <v>1</v>
      </c>
      <c r="K3792" s="21">
        <v>1</v>
      </c>
      <c r="L3792" s="21">
        <f>J3792-K3792</f>
        <v>0</v>
      </c>
      <c r="M3792" s="21" t="s">
        <v>5661</v>
      </c>
      <c r="N3792" s="30">
        <v>45960</v>
      </c>
      <c r="O3792" s="48">
        <v>23916.25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>IF(X3792="", "", X3792-N3792)</f>
        <v>0</v>
      </c>
      <c r="Z3792" s="21" t="str">
        <f>IF(N3792="", "", TEXT(N3792, "dddd"))</f>
        <v>Thursday</v>
      </c>
      <c r="AA3792" s="21" t="str">
        <f>IF(X3792="", "", TEXT(X3792, "dddd"))</f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3786</v>
      </c>
      <c r="B3793" s="21" t="s">
        <v>5423</v>
      </c>
      <c r="C3793" s="30">
        <v>45951</v>
      </c>
      <c r="D3793" s="30">
        <v>45958</v>
      </c>
      <c r="E3793" s="47">
        <v>67.2</v>
      </c>
      <c r="F3793" s="47">
        <f>IF(AB3793="DOLLAR",E3793*88,E3793)</f>
        <v>5913.6</v>
      </c>
      <c r="G3793" s="48">
        <f>F3793*J3793</f>
        <v>5913.6</v>
      </c>
      <c r="H3793" s="21">
        <v>505816</v>
      </c>
      <c r="I3793" s="21" t="s">
        <v>4829</v>
      </c>
      <c r="J3793" s="21">
        <v>1</v>
      </c>
      <c r="K3793" s="21">
        <v>1</v>
      </c>
      <c r="L3793" s="21">
        <f>J3793-K3793</f>
        <v>0</v>
      </c>
      <c r="M3793" s="21" t="s">
        <v>5661</v>
      </c>
      <c r="N3793" s="30">
        <v>45960</v>
      </c>
      <c r="O3793" s="48">
        <v>10108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>IF(X3793="", "", X3793-N3793)</f>
        <v>0</v>
      </c>
      <c r="Z3793" s="21" t="str">
        <f>IF(N3793="", "", TEXT(N3793, "dddd"))</f>
        <v>Thursday</v>
      </c>
      <c r="AA3793" s="21" t="str">
        <f>IF(X3793="", "", TEXT(X3793, "dddd"))</f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x14ac:dyDescent="0.25">
      <c r="A3794" s="21">
        <v>3787</v>
      </c>
      <c r="B3794" s="21" t="s">
        <v>5423</v>
      </c>
      <c r="C3794" s="30">
        <v>45951</v>
      </c>
      <c r="D3794" s="30">
        <v>45958</v>
      </c>
      <c r="E3794" s="47">
        <v>80.400000000000006</v>
      </c>
      <c r="F3794" s="47">
        <f>IF(AB3794="DOLLAR",E3794*88,E3794)</f>
        <v>7075.2000000000007</v>
      </c>
      <c r="G3794" s="48">
        <f>F3794*J3794</f>
        <v>7075.2000000000007</v>
      </c>
      <c r="H3794" s="21">
        <v>515403</v>
      </c>
      <c r="I3794" s="21" t="s">
        <v>5410</v>
      </c>
      <c r="J3794" s="21">
        <v>1</v>
      </c>
      <c r="K3794" s="21">
        <v>1</v>
      </c>
      <c r="L3794" s="21">
        <f>J3794-K3794</f>
        <v>0</v>
      </c>
      <c r="M3794" s="21" t="s">
        <v>5650</v>
      </c>
      <c r="N3794" s="30">
        <v>45959</v>
      </c>
      <c r="O3794" s="48">
        <v>12462</v>
      </c>
      <c r="P3794" s="21" t="s">
        <v>5520</v>
      </c>
      <c r="Q3794" s="21">
        <v>58157546753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Hyderabad</v>
      </c>
      <c r="W3794" s="38"/>
      <c r="X3794" s="30">
        <v>45961</v>
      </c>
      <c r="Y3794" s="21">
        <f>IF(X3794="", "", X3794-N3794)</f>
        <v>2</v>
      </c>
      <c r="Z3794" s="21" t="str">
        <f>IF(N3794="", "", TEXT(N3794, "dddd"))</f>
        <v>Wednesday</v>
      </c>
      <c r="AA3794" s="21" t="str">
        <f>IF(X3794="", "", TEXT(X3794, "dddd"))</f>
        <v>Friday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3788</v>
      </c>
      <c r="B3795" s="21" t="s">
        <v>5423</v>
      </c>
      <c r="C3795" s="30">
        <v>45951</v>
      </c>
      <c r="D3795" s="30">
        <v>45958</v>
      </c>
      <c r="E3795" s="47">
        <v>91.8</v>
      </c>
      <c r="F3795" s="47">
        <f>IF(AB3795="DOLLAR",E3795*88,E3795)</f>
        <v>8078.4</v>
      </c>
      <c r="G3795" s="48">
        <f>F3795*J3795</f>
        <v>8078.4</v>
      </c>
      <c r="H3795" s="21">
        <v>576404</v>
      </c>
      <c r="I3795" s="21" t="s">
        <v>5411</v>
      </c>
      <c r="J3795" s="21">
        <v>1</v>
      </c>
      <c r="K3795" s="21">
        <v>1</v>
      </c>
      <c r="L3795" s="21">
        <f>J3795-K3795</f>
        <v>0</v>
      </c>
      <c r="M3795" s="21" t="s">
        <v>5633</v>
      </c>
      <c r="N3795" s="30">
        <v>45962</v>
      </c>
      <c r="O3795" s="48">
        <v>16600.5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>IF(X3795="", "", X3795-N3795)</f>
        <v>2</v>
      </c>
      <c r="Z3795" s="21" t="str">
        <f>IF(N3795="", "", TEXT(N3795, "dddd"))</f>
        <v>Saturday</v>
      </c>
      <c r="AA3795" s="21" t="str">
        <f>IF(X3795="", "", TEXT(X3795, "dddd"))</f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3789</v>
      </c>
      <c r="B3796" s="21" t="s">
        <v>5423</v>
      </c>
      <c r="C3796" s="30">
        <v>45951</v>
      </c>
      <c r="D3796" s="30">
        <v>45958</v>
      </c>
      <c r="E3796" s="47">
        <v>151.80000000000001</v>
      </c>
      <c r="F3796" s="47">
        <f>IF(AB3796="DOLLAR",E3796*88,E3796)</f>
        <v>13358.400000000001</v>
      </c>
      <c r="G3796" s="48">
        <f>F3796*J3796</f>
        <v>13358.400000000001</v>
      </c>
      <c r="H3796" s="21">
        <v>583504</v>
      </c>
      <c r="I3796" s="21" t="s">
        <v>5412</v>
      </c>
      <c r="J3796" s="21">
        <v>1</v>
      </c>
      <c r="K3796" s="21">
        <v>1</v>
      </c>
      <c r="L3796" s="21">
        <f>J3796-K3796</f>
        <v>0</v>
      </c>
      <c r="M3796" s="21" t="s">
        <v>5633</v>
      </c>
      <c r="N3796" s="30">
        <v>45962</v>
      </c>
      <c r="O3796" s="48">
        <v>24450.5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>IF(X3796="", "", X3796-N3796)</f>
        <v>2</v>
      </c>
      <c r="Z3796" s="21" t="str">
        <f>IF(N3796="", "", TEXT(N3796, "dddd"))</f>
        <v>Saturday</v>
      </c>
      <c r="AA3796" s="21" t="str">
        <f>IF(X3796="", "", TEXT(X3796, "dddd"))</f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3790</v>
      </c>
      <c r="B3797" s="21" t="s">
        <v>5423</v>
      </c>
      <c r="C3797" s="30">
        <v>45951</v>
      </c>
      <c r="D3797" s="30">
        <v>45958</v>
      </c>
      <c r="E3797" s="47">
        <v>229.2</v>
      </c>
      <c r="F3797" s="47">
        <f>IF(AB3797="DOLLAR",E3797*88,E3797)</f>
        <v>20169.599999999999</v>
      </c>
      <c r="G3797" s="48">
        <f>F3797*J3797</f>
        <v>40339.199999999997</v>
      </c>
      <c r="H3797" s="21">
        <v>626810</v>
      </c>
      <c r="I3797" s="21" t="s">
        <v>5207</v>
      </c>
      <c r="J3797" s="21">
        <v>2</v>
      </c>
      <c r="K3797" s="21">
        <v>2</v>
      </c>
      <c r="L3797" s="21">
        <f>J3797-K3797</f>
        <v>0</v>
      </c>
      <c r="M3797" s="21" t="s">
        <v>5589</v>
      </c>
      <c r="N3797" s="30">
        <v>45959</v>
      </c>
      <c r="O3797" s="48">
        <v>82894</v>
      </c>
      <c r="P3797" s="21" t="s">
        <v>2046</v>
      </c>
      <c r="Q3797" s="21">
        <v>58157548400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45960</v>
      </c>
      <c r="Y3797" s="21">
        <f>IF(X3797="", "", X3797-N3797)</f>
        <v>1</v>
      </c>
      <c r="Z3797" s="21" t="str">
        <f>IF(N3797="", "", TEXT(N3797, "dddd"))</f>
        <v>Wednesday</v>
      </c>
      <c r="AA3797" s="21" t="str">
        <f>IF(X3797="", "", TEXT(X3797, "dddd"))</f>
        <v>Thursday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3791</v>
      </c>
      <c r="B3798" s="21" t="s">
        <v>5423</v>
      </c>
      <c r="C3798" s="30">
        <v>45951</v>
      </c>
      <c r="D3798" s="30">
        <v>45958</v>
      </c>
      <c r="E3798" s="47">
        <v>95.4</v>
      </c>
      <c r="F3798" s="47">
        <f>IF(AB3798="DOLLAR",E3798*88,E3798)</f>
        <v>8395.2000000000007</v>
      </c>
      <c r="G3798" s="48">
        <f>F3798*J3798</f>
        <v>8395.2000000000007</v>
      </c>
      <c r="H3798" s="21">
        <v>655203</v>
      </c>
      <c r="I3798" s="21" t="s">
        <v>5086</v>
      </c>
      <c r="J3798" s="21">
        <v>1</v>
      </c>
      <c r="K3798" s="21">
        <v>1</v>
      </c>
      <c r="L3798" s="21">
        <f>J3798-K3798</f>
        <v>0</v>
      </c>
      <c r="M3798" s="21" t="s">
        <v>5581</v>
      </c>
      <c r="N3798" s="30">
        <v>45958</v>
      </c>
      <c r="O3798" s="48">
        <v>14787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>IF(X3798="", "", X3798-N3798)</f>
        <v>1</v>
      </c>
      <c r="Z3798" s="21" t="str">
        <f>IF(N3798="", "", TEXT(N3798, "dddd"))</f>
        <v>Tuesday</v>
      </c>
      <c r="AA3798" s="21" t="str">
        <f>IF(X3798="", "", TEXT(X3798, "dddd"))</f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3792</v>
      </c>
      <c r="B3799" s="21" t="s">
        <v>5423</v>
      </c>
      <c r="C3799" s="30">
        <v>45951</v>
      </c>
      <c r="D3799" s="30">
        <v>45958</v>
      </c>
      <c r="E3799" s="47">
        <v>109.8</v>
      </c>
      <c r="F3799" s="47">
        <f>IF(AB3799="DOLLAR",E3799*88,E3799)</f>
        <v>9662.4</v>
      </c>
      <c r="G3799" s="48">
        <f>F3799*J3799</f>
        <v>9662.4</v>
      </c>
      <c r="H3799" s="21">
        <v>686403</v>
      </c>
      <c r="I3799" s="21" t="s">
        <v>5413</v>
      </c>
      <c r="J3799" s="21">
        <v>1</v>
      </c>
      <c r="K3799" s="21">
        <v>1</v>
      </c>
      <c r="L3799" s="21">
        <f>J3799-K3799</f>
        <v>0</v>
      </c>
      <c r="M3799" s="21" t="s">
        <v>5611</v>
      </c>
      <c r="N3799" s="30">
        <v>45959</v>
      </c>
      <c r="O3799" s="48">
        <v>17019</v>
      </c>
      <c r="P3799" s="21" t="s">
        <v>295</v>
      </c>
      <c r="Q3799" s="21">
        <v>58157545655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Kerala</v>
      </c>
      <c r="W3799" s="38"/>
      <c r="X3799" s="30">
        <v>45962</v>
      </c>
      <c r="Y3799" s="21">
        <f>IF(X3799="", "", X3799-N3799)</f>
        <v>3</v>
      </c>
      <c r="Z3799" s="21" t="str">
        <f>IF(N3799="", "", TEXT(N3799, "dddd"))</f>
        <v>Wednesday</v>
      </c>
      <c r="AA3799" s="21" t="str">
        <f>IF(X3799="", "", TEXT(X3799, "dddd"))</f>
        <v>Saturday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3793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>IF(AB3800="DOLLAR",E3800*88,E3800)</f>
        <v>369.6</v>
      </c>
      <c r="G3800" s="48">
        <f>F3800*J3800</f>
        <v>66897.600000000006</v>
      </c>
      <c r="H3800" s="21">
        <v>740379</v>
      </c>
      <c r="I3800" s="21" t="s">
        <v>243</v>
      </c>
      <c r="J3800" s="21">
        <v>181</v>
      </c>
      <c r="K3800" s="21"/>
      <c r="L3800" s="21">
        <f>J3800-K3800</f>
        <v>181</v>
      </c>
      <c r="M3800" s="21"/>
      <c r="N3800" s="30"/>
      <c r="O3800" s="48"/>
      <c r="P3800" s="21" t="s">
        <v>1145</v>
      </c>
      <c r="Q3800" s="21"/>
      <c r="R3800" s="21"/>
      <c r="S3800" s="3" t="s">
        <v>299</v>
      </c>
      <c r="T3800" s="37"/>
      <c r="U3800" s="21" t="s">
        <v>18</v>
      </c>
      <c r="V3800" s="21" t="str">
        <f>VLOOKUP(P3800,'Customer List'!B:C,2,)</f>
        <v>STOCK</v>
      </c>
      <c r="W3800" s="38" t="s">
        <v>1145</v>
      </c>
      <c r="X3800" s="30" t="str">
        <f>IF(OR(R3800 = "PRIYANKA MADAM", R3800 = "DEEPAK", R3800 = "PORTER"),N3800,"")</f>
        <v/>
      </c>
      <c r="Y3800" s="21" t="str">
        <f>IF(X3800="", "", X3800-N3800)</f>
        <v/>
      </c>
      <c r="Z3800" s="21" t="str">
        <f>IF(N3800="", "", TEXT(N3800, "dddd"))</f>
        <v/>
      </c>
      <c r="AA3800" s="21" t="str">
        <f>IF(X3800="", "", TEXT(X3800, "dddd"))</f>
        <v/>
      </c>
      <c r="AB3800" s="21" t="str">
        <f>VLOOKUP(U3800,'Currency Sheet'!A:C,3,)</f>
        <v>DOLLAR</v>
      </c>
      <c r="AC3800" s="42" t="str">
        <f>VLOOKUP(P3800,'Customer List'!B:D,3,)</f>
        <v>STOCK</v>
      </c>
    </row>
    <row r="3801" spans="1:29" x14ac:dyDescent="0.25">
      <c r="A3801" s="21">
        <v>3794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>IF(AB3801="DOLLAR",E3801*88,E3801)</f>
        <v>369.6</v>
      </c>
      <c r="G3801" s="48">
        <f>F3801*J3801</f>
        <v>5544</v>
      </c>
      <c r="H3801" s="21">
        <v>740379</v>
      </c>
      <c r="I3801" s="21" t="s">
        <v>243</v>
      </c>
      <c r="J3801" s="21">
        <v>15</v>
      </c>
      <c r="K3801" s="21">
        <v>15</v>
      </c>
      <c r="L3801" s="21">
        <f>J3801-K3801</f>
        <v>0</v>
      </c>
      <c r="M3801" s="21" t="s">
        <v>5686</v>
      </c>
      <c r="N3801" s="30">
        <v>45964</v>
      </c>
      <c r="O3801" s="48">
        <v>0</v>
      </c>
      <c r="P3801" s="21" t="s">
        <v>4849</v>
      </c>
      <c r="Q3801" s="21">
        <v>58157750442</v>
      </c>
      <c r="R3801" s="21" t="s">
        <v>40</v>
      </c>
      <c r="S3801" s="3" t="s">
        <v>299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45965</v>
      </c>
      <c r="Y3801" s="21">
        <f>IF(X3801="", "", X3801-N3801)</f>
        <v>1</v>
      </c>
      <c r="Z3801" s="21" t="str">
        <f>IF(N3801="", "", TEXT(N3801, "dddd"))</f>
        <v>Monday</v>
      </c>
      <c r="AA3801" s="21" t="str">
        <f>IF(X3801="", "", TEXT(X3801, "dddd"))</f>
        <v>Tuesday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3795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>IF(AB3802="DOLLAR",E3802*88,E3802)</f>
        <v>369.6</v>
      </c>
      <c r="G3802" s="48">
        <f>F3802*J3802</f>
        <v>1478.4</v>
      </c>
      <c r="H3802" s="21">
        <v>740379</v>
      </c>
      <c r="I3802" s="21" t="s">
        <v>243</v>
      </c>
      <c r="J3802" s="21">
        <v>4</v>
      </c>
      <c r="K3802" s="21">
        <v>4</v>
      </c>
      <c r="L3802" s="21">
        <f>J3802-K3802</f>
        <v>0</v>
      </c>
      <c r="M3802" s="21" t="s">
        <v>5610</v>
      </c>
      <c r="N3802" s="30">
        <v>45962</v>
      </c>
      <c r="O3802" s="48">
        <v>2604</v>
      </c>
      <c r="P3802" s="21" t="s">
        <v>39</v>
      </c>
      <c r="Q3802" s="21">
        <v>58157689590</v>
      </c>
      <c r="R3802" s="21" t="s">
        <v>40</v>
      </c>
      <c r="S3802" s="3" t="s">
        <v>299</v>
      </c>
      <c r="T3802" s="37"/>
      <c r="U3802" s="21" t="s">
        <v>18</v>
      </c>
      <c r="V3802" s="21" t="str">
        <f>VLOOKUP(P3802,'Customer List'!B:C,2,)</f>
        <v>Pune</v>
      </c>
      <c r="W3802" s="38"/>
      <c r="X3802" s="30">
        <v>45966</v>
      </c>
      <c r="Y3802" s="21">
        <f>IF(X3802="", "", X3802-N3802)</f>
        <v>4</v>
      </c>
      <c r="Z3802" s="21" t="str">
        <f>IF(N3802="", "", TEXT(N3802, "dddd"))</f>
        <v>Saturday</v>
      </c>
      <c r="AA3802" s="21" t="str">
        <f>IF(X3802="", "", TEXT(X3802, "dddd"))</f>
        <v>Wednesday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3796</v>
      </c>
      <c r="B3803" s="21" t="s">
        <v>5423</v>
      </c>
      <c r="C3803" s="30">
        <v>45951</v>
      </c>
      <c r="D3803" s="30">
        <v>45958</v>
      </c>
      <c r="E3803" s="47">
        <v>4.2</v>
      </c>
      <c r="F3803" s="47">
        <f>IF(AB3803="DOLLAR",E3803*88,E3803)</f>
        <v>369.6</v>
      </c>
      <c r="G3803" s="48">
        <f>F3803*J3803</f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>J3803-K3803</f>
        <v>0</v>
      </c>
      <c r="M3803" s="21" t="s">
        <v>5700</v>
      </c>
      <c r="N3803" s="30">
        <v>45962</v>
      </c>
      <c r="O3803" s="48">
        <v>759.5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>IF(X3803="", "", X3803-N3803)</f>
        <v>2</v>
      </c>
      <c r="Z3803" s="21" t="str">
        <f>IF(N3803="", "", TEXT(N3803, "dddd"))</f>
        <v>Saturday</v>
      </c>
      <c r="AA3803" s="21" t="str">
        <f>IF(X3803="", "", TEXT(X3803, "dddd"))</f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3797</v>
      </c>
      <c r="B3804" s="21" t="s">
        <v>5423</v>
      </c>
      <c r="C3804" s="30">
        <v>45951</v>
      </c>
      <c r="D3804" s="30">
        <v>45958</v>
      </c>
      <c r="E3804" s="47">
        <v>205.8</v>
      </c>
      <c r="F3804" s="47">
        <f>IF(AB3804="DOLLAR",E3804*88,E3804)</f>
        <v>18110.400000000001</v>
      </c>
      <c r="G3804" s="48">
        <f>F3804*J3804</f>
        <v>18110.400000000001</v>
      </c>
      <c r="H3804" s="21">
        <v>741399</v>
      </c>
      <c r="I3804" s="21" t="s">
        <v>5414</v>
      </c>
      <c r="J3804" s="21">
        <v>1</v>
      </c>
      <c r="K3804" s="21">
        <v>1</v>
      </c>
      <c r="L3804" s="21">
        <f>J3804-K3804</f>
        <v>0</v>
      </c>
      <c r="M3804" s="21" t="s">
        <v>5700</v>
      </c>
      <c r="N3804" s="30">
        <v>45962</v>
      </c>
      <c r="O3804" s="48">
        <v>31899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>IF(X3804="", "", X3804-N3804)</f>
        <v>2</v>
      </c>
      <c r="Z3804" s="21" t="str">
        <f>IF(N3804="", "", TEXT(N3804, "dddd"))</f>
        <v>Saturday</v>
      </c>
      <c r="AA3804" s="21" t="str">
        <f>IF(X3804="", "", TEXT(X3804, "dddd"))</f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3798</v>
      </c>
      <c r="B3805" s="21" t="s">
        <v>5423</v>
      </c>
      <c r="C3805" s="30">
        <v>45951</v>
      </c>
      <c r="D3805" s="30">
        <v>45958</v>
      </c>
      <c r="E3805" s="47">
        <v>41.3</v>
      </c>
      <c r="F3805" s="47">
        <f>IF(AB3805="DOLLAR",E3805*88,E3805)</f>
        <v>3634.3999999999996</v>
      </c>
      <c r="G3805" s="48">
        <f>F3805*J3805</f>
        <v>3634.3999999999996</v>
      </c>
      <c r="H3805" s="21">
        <v>741400</v>
      </c>
      <c r="I3805" s="21" t="s">
        <v>5415</v>
      </c>
      <c r="J3805" s="21">
        <v>1</v>
      </c>
      <c r="K3805" s="21">
        <v>1</v>
      </c>
      <c r="L3805" s="21">
        <f>J3805-K3805</f>
        <v>0</v>
      </c>
      <c r="M3805" s="21" t="s">
        <v>5700</v>
      </c>
      <c r="N3805" s="30">
        <v>45962</v>
      </c>
      <c r="O3805" s="48">
        <v>6401.5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>IF(X3805="", "", X3805-N3805)</f>
        <v>2</v>
      </c>
      <c r="Z3805" s="21" t="str">
        <f>IF(N3805="", "", TEXT(N3805, "dddd"))</f>
        <v>Saturday</v>
      </c>
      <c r="AA3805" s="21" t="str">
        <f>IF(X3805="", "", TEXT(X3805, "dddd"))</f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3799</v>
      </c>
      <c r="B3806" s="21" t="s">
        <v>5423</v>
      </c>
      <c r="C3806" s="30">
        <v>45951</v>
      </c>
      <c r="D3806" s="30">
        <v>45958</v>
      </c>
      <c r="E3806" s="47">
        <v>82.6</v>
      </c>
      <c r="F3806" s="47">
        <f>IF(AB3806="DOLLAR",E3806*88,E3806)</f>
        <v>7268.7999999999993</v>
      </c>
      <c r="G3806" s="48">
        <f>F3806*J3806</f>
        <v>7268.7999999999993</v>
      </c>
      <c r="H3806" s="21">
        <v>741404</v>
      </c>
      <c r="I3806" s="21" t="s">
        <v>5416</v>
      </c>
      <c r="J3806" s="21">
        <v>1</v>
      </c>
      <c r="K3806" s="21">
        <v>1</v>
      </c>
      <c r="L3806" s="21">
        <f>J3806-K3806</f>
        <v>0</v>
      </c>
      <c r="M3806" s="21" t="s">
        <v>5700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>IF(X3806="", "", X3806-N3806)</f>
        <v>2</v>
      </c>
      <c r="Z3806" s="21" t="str">
        <f>IF(N3806="", "", TEXT(N3806, "dddd"))</f>
        <v>Saturday</v>
      </c>
      <c r="AA3806" s="21" t="str">
        <f>IF(X3806="", "", TEXT(X3806, "dddd"))</f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3800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>IF(AB3807="DOLLAR",E3807*88,E3807)</f>
        <v>7268.7999999999993</v>
      </c>
      <c r="G3807" s="48">
        <f>F3807*J3807</f>
        <v>7268.7999999999993</v>
      </c>
      <c r="H3807" s="21">
        <v>741407</v>
      </c>
      <c r="I3807" s="21" t="s">
        <v>5417</v>
      </c>
      <c r="J3807" s="21">
        <v>1</v>
      </c>
      <c r="K3807" s="21">
        <v>1</v>
      </c>
      <c r="L3807" s="21">
        <f>J3807-K3807</f>
        <v>0</v>
      </c>
      <c r="M3807" s="21" t="s">
        <v>5700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>IF(X3807="", "", X3807-N3807)</f>
        <v>2</v>
      </c>
      <c r="Z3807" s="21" t="str">
        <f>IF(N3807="", "", TEXT(N3807, "dddd"))</f>
        <v>Saturday</v>
      </c>
      <c r="AA3807" s="21" t="str">
        <f>IF(X3807="", "", TEXT(X3807, "dddd"))</f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3801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>IF(AB3808="DOLLAR",E3808*88,E3808)</f>
        <v>7268.7999999999993</v>
      </c>
      <c r="G3808" s="48">
        <f>F3808*J3808</f>
        <v>7268.7999999999993</v>
      </c>
      <c r="H3808" s="21">
        <v>741408</v>
      </c>
      <c r="I3808" s="21" t="s">
        <v>5418</v>
      </c>
      <c r="J3808" s="21">
        <v>1</v>
      </c>
      <c r="K3808" s="21">
        <v>1</v>
      </c>
      <c r="L3808" s="21">
        <f>J3808-K3808</f>
        <v>0</v>
      </c>
      <c r="M3808" s="21" t="s">
        <v>5700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>IF(X3808="", "", X3808-N3808)</f>
        <v>2</v>
      </c>
      <c r="Z3808" s="21" t="str">
        <f>IF(N3808="", "", TEXT(N3808, "dddd"))</f>
        <v>Saturday</v>
      </c>
      <c r="AA3808" s="21" t="str">
        <f>IF(X3808="", "", TEXT(X3808, "dddd"))</f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3802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>IF(AB3809="DOLLAR",E3809*88,E3809)</f>
        <v>7268.7999999999993</v>
      </c>
      <c r="G3809" s="48">
        <f>F3809*J3809</f>
        <v>7268.7999999999993</v>
      </c>
      <c r="H3809" s="21">
        <v>741409</v>
      </c>
      <c r="I3809" s="21" t="s">
        <v>5419</v>
      </c>
      <c r="J3809" s="21">
        <v>1</v>
      </c>
      <c r="K3809" s="21">
        <v>1</v>
      </c>
      <c r="L3809" s="21">
        <f>J3809-K3809</f>
        <v>0</v>
      </c>
      <c r="M3809" s="21" t="s">
        <v>5700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>IF(X3809="", "", X3809-N3809)</f>
        <v>2</v>
      </c>
      <c r="Z3809" s="21" t="str">
        <f>IF(N3809="", "", TEXT(N3809, "dddd"))</f>
        <v>Saturday</v>
      </c>
      <c r="AA3809" s="21" t="str">
        <f>IF(X3809="", "", TEXT(X3809, "dddd"))</f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3803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>IF(AB3810="DOLLAR",E3810*88,E3810)</f>
        <v>7268.7999999999993</v>
      </c>
      <c r="G3810" s="48">
        <f>F3810*J3810</f>
        <v>7268.7999999999993</v>
      </c>
      <c r="H3810" s="21">
        <v>741411</v>
      </c>
      <c r="I3810" s="21" t="s">
        <v>5420</v>
      </c>
      <c r="J3810" s="21">
        <v>1</v>
      </c>
      <c r="K3810" s="21">
        <v>1</v>
      </c>
      <c r="L3810" s="21">
        <f>J3810-K3810</f>
        <v>0</v>
      </c>
      <c r="M3810" s="21" t="s">
        <v>5700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>IF(X3810="", "", X3810-N3810)</f>
        <v>2</v>
      </c>
      <c r="Z3810" s="21" t="str">
        <f>IF(N3810="", "", TEXT(N3810, "dddd"))</f>
        <v>Saturday</v>
      </c>
      <c r="AA3810" s="21" t="str">
        <f>IF(X3810="", "", TEXT(X3810, "dddd"))</f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3804</v>
      </c>
      <c r="B3811" s="21" t="s">
        <v>5423</v>
      </c>
      <c r="C3811" s="30">
        <v>45951</v>
      </c>
      <c r="D3811" s="30">
        <v>45958</v>
      </c>
      <c r="E3811" s="47">
        <v>82.6</v>
      </c>
      <c r="F3811" s="47">
        <f>IF(AB3811="DOLLAR",E3811*88,E3811)</f>
        <v>7268.7999999999993</v>
      </c>
      <c r="G3811" s="48">
        <f>F3811*J3811</f>
        <v>7268.7999999999993</v>
      </c>
      <c r="H3811" s="21">
        <v>741446</v>
      </c>
      <c r="I3811" s="21" t="s">
        <v>5421</v>
      </c>
      <c r="J3811" s="21">
        <v>1</v>
      </c>
      <c r="K3811" s="21">
        <v>1</v>
      </c>
      <c r="L3811" s="21">
        <f>J3811-K3811</f>
        <v>0</v>
      </c>
      <c r="M3811" s="21" t="s">
        <v>5700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>IF(X3811="", "", X3811-N3811)</f>
        <v>2</v>
      </c>
      <c r="Z3811" s="21" t="str">
        <f>IF(N3811="", "", TEXT(N3811, "dddd"))</f>
        <v>Saturday</v>
      </c>
      <c r="AA3811" s="21" t="str">
        <f>IF(X3811="", "", TEXT(X3811, "dddd"))</f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3805</v>
      </c>
      <c r="B3812" s="21" t="s">
        <v>5423</v>
      </c>
      <c r="C3812" s="30">
        <v>45951</v>
      </c>
      <c r="D3812" s="30">
        <v>45958</v>
      </c>
      <c r="E3812" s="47">
        <v>81.599999999999994</v>
      </c>
      <c r="F3812" s="47">
        <f>IF(AB3812="DOLLAR",E3812*88,E3812)</f>
        <v>7180.7999999999993</v>
      </c>
      <c r="G3812" s="48">
        <f>F3812*J3812</f>
        <v>7180.7999999999993</v>
      </c>
      <c r="H3812" s="21">
        <v>901302</v>
      </c>
      <c r="I3812" s="21" t="s">
        <v>5422</v>
      </c>
      <c r="J3812" s="21">
        <v>1</v>
      </c>
      <c r="K3812" s="21">
        <v>1</v>
      </c>
      <c r="L3812" s="21">
        <f>J3812-K3812</f>
        <v>0</v>
      </c>
      <c r="M3812" s="21" t="s">
        <v>5644</v>
      </c>
      <c r="N3812" s="30">
        <v>45959</v>
      </c>
      <c r="O3812" s="48">
        <v>10330.56</v>
      </c>
      <c r="P3812" s="21" t="s">
        <v>276</v>
      </c>
      <c r="Q3812" s="21">
        <v>58157546296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Pune</v>
      </c>
      <c r="W3812" s="38"/>
      <c r="X3812" s="30">
        <v>45960</v>
      </c>
      <c r="Y3812" s="21">
        <f>IF(X3812="", "", X3812-N3812)</f>
        <v>1</v>
      </c>
      <c r="Z3812" s="21" t="str">
        <f>IF(N3812="", "", TEXT(N3812, "dddd"))</f>
        <v>Wednesday</v>
      </c>
      <c r="AA3812" s="21" t="str">
        <f>IF(X3812="", "", TEXT(X3812, "dddd"))</f>
        <v>Thursday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3806</v>
      </c>
      <c r="B3813" s="21" t="s">
        <v>5514</v>
      </c>
      <c r="C3813" s="30" t="s">
        <v>5514</v>
      </c>
      <c r="D3813" s="30">
        <v>45958</v>
      </c>
      <c r="E3813" s="47">
        <v>67.2</v>
      </c>
      <c r="F3813" s="47">
        <f>IF(AB3813="DOLLAR",E3813*88,E3813)</f>
        <v>5913.6</v>
      </c>
      <c r="G3813" s="48">
        <f>F3813*J3813</f>
        <v>5913.6</v>
      </c>
      <c r="H3813" s="21">
        <v>367402</v>
      </c>
      <c r="I3813" s="21"/>
      <c r="J3813" s="21">
        <v>1</v>
      </c>
      <c r="K3813" s="21">
        <v>1</v>
      </c>
      <c r="L3813" s="21">
        <f>J3813-K3813</f>
        <v>0</v>
      </c>
      <c r="M3813" s="21" t="s">
        <v>5612</v>
      </c>
      <c r="N3813" s="30">
        <v>45959</v>
      </c>
      <c r="O3813" s="48">
        <v>10416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5515</v>
      </c>
      <c r="V3813" s="21" t="str">
        <f>VLOOKUP(P3813,'Customer List'!B:C,2,)</f>
        <v>Kerala</v>
      </c>
      <c r="W3813" s="38"/>
      <c r="X3813" s="30">
        <v>45962</v>
      </c>
      <c r="Y3813" s="21">
        <f>IF(X3813="", "", X3813-N3813)</f>
        <v>3</v>
      </c>
      <c r="Z3813" s="21" t="str">
        <f>IF(N3813="", "", TEXT(N3813, "dddd"))</f>
        <v>Wednesday</v>
      </c>
      <c r="AA3813" s="21" t="str">
        <f>IF(X3813="", "", TEXT(X3813, "dddd"))</f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3807</v>
      </c>
      <c r="B3814" s="21" t="s">
        <v>5514</v>
      </c>
      <c r="C3814" s="30" t="s">
        <v>5514</v>
      </c>
      <c r="D3814" s="30">
        <v>45958</v>
      </c>
      <c r="E3814" s="47">
        <v>172.8</v>
      </c>
      <c r="F3814" s="47">
        <f>IF(AB3814="DOLLAR",E3814*88,E3814)</f>
        <v>15206.400000000001</v>
      </c>
      <c r="G3814" s="48">
        <f>F3814*J3814</f>
        <v>15206.400000000001</v>
      </c>
      <c r="H3814" s="21">
        <v>353704</v>
      </c>
      <c r="I3814" s="21"/>
      <c r="J3814" s="21">
        <v>1</v>
      </c>
      <c r="K3814" s="21">
        <v>1</v>
      </c>
      <c r="L3814" s="21">
        <f>J3814-K3814</f>
        <v>0</v>
      </c>
      <c r="M3814" s="21" t="s">
        <v>5612</v>
      </c>
      <c r="N3814" s="30">
        <v>45959</v>
      </c>
      <c r="O3814" s="48">
        <v>26784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>IF(X3814="", "", X3814-N3814)</f>
        <v>3</v>
      </c>
      <c r="Z3814" s="21" t="str">
        <f>IF(N3814="", "", TEXT(N3814, "dddd"))</f>
        <v>Wednesday</v>
      </c>
      <c r="AA3814" s="21" t="str">
        <f>IF(X3814="", "", TEXT(X3814, "dddd"))</f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3808</v>
      </c>
      <c r="B3815" s="21" t="s">
        <v>5514</v>
      </c>
      <c r="C3815" s="30" t="s">
        <v>5514</v>
      </c>
      <c r="D3815" s="30">
        <v>45958</v>
      </c>
      <c r="E3815" s="47">
        <v>219</v>
      </c>
      <c r="F3815" s="47">
        <f>IF(AB3815="DOLLAR",E3815*88,E3815)</f>
        <v>19272</v>
      </c>
      <c r="G3815" s="48">
        <f>F3815*J3815</f>
        <v>19272</v>
      </c>
      <c r="H3815" s="21">
        <v>355704</v>
      </c>
      <c r="I3815" s="21"/>
      <c r="J3815" s="21">
        <v>1</v>
      </c>
      <c r="K3815" s="21">
        <v>1</v>
      </c>
      <c r="L3815" s="21">
        <f>J3815-K3815</f>
        <v>0</v>
      </c>
      <c r="M3815" s="21" t="s">
        <v>5612</v>
      </c>
      <c r="N3815" s="30">
        <v>45959</v>
      </c>
      <c r="O3815" s="48">
        <v>33945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Kerala</v>
      </c>
      <c r="W3815" s="38"/>
      <c r="X3815" s="30">
        <v>45962</v>
      </c>
      <c r="Y3815" s="21">
        <f>IF(X3815="", "", X3815-N3815)</f>
        <v>3</v>
      </c>
      <c r="Z3815" s="21" t="str">
        <f>IF(N3815="", "", TEXT(N3815, "dddd"))</f>
        <v>Wednesday</v>
      </c>
      <c r="AA3815" s="21" t="str">
        <f>IF(X3815="", "", TEXT(X3815, "dddd"))</f>
        <v>Saturday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3809</v>
      </c>
      <c r="B3816" s="21" t="s">
        <v>5514</v>
      </c>
      <c r="C3816" s="30" t="s">
        <v>5514</v>
      </c>
      <c r="D3816" s="30">
        <v>45958</v>
      </c>
      <c r="E3816" s="47">
        <v>405.6</v>
      </c>
      <c r="F3816" s="47">
        <f>IF(AB3816="DOLLAR",E3816*88,E3816)</f>
        <v>35692.800000000003</v>
      </c>
      <c r="G3816" s="48">
        <f>F3816*J3816</f>
        <v>71385.600000000006</v>
      </c>
      <c r="H3816" s="21">
        <v>353606</v>
      </c>
      <c r="I3816" s="21"/>
      <c r="J3816" s="21">
        <v>2</v>
      </c>
      <c r="K3816" s="21">
        <v>2</v>
      </c>
      <c r="L3816" s="21">
        <f>J3816-K3816</f>
        <v>0</v>
      </c>
      <c r="M3816" s="21" t="s">
        <v>5584</v>
      </c>
      <c r="N3816" s="30">
        <v>45958</v>
      </c>
      <c r="O3816" s="48">
        <v>57798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Mumbai</v>
      </c>
      <c r="W3816" s="38"/>
      <c r="X3816" s="30">
        <v>45959</v>
      </c>
      <c r="Y3816" s="21">
        <f>IF(X3816="", "", X3816-N3816)</f>
        <v>1</v>
      </c>
      <c r="Z3816" s="21" t="str">
        <f>IF(N3816="", "", TEXT(N3816, "dddd"))</f>
        <v>Tuesday</v>
      </c>
      <c r="AA3816" s="21" t="str">
        <f>IF(X3816="", "", TEXT(X3816, "dddd"))</f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3810</v>
      </c>
      <c r="B3817" s="21" t="s">
        <v>5514</v>
      </c>
      <c r="C3817" s="30" t="s">
        <v>5514</v>
      </c>
      <c r="D3817" s="30">
        <v>45958</v>
      </c>
      <c r="E3817" s="47">
        <v>609</v>
      </c>
      <c r="F3817" s="47">
        <f>IF(AB3817="DOLLAR",E3817*88,E3817)</f>
        <v>53592</v>
      </c>
      <c r="G3817" s="48">
        <f>F3817*J3817</f>
        <v>107184</v>
      </c>
      <c r="H3817" s="21">
        <v>313238</v>
      </c>
      <c r="I3817" s="21"/>
      <c r="J3817" s="21">
        <v>2</v>
      </c>
      <c r="K3817" s="21">
        <v>2</v>
      </c>
      <c r="L3817" s="21">
        <f>J3817-K3817</f>
        <v>0</v>
      </c>
      <c r="M3817" s="21" t="s">
        <v>5584</v>
      </c>
      <c r="N3817" s="30">
        <v>45958</v>
      </c>
      <c r="O3817" s="48">
        <v>74385</v>
      </c>
      <c r="P3817" s="21" t="s">
        <v>242</v>
      </c>
      <c r="Q3817" s="21">
        <v>58157511506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Mumbai</v>
      </c>
      <c r="W3817" s="38"/>
      <c r="X3817" s="30">
        <v>45959</v>
      </c>
      <c r="Y3817" s="21">
        <f>IF(X3817="", "", X3817-N3817)</f>
        <v>1</v>
      </c>
      <c r="Z3817" s="21" t="str">
        <f>IF(N3817="", "", TEXT(N3817, "dddd"))</f>
        <v>Tuesday</v>
      </c>
      <c r="AA3817" s="21" t="str">
        <f>IF(X3817="", "", TEXT(X3817, "dddd"))</f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3811</v>
      </c>
      <c r="B3818" s="21" t="s">
        <v>5514</v>
      </c>
      <c r="C3818" s="30" t="s">
        <v>5514</v>
      </c>
      <c r="D3818" s="30">
        <v>45958</v>
      </c>
      <c r="E3818" s="47">
        <v>201</v>
      </c>
      <c r="F3818" s="47">
        <f>IF(AB3818="DOLLAR",E3818*88,E3818)</f>
        <v>17688</v>
      </c>
      <c r="G3818" s="48">
        <f>F3818*J3818</f>
        <v>17688</v>
      </c>
      <c r="H3818" s="21">
        <v>372208</v>
      </c>
      <c r="I3818" s="21"/>
      <c r="J3818" s="21">
        <v>1</v>
      </c>
      <c r="K3818" s="21">
        <v>1</v>
      </c>
      <c r="L3818" s="21">
        <f>J3818-K3818</f>
        <v>0</v>
      </c>
      <c r="M3818" s="21" t="s">
        <v>5640</v>
      </c>
      <c r="N3818" s="30">
        <v>45958</v>
      </c>
      <c r="O3818" s="48">
        <v>31155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Kolkata</v>
      </c>
      <c r="W3818" s="38"/>
      <c r="X3818" s="30">
        <v>45959</v>
      </c>
      <c r="Y3818" s="21">
        <f>IF(X3818="", "", X3818-N3818)</f>
        <v>1</v>
      </c>
      <c r="Z3818" s="21" t="str">
        <f>IF(N3818="", "", TEXT(N3818, "dddd"))</f>
        <v>Tuesday</v>
      </c>
      <c r="AA3818" s="21" t="str">
        <f>IF(X3818="", "", TEXT(X3818, "dddd"))</f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3812</v>
      </c>
      <c r="B3819" s="21" t="s">
        <v>5514</v>
      </c>
      <c r="C3819" s="30" t="s">
        <v>5514</v>
      </c>
      <c r="D3819" s="30">
        <v>45958</v>
      </c>
      <c r="E3819" s="47">
        <v>292.60000000000002</v>
      </c>
      <c r="F3819" s="47">
        <f>IF(AB3819="DOLLAR",E3819*88,E3819)</f>
        <v>25748.800000000003</v>
      </c>
      <c r="G3819" s="48">
        <f>F3819*J3819</f>
        <v>25748.800000000003</v>
      </c>
      <c r="H3819" s="21">
        <v>344740</v>
      </c>
      <c r="I3819" s="21"/>
      <c r="J3819" s="21">
        <v>1</v>
      </c>
      <c r="K3819" s="21">
        <v>1</v>
      </c>
      <c r="L3819" s="21">
        <f>J3819-K3819</f>
        <v>0</v>
      </c>
      <c r="M3819" s="21" t="s">
        <v>5640</v>
      </c>
      <c r="N3819" s="30">
        <v>45958</v>
      </c>
      <c r="O3819" s="48">
        <v>38874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>IF(X3819="", "", X3819-N3819)</f>
        <v>1</v>
      </c>
      <c r="Z3819" s="21" t="str">
        <f>IF(N3819="", "", TEXT(N3819, "dddd"))</f>
        <v>Tuesday</v>
      </c>
      <c r="AA3819" s="21" t="str">
        <f>IF(X3819="", "", TEXT(X3819, "dddd"))</f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3813</v>
      </c>
      <c r="B3820" s="21" t="s">
        <v>5514</v>
      </c>
      <c r="C3820" s="30" t="s">
        <v>5514</v>
      </c>
      <c r="D3820" s="30">
        <v>45958</v>
      </c>
      <c r="E3820" s="47">
        <v>222</v>
      </c>
      <c r="F3820" s="47">
        <f>IF(AB3820="DOLLAR",E3820*88,E3820)</f>
        <v>19536</v>
      </c>
      <c r="G3820" s="48">
        <f>F3820*J3820</f>
        <v>19536</v>
      </c>
      <c r="H3820" s="21">
        <v>621616</v>
      </c>
      <c r="I3820" s="21"/>
      <c r="J3820" s="21">
        <v>1</v>
      </c>
      <c r="K3820" s="21">
        <v>1</v>
      </c>
      <c r="L3820" s="21">
        <f>J3820-K3820</f>
        <v>0</v>
      </c>
      <c r="M3820" s="21" t="s">
        <v>5640</v>
      </c>
      <c r="N3820" s="30">
        <v>45958</v>
      </c>
      <c r="O3820" s="48">
        <v>34410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>IF(X3820="", "", X3820-N3820)</f>
        <v>1</v>
      </c>
      <c r="Z3820" s="21" t="str">
        <f>IF(N3820="", "", TEXT(N3820, "dddd"))</f>
        <v>Tuesday</v>
      </c>
      <c r="AA3820" s="21" t="str">
        <f>IF(X3820="", "", TEXT(X3820, "dddd"))</f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3814</v>
      </c>
      <c r="B3821" s="21" t="s">
        <v>5514</v>
      </c>
      <c r="C3821" s="30" t="s">
        <v>5514</v>
      </c>
      <c r="D3821" s="30">
        <v>45958</v>
      </c>
      <c r="E3821" s="47">
        <v>85.2</v>
      </c>
      <c r="F3821" s="47">
        <f>IF(AB3821="DOLLAR",E3821*88,E3821)</f>
        <v>7497.6</v>
      </c>
      <c r="G3821" s="48">
        <f>F3821*J3821</f>
        <v>7497.6</v>
      </c>
      <c r="H3821" s="21">
        <v>134609</v>
      </c>
      <c r="I3821" s="21"/>
      <c r="J3821" s="21">
        <v>1</v>
      </c>
      <c r="K3821" s="21">
        <v>1</v>
      </c>
      <c r="L3821" s="21">
        <f>J3821-K3821</f>
        <v>0</v>
      </c>
      <c r="M3821" s="21" t="s">
        <v>5640</v>
      </c>
      <c r="N3821" s="30">
        <v>45958</v>
      </c>
      <c r="O3821" s="48">
        <v>13206</v>
      </c>
      <c r="P3821" s="21" t="s">
        <v>172</v>
      </c>
      <c r="Q3821" s="21">
        <v>58157515102</v>
      </c>
      <c r="R3821" s="21" t="s">
        <v>40</v>
      </c>
      <c r="S3821" s="3">
        <v>4</v>
      </c>
      <c r="T3821" s="37"/>
      <c r="U3821" s="21" t="s">
        <v>5515</v>
      </c>
      <c r="V3821" s="21" t="str">
        <f>VLOOKUP(P3821,'Customer List'!B:C,2,)</f>
        <v>Kolkata</v>
      </c>
      <c r="W3821" s="38"/>
      <c r="X3821" s="30">
        <v>45959</v>
      </c>
      <c r="Y3821" s="21">
        <f>IF(X3821="", "", X3821-N3821)</f>
        <v>1</v>
      </c>
      <c r="Z3821" s="21" t="str">
        <f>IF(N3821="", "", TEXT(N3821, "dddd"))</f>
        <v>Tuesday</v>
      </c>
      <c r="AA3821" s="21" t="str">
        <f>IF(X3821="", "", TEXT(X3821, "dddd"))</f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3815</v>
      </c>
      <c r="B3822" s="21" t="s">
        <v>5514</v>
      </c>
      <c r="C3822" s="30" t="s">
        <v>5514</v>
      </c>
      <c r="D3822" s="30">
        <v>45958</v>
      </c>
      <c r="E3822" s="47">
        <v>95.4</v>
      </c>
      <c r="F3822" s="47">
        <f>IF(AB3822="DOLLAR",E3822*88,E3822)</f>
        <v>8395.2000000000007</v>
      </c>
      <c r="G3822" s="48">
        <f>F3822*J3822</f>
        <v>8395.2000000000007</v>
      </c>
      <c r="H3822" s="21">
        <v>425401</v>
      </c>
      <c r="I3822" s="21"/>
      <c r="J3822" s="21">
        <v>1</v>
      </c>
      <c r="K3822" s="21">
        <v>1</v>
      </c>
      <c r="L3822" s="21">
        <f>J3822-K3822</f>
        <v>0</v>
      </c>
      <c r="M3822" s="21" t="s">
        <v>5592</v>
      </c>
      <c r="N3822" s="30">
        <v>45961</v>
      </c>
      <c r="O3822" s="48">
        <v>17251.5</v>
      </c>
      <c r="P3822" s="21" t="s">
        <v>3564</v>
      </c>
      <c r="Q3822" s="21" t="s">
        <v>2071</v>
      </c>
      <c r="R3822" s="21" t="s">
        <v>637</v>
      </c>
      <c r="S3822" s="3">
        <v>4</v>
      </c>
      <c r="T3822" s="37"/>
      <c r="U3822" s="21" t="s">
        <v>5515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>IF(X3822="", "", X3822-N3822)</f>
        <v>0</v>
      </c>
      <c r="Z3822" s="21" t="str">
        <f>IF(N3822="", "", TEXT(N3822, "dddd"))</f>
        <v>Friday</v>
      </c>
      <c r="AA3822" s="21" t="str">
        <f>IF(X3822="", "", TEXT(X3822, "dddd"))</f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3816</v>
      </c>
      <c r="B3823" s="21" t="s">
        <v>5514</v>
      </c>
      <c r="C3823" s="30" t="s">
        <v>5514</v>
      </c>
      <c r="D3823" s="30">
        <v>45958</v>
      </c>
      <c r="E3823" s="47">
        <v>84.6</v>
      </c>
      <c r="F3823" s="47">
        <f>IF(AB3823="DOLLAR",E3823*88,E3823)</f>
        <v>7444.7999999999993</v>
      </c>
      <c r="G3823" s="48">
        <f>F3823*J3823</f>
        <v>7444.7999999999993</v>
      </c>
      <c r="H3823" s="21">
        <v>422401</v>
      </c>
      <c r="I3823" s="21"/>
      <c r="J3823" s="21">
        <v>1</v>
      </c>
      <c r="K3823" s="21">
        <v>1</v>
      </c>
      <c r="L3823" s="21">
        <f>J3823-K3823</f>
        <v>0</v>
      </c>
      <c r="M3823" s="21" t="s">
        <v>5592</v>
      </c>
      <c r="N3823" s="30">
        <v>45961</v>
      </c>
      <c r="O3823" s="48">
        <v>15298.5</v>
      </c>
      <c r="P3823" s="21" t="s">
        <v>3564</v>
      </c>
      <c r="Q3823" s="21" t="s">
        <v>2071</v>
      </c>
      <c r="R3823" s="21" t="s">
        <v>637</v>
      </c>
      <c r="S3823" s="3">
        <v>4</v>
      </c>
      <c r="T3823" s="37"/>
      <c r="U3823" s="21" t="s">
        <v>5515</v>
      </c>
      <c r="V3823" s="21" t="str">
        <f>VLOOKUP(P3823,'Customer List'!B:C,2,)</f>
        <v>DELHI</v>
      </c>
      <c r="W3823" s="38"/>
      <c r="X3823" s="30">
        <f>IF(OR(R3823 = "PRIYANKA MADAM", R3823 = "DEEPAK", R3823 = "PORTER"),N3823,"")</f>
        <v>45961</v>
      </c>
      <c r="Y3823" s="21">
        <f>IF(X3823="", "", X3823-N3823)</f>
        <v>0</v>
      </c>
      <c r="Z3823" s="21" t="str">
        <f>IF(N3823="", "", TEXT(N3823, "dddd"))</f>
        <v>Friday</v>
      </c>
      <c r="AA3823" s="21" t="str">
        <f>IF(X3823="", "", TEXT(X3823, "dddd"))</f>
        <v>Friday</v>
      </c>
      <c r="AB3823" s="21" t="str">
        <f>VLOOKUP(U3823,'Currency Sheet'!A:C,3,)</f>
        <v>DOLLAR</v>
      </c>
      <c r="AC3823" s="42" t="str">
        <f>VLOOKUP(P3823,'Customer List'!B:D,3,)</f>
        <v>Local</v>
      </c>
    </row>
    <row r="3824" spans="1:29" x14ac:dyDescent="0.25">
      <c r="A3824" s="21">
        <v>3817</v>
      </c>
      <c r="B3824" s="21" t="s">
        <v>5514</v>
      </c>
      <c r="C3824" s="30" t="s">
        <v>5514</v>
      </c>
      <c r="D3824" s="30">
        <v>45958</v>
      </c>
      <c r="E3824" s="47">
        <v>274.8</v>
      </c>
      <c r="F3824" s="47">
        <f>IF(AB3824="DOLLAR",E3824*88,E3824)</f>
        <v>24182.400000000001</v>
      </c>
      <c r="G3824" s="48">
        <f>F3824*J3824</f>
        <v>48364.800000000003</v>
      </c>
      <c r="H3824" s="21">
        <v>422302</v>
      </c>
      <c r="I3824" s="21"/>
      <c r="J3824" s="21">
        <v>2</v>
      </c>
      <c r="K3824" s="21">
        <v>2</v>
      </c>
      <c r="L3824" s="21">
        <f>J3824-K3824</f>
        <v>0</v>
      </c>
      <c r="M3824" s="21" t="s">
        <v>5588</v>
      </c>
      <c r="N3824" s="30">
        <v>45959</v>
      </c>
      <c r="O3824" s="48">
        <v>49693</v>
      </c>
      <c r="P3824" s="21" t="s">
        <v>2046</v>
      </c>
      <c r="Q3824" s="21">
        <v>58157548400</v>
      </c>
      <c r="R3824" s="21" t="s">
        <v>40</v>
      </c>
      <c r="S3824" s="3">
        <v>4</v>
      </c>
      <c r="T3824" s="37"/>
      <c r="U3824" s="21" t="s">
        <v>5515</v>
      </c>
      <c r="V3824" s="21" t="str">
        <f>VLOOKUP(P3824,'Customer List'!B:C,2,)</f>
        <v>Banglore</v>
      </c>
      <c r="W3824" s="38"/>
      <c r="X3824" s="30">
        <v>45960</v>
      </c>
      <c r="Y3824" s="21">
        <f>IF(X3824="", "", X3824-N3824)</f>
        <v>1</v>
      </c>
      <c r="Z3824" s="21" t="str">
        <f>IF(N3824="", "", TEXT(N3824, "dddd"))</f>
        <v>Wednesday</v>
      </c>
      <c r="AA3824" s="21" t="str">
        <f>IF(X3824="", "", TEXT(X3824, "dddd"))</f>
        <v>Thursday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3818</v>
      </c>
      <c r="B3825" s="21" t="s">
        <v>5514</v>
      </c>
      <c r="C3825" s="30" t="s">
        <v>5514</v>
      </c>
      <c r="D3825" s="30">
        <v>45958</v>
      </c>
      <c r="E3825" s="47">
        <v>28.2</v>
      </c>
      <c r="F3825" s="47">
        <f>IF(AB3825="DOLLAR",E3825*88,E3825)</f>
        <v>2481.6</v>
      </c>
      <c r="G3825" s="48">
        <f>F3825*J3825</f>
        <v>2481.6</v>
      </c>
      <c r="H3825" s="21">
        <v>400405</v>
      </c>
      <c r="I3825" s="21"/>
      <c r="J3825" s="21">
        <v>1</v>
      </c>
      <c r="K3825" s="21">
        <v>1</v>
      </c>
      <c r="L3825" s="21">
        <f>J3825-K3825</f>
        <v>0</v>
      </c>
      <c r="M3825" s="21" t="s">
        <v>5717</v>
      </c>
      <c r="N3825" s="30">
        <v>45959</v>
      </c>
      <c r="O3825" s="48">
        <v>5099.5</v>
      </c>
      <c r="P3825" s="21" t="s">
        <v>671</v>
      </c>
      <c r="Q3825" s="21">
        <v>58157548400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Hyderabad</v>
      </c>
      <c r="W3825" s="38"/>
      <c r="X3825" s="30">
        <v>45960</v>
      </c>
      <c r="Y3825" s="21">
        <f>IF(X3825="", "", X3825-N3825)</f>
        <v>1</v>
      </c>
      <c r="Z3825" s="21" t="str">
        <f>IF(N3825="", "", TEXT(N3825, "dddd"))</f>
        <v>Wednesday</v>
      </c>
      <c r="AA3825" s="21" t="str">
        <f>IF(X3825="", "", TEXT(X3825, "dddd"))</f>
        <v>Thursday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3819</v>
      </c>
      <c r="B3826" s="21" t="s">
        <v>5514</v>
      </c>
      <c r="C3826" s="30" t="s">
        <v>5514</v>
      </c>
      <c r="D3826" s="30">
        <v>45958</v>
      </c>
      <c r="E3826" s="47">
        <v>292.60000000000002</v>
      </c>
      <c r="F3826" s="47">
        <f>IF(AB3826="DOLLAR",E3826*88,E3826)</f>
        <v>25748.800000000003</v>
      </c>
      <c r="G3826" s="48">
        <f>F3826*J3826</f>
        <v>25748.800000000003</v>
      </c>
      <c r="H3826" s="21">
        <v>300554</v>
      </c>
      <c r="I3826" s="21"/>
      <c r="J3826" s="21">
        <v>1</v>
      </c>
      <c r="K3826" s="21">
        <v>1</v>
      </c>
      <c r="L3826" s="21">
        <f>J3826-K3826</f>
        <v>0</v>
      </c>
      <c r="M3826" s="21" t="s">
        <v>5613</v>
      </c>
      <c r="N3826" s="30">
        <v>45959</v>
      </c>
      <c r="O3826" s="48">
        <v>25110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Kerala</v>
      </c>
      <c r="W3826" s="38"/>
      <c r="X3826" s="30">
        <v>45962</v>
      </c>
      <c r="Y3826" s="21">
        <f>IF(X3826="", "", X3826-N3826)</f>
        <v>3</v>
      </c>
      <c r="Z3826" s="21" t="str">
        <f>IF(N3826="", "", TEXT(N3826, "dddd"))</f>
        <v>Wednesday</v>
      </c>
      <c r="AA3826" s="21" t="str">
        <f>IF(X3826="", "", TEXT(X3826, "dddd"))</f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3820</v>
      </c>
      <c r="B3827" s="21" t="s">
        <v>5514</v>
      </c>
      <c r="C3827" s="30" t="s">
        <v>5514</v>
      </c>
      <c r="D3827" s="30">
        <v>45958</v>
      </c>
      <c r="E3827" s="47">
        <v>159</v>
      </c>
      <c r="F3827" s="47">
        <f>IF(AB3827="DOLLAR",E3827*88,E3827)</f>
        <v>13992</v>
      </c>
      <c r="G3827" s="48">
        <f>F3827*J3827</f>
        <v>13992</v>
      </c>
      <c r="H3827" s="21">
        <v>502516</v>
      </c>
      <c r="I3827" s="21"/>
      <c r="J3827" s="21">
        <v>1</v>
      </c>
      <c r="K3827" s="21">
        <v>1</v>
      </c>
      <c r="L3827" s="21">
        <f>J3827-K3827</f>
        <v>0</v>
      </c>
      <c r="M3827" s="21" t="s">
        <v>5613</v>
      </c>
      <c r="N3827" s="30">
        <v>45959</v>
      </c>
      <c r="O3827" s="48">
        <v>24645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>IF(X3827="", "", X3827-N3827)</f>
        <v>3</v>
      </c>
      <c r="Z3827" s="21" t="str">
        <f>IF(N3827="", "", TEXT(N3827, "dddd"))</f>
        <v>Wednesday</v>
      </c>
      <c r="AA3827" s="21" t="str">
        <f>IF(X3827="", "", TEXT(X3827, "dddd"))</f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3821</v>
      </c>
      <c r="B3828" s="21" t="s">
        <v>5514</v>
      </c>
      <c r="C3828" s="30" t="s">
        <v>5514</v>
      </c>
      <c r="D3828" s="30">
        <v>45958</v>
      </c>
      <c r="E3828" s="47">
        <v>162</v>
      </c>
      <c r="F3828" s="47">
        <f>IF(AB3828="DOLLAR",E3828*88,E3828)</f>
        <v>14256</v>
      </c>
      <c r="G3828" s="48">
        <f>F3828*J3828</f>
        <v>14256</v>
      </c>
      <c r="H3828" s="21">
        <v>379210</v>
      </c>
      <c r="I3828" s="21"/>
      <c r="J3828" s="21">
        <v>1</v>
      </c>
      <c r="K3828" s="21">
        <v>1</v>
      </c>
      <c r="L3828" s="21">
        <f>J3828-K3828</f>
        <v>0</v>
      </c>
      <c r="M3828" s="21" t="s">
        <v>5613</v>
      </c>
      <c r="N3828" s="30">
        <v>45959</v>
      </c>
      <c r="O3828" s="48">
        <v>25110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>IF(X3828="", "", X3828-N3828)</f>
        <v>3</v>
      </c>
      <c r="Z3828" s="21" t="str">
        <f>IF(N3828="", "", TEXT(N3828, "dddd"))</f>
        <v>Wednesday</v>
      </c>
      <c r="AA3828" s="21" t="str">
        <f>IF(X3828="", "", TEXT(X3828, "dddd"))</f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3822</v>
      </c>
      <c r="B3829" s="21" t="s">
        <v>5514</v>
      </c>
      <c r="C3829" s="30" t="s">
        <v>5514</v>
      </c>
      <c r="D3829" s="30">
        <v>45958</v>
      </c>
      <c r="E3829" s="47">
        <v>214.8</v>
      </c>
      <c r="F3829" s="47">
        <f>IF(AB3829="DOLLAR",E3829*88,E3829)</f>
        <v>18902.400000000001</v>
      </c>
      <c r="G3829" s="48">
        <f>F3829*J3829</f>
        <v>18902.400000000001</v>
      </c>
      <c r="H3829" s="21">
        <v>328630</v>
      </c>
      <c r="I3829" s="21"/>
      <c r="J3829" s="21">
        <v>1</v>
      </c>
      <c r="K3829" s="21">
        <v>1</v>
      </c>
      <c r="L3829" s="21">
        <f>J3829-K3829</f>
        <v>0</v>
      </c>
      <c r="M3829" s="21" t="s">
        <v>5613</v>
      </c>
      <c r="N3829" s="30">
        <v>45959</v>
      </c>
      <c r="O3829" s="48">
        <v>33294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>IF(X3829="", "", X3829-N3829)</f>
        <v>3</v>
      </c>
      <c r="Z3829" s="21" t="str">
        <f>IF(N3829="", "", TEXT(N3829, "dddd"))</f>
        <v>Wednesday</v>
      </c>
      <c r="AA3829" s="21" t="str">
        <f>IF(X3829="", "", TEXT(X3829, "dddd"))</f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3823</v>
      </c>
      <c r="B3830" s="21" t="s">
        <v>5514</v>
      </c>
      <c r="C3830" s="30" t="s">
        <v>5514</v>
      </c>
      <c r="D3830" s="30">
        <v>45958</v>
      </c>
      <c r="E3830" s="47">
        <v>250.2</v>
      </c>
      <c r="F3830" s="47">
        <f>IF(AB3830="DOLLAR",E3830*88,E3830)</f>
        <v>22017.599999999999</v>
      </c>
      <c r="G3830" s="48">
        <f>F3830*J3830</f>
        <v>22017.599999999999</v>
      </c>
      <c r="H3830" s="21">
        <v>331328</v>
      </c>
      <c r="I3830" s="21"/>
      <c r="J3830" s="21">
        <v>1</v>
      </c>
      <c r="K3830" s="21">
        <v>1</v>
      </c>
      <c r="L3830" s="21">
        <f>J3830-K3830</f>
        <v>0</v>
      </c>
      <c r="M3830" s="21" t="s">
        <v>5613</v>
      </c>
      <c r="N3830" s="30">
        <v>45959</v>
      </c>
      <c r="O3830" s="48">
        <v>38781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>IF(X3830="", "", X3830-N3830)</f>
        <v>3</v>
      </c>
      <c r="Z3830" s="21" t="str">
        <f>IF(N3830="", "", TEXT(N3830, "dddd"))</f>
        <v>Wednesday</v>
      </c>
      <c r="AA3830" s="21" t="str">
        <f>IF(X3830="", "", TEXT(X3830, "dddd"))</f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3824</v>
      </c>
      <c r="B3831" s="21" t="s">
        <v>5514</v>
      </c>
      <c r="C3831" s="30" t="s">
        <v>5514</v>
      </c>
      <c r="D3831" s="30">
        <v>45958</v>
      </c>
      <c r="E3831" s="47">
        <v>160.80000000000001</v>
      </c>
      <c r="F3831" s="47">
        <f>IF(AB3831="DOLLAR",E3831*88,E3831)</f>
        <v>14150.400000000001</v>
      </c>
      <c r="G3831" s="48">
        <f>F3831*J3831</f>
        <v>14150.400000000001</v>
      </c>
      <c r="H3831" s="21">
        <v>331408</v>
      </c>
      <c r="I3831" s="21"/>
      <c r="J3831" s="21">
        <v>1</v>
      </c>
      <c r="K3831" s="21">
        <v>1</v>
      </c>
      <c r="L3831" s="21">
        <f>J3831-K3831</f>
        <v>0</v>
      </c>
      <c r="M3831" s="21" t="s">
        <v>5613</v>
      </c>
      <c r="N3831" s="30">
        <v>45959</v>
      </c>
      <c r="O3831" s="48">
        <v>24924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5515</v>
      </c>
      <c r="V3831" s="21" t="str">
        <f>VLOOKUP(P3831,'Customer List'!B:C,2,)</f>
        <v>Kerala</v>
      </c>
      <c r="W3831" s="38"/>
      <c r="X3831" s="30">
        <v>45962</v>
      </c>
      <c r="Y3831" s="21">
        <f>IF(X3831="", "", X3831-N3831)</f>
        <v>3</v>
      </c>
      <c r="Z3831" s="21" t="str">
        <f>IF(N3831="", "", TEXT(N3831, "dddd"))</f>
        <v>Wednesday</v>
      </c>
      <c r="AA3831" s="21" t="str">
        <f>IF(X3831="", "", TEXT(X3831, "dddd"))</f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3825</v>
      </c>
      <c r="B3832" s="21" t="s">
        <v>5519</v>
      </c>
      <c r="C3832" s="30">
        <v>45954</v>
      </c>
      <c r="D3832" s="30">
        <v>45958</v>
      </c>
      <c r="E3832" s="47">
        <v>627</v>
      </c>
      <c r="F3832" s="47">
        <f>IF(AB3832="DOLLAR",E3832*88,E3832)</f>
        <v>55176</v>
      </c>
      <c r="G3832" s="48">
        <f>F3832*J3832</f>
        <v>55176</v>
      </c>
      <c r="H3832" s="21" t="s">
        <v>3559</v>
      </c>
      <c r="I3832" s="21" t="s">
        <v>5516</v>
      </c>
      <c r="J3832" s="21">
        <v>1</v>
      </c>
      <c r="K3832" s="21">
        <v>1</v>
      </c>
      <c r="L3832" s="21">
        <f>J3832-K3832</f>
        <v>0</v>
      </c>
      <c r="M3832" s="21" t="s">
        <v>5631</v>
      </c>
      <c r="N3832" s="30">
        <v>45958</v>
      </c>
      <c r="O3832" s="48">
        <v>128012</v>
      </c>
      <c r="P3832" s="21" t="s">
        <v>26</v>
      </c>
      <c r="Q3832" s="21" t="s">
        <v>5525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>IF(X3832="", "", X3832-N3832)</f>
        <v>1</v>
      </c>
      <c r="Z3832" s="21" t="str">
        <f>IF(N3832="", "", TEXT(N3832, "dddd"))</f>
        <v>Tuesday</v>
      </c>
      <c r="AA3832" s="21" t="str">
        <f>IF(X3832="", "", TEXT(X3832, "dddd"))</f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3826</v>
      </c>
      <c r="B3833" s="21" t="s">
        <v>5519</v>
      </c>
      <c r="C3833" s="30">
        <v>45954</v>
      </c>
      <c r="D3833" s="30">
        <v>45958</v>
      </c>
      <c r="E3833" s="47">
        <v>93</v>
      </c>
      <c r="F3833" s="47">
        <f>IF(AB3833="DOLLAR",E3833*88,E3833)</f>
        <v>8184</v>
      </c>
      <c r="G3833" s="48">
        <f>F3833*J3833</f>
        <v>8184</v>
      </c>
      <c r="H3833" s="21" t="s">
        <v>5517</v>
      </c>
      <c r="I3833" s="21" t="s">
        <v>5518</v>
      </c>
      <c r="J3833" s="21">
        <v>1</v>
      </c>
      <c r="K3833" s="21">
        <v>1</v>
      </c>
      <c r="L3833" s="21">
        <f>J3833-K3833</f>
        <v>0</v>
      </c>
      <c r="M3833" s="21" t="s">
        <v>5632</v>
      </c>
      <c r="N3833" s="30">
        <v>45958</v>
      </c>
      <c r="O3833" s="48">
        <v>20253</v>
      </c>
      <c r="P3833" s="21" t="s">
        <v>26</v>
      </c>
      <c r="Q3833" s="21" t="s">
        <v>5525</v>
      </c>
      <c r="R3833" s="21" t="s">
        <v>40</v>
      </c>
      <c r="S3833" s="3">
        <v>-80</v>
      </c>
      <c r="T3833" s="37"/>
      <c r="U3833" s="21" t="s">
        <v>492</v>
      </c>
      <c r="V3833" s="21" t="str">
        <f>VLOOKUP(P3833,'Customer List'!B:C,2,)</f>
        <v>Chandigarh</v>
      </c>
      <c r="W3833" s="38"/>
      <c r="X3833" s="30">
        <v>45959</v>
      </c>
      <c r="Y3833" s="21">
        <f>IF(X3833="", "", X3833-N3833)</f>
        <v>1</v>
      </c>
      <c r="Z3833" s="21" t="str">
        <f>IF(N3833="", "", TEXT(N3833, "dddd"))</f>
        <v>Tuesday</v>
      </c>
      <c r="AA3833" s="21" t="str">
        <f>IF(X3833="", "", TEXT(X3833, "dddd"))</f>
        <v>Wednesday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3827</v>
      </c>
      <c r="B3834" s="21" t="s">
        <v>5425</v>
      </c>
      <c r="C3834" s="30">
        <v>45951</v>
      </c>
      <c r="D3834" s="30">
        <v>45958</v>
      </c>
      <c r="E3834" s="47">
        <v>587</v>
      </c>
      <c r="F3834" s="47">
        <f>IF(AB3834="DOLLAR",E3834*88,E3834)</f>
        <v>51656</v>
      </c>
      <c r="G3834" s="48">
        <f>F3834*J3834</f>
        <v>51656</v>
      </c>
      <c r="H3834" s="21" t="s">
        <v>5426</v>
      </c>
      <c r="I3834" s="21" t="s">
        <v>5427</v>
      </c>
      <c r="J3834" s="21">
        <v>1</v>
      </c>
      <c r="K3834" s="21">
        <v>1</v>
      </c>
      <c r="L3834" s="21">
        <f>J3834-K3834</f>
        <v>0</v>
      </c>
      <c r="M3834" s="21" t="s">
        <v>5697</v>
      </c>
      <c r="N3834" s="30">
        <v>45958</v>
      </c>
      <c r="O3834" s="48">
        <v>71734.5</v>
      </c>
      <c r="P3834" s="21" t="s">
        <v>16</v>
      </c>
      <c r="Q3834" s="21" t="s">
        <v>2071</v>
      </c>
      <c r="R3834" s="21" t="s">
        <v>637</v>
      </c>
      <c r="S3834" s="3">
        <v>-20</v>
      </c>
      <c r="T3834" s="37"/>
      <c r="U3834" s="21" t="s">
        <v>320</v>
      </c>
      <c r="V3834" s="21" t="str">
        <f>VLOOKUP(P3834,'Customer List'!B:C,2,)</f>
        <v>Delhi</v>
      </c>
      <c r="W3834" s="38"/>
      <c r="X3834" s="30">
        <f>IF(OR(R3834 = "PRIYANKA MADAM", R3834 = "DEEPAK", R3834 = "PORTER"),N3834,"")</f>
        <v>45958</v>
      </c>
      <c r="Y3834" s="21">
        <f>IF(X3834="", "", X3834-N3834)</f>
        <v>0</v>
      </c>
      <c r="Z3834" s="21" t="str">
        <f>IF(N3834="", "", TEXT(N3834, "dddd"))</f>
        <v>Tuesday</v>
      </c>
      <c r="AA3834" s="21" t="str">
        <f>IF(X3834="", "", TEXT(X3834, "dddd"))</f>
        <v>Tuesday</v>
      </c>
      <c r="AB3834" s="21" t="str">
        <f>VLOOKUP(U3834,'Currency Sheet'!A:C,3,)</f>
        <v>DOLLAR</v>
      </c>
      <c r="AC3834" s="42" t="str">
        <f>VLOOKUP(P3834,'Customer List'!B:D,3,)</f>
        <v>Local</v>
      </c>
    </row>
    <row r="3835" spans="1:29" x14ac:dyDescent="0.25">
      <c r="A3835" s="21">
        <v>3828</v>
      </c>
      <c r="B3835" s="21" t="s">
        <v>5425</v>
      </c>
      <c r="C3835" s="30">
        <v>45951</v>
      </c>
      <c r="D3835" s="30">
        <v>45958</v>
      </c>
      <c r="E3835" s="47">
        <v>374</v>
      </c>
      <c r="F3835" s="47">
        <f>IF(AB3835="DOLLAR",E3835*88,E3835)</f>
        <v>32912</v>
      </c>
      <c r="G3835" s="48">
        <f>F3835*J3835</f>
        <v>32912</v>
      </c>
      <c r="H3835" s="21" t="s">
        <v>5428</v>
      </c>
      <c r="I3835" s="21" t="s">
        <v>5429</v>
      </c>
      <c r="J3835" s="21">
        <v>1</v>
      </c>
      <c r="K3835" s="21">
        <v>1</v>
      </c>
      <c r="L3835" s="21">
        <f>J3835-K3835</f>
        <v>0</v>
      </c>
      <c r="M3835" s="21" t="s">
        <v>5579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>IF(X3835="", "", X3835-N3835)</f>
        <v>1</v>
      </c>
      <c r="Z3835" s="21" t="str">
        <f>IF(N3835="", "", TEXT(N3835, "dddd"))</f>
        <v>Tuesday</v>
      </c>
      <c r="AA3835" s="21" t="str">
        <f>IF(X3835="", "", TEXT(X3835, "dddd"))</f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3829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>IF(AB3836="DOLLAR",E3836*88,E3836)</f>
        <v>32912</v>
      </c>
      <c r="G3836" s="48">
        <f>F3836*J3836</f>
        <v>32912</v>
      </c>
      <c r="H3836" s="21" t="s">
        <v>5430</v>
      </c>
      <c r="I3836" s="21" t="s">
        <v>5431</v>
      </c>
      <c r="J3836" s="21">
        <v>1</v>
      </c>
      <c r="K3836" s="21">
        <v>1</v>
      </c>
      <c r="L3836" s="21">
        <f>J3836-K3836</f>
        <v>0</v>
      </c>
      <c r="M3836" s="21" t="s">
        <v>5579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>IF(X3836="", "", X3836-N3836)</f>
        <v>1</v>
      </c>
      <c r="Z3836" s="21" t="str">
        <f>IF(N3836="", "", TEXT(N3836, "dddd"))</f>
        <v>Tuesday</v>
      </c>
      <c r="AA3836" s="21" t="str">
        <f>IF(X3836="", "", TEXT(X3836, "dddd"))</f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3830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>IF(AB3837="DOLLAR",E3837*88,E3837)</f>
        <v>32912</v>
      </c>
      <c r="G3837" s="48">
        <f>F3837*J3837</f>
        <v>32912</v>
      </c>
      <c r="H3837" s="21" t="s">
        <v>5432</v>
      </c>
      <c r="I3837" s="21" t="s">
        <v>5433</v>
      </c>
      <c r="J3837" s="21">
        <v>1</v>
      </c>
      <c r="K3837" s="21">
        <v>1</v>
      </c>
      <c r="L3837" s="21">
        <f>J3837-K3837</f>
        <v>0</v>
      </c>
      <c r="M3837" s="21" t="s">
        <v>5579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>IF(X3837="", "", X3837-N3837)</f>
        <v>1</v>
      </c>
      <c r="Z3837" s="21" t="str">
        <f>IF(N3837="", "", TEXT(N3837, "dddd"))</f>
        <v>Tuesday</v>
      </c>
      <c r="AA3837" s="21" t="str">
        <f>IF(X3837="", "", TEXT(X3837, "dddd"))</f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3831</v>
      </c>
      <c r="B3838" s="21" t="s">
        <v>5425</v>
      </c>
      <c r="C3838" s="30">
        <v>45951</v>
      </c>
      <c r="D3838" s="30">
        <v>45958</v>
      </c>
      <c r="E3838" s="47">
        <v>374</v>
      </c>
      <c r="F3838" s="47">
        <f>IF(AB3838="DOLLAR",E3838*88,E3838)</f>
        <v>32912</v>
      </c>
      <c r="G3838" s="48">
        <f>F3838*J3838</f>
        <v>32912</v>
      </c>
      <c r="H3838" s="21" t="s">
        <v>5434</v>
      </c>
      <c r="I3838" s="21" t="s">
        <v>5435</v>
      </c>
      <c r="J3838" s="21">
        <v>1</v>
      </c>
      <c r="K3838" s="21">
        <v>1</v>
      </c>
      <c r="L3838" s="21">
        <f>J3838-K3838</f>
        <v>0</v>
      </c>
      <c r="M3838" s="21" t="s">
        <v>5579</v>
      </c>
      <c r="N3838" s="30">
        <v>45958</v>
      </c>
      <c r="O3838" s="48">
        <v>54468</v>
      </c>
      <c r="P3838" s="21" t="s">
        <v>228</v>
      </c>
      <c r="Q3838" s="21">
        <v>58157517095</v>
      </c>
      <c r="R3838" s="21" t="s">
        <v>40</v>
      </c>
      <c r="S3838" s="3">
        <v>-20</v>
      </c>
      <c r="T3838" s="37"/>
      <c r="U3838" s="21" t="s">
        <v>320</v>
      </c>
      <c r="V3838" s="21" t="str">
        <f>VLOOKUP(P3838,'Customer List'!B:C,2,)</f>
        <v>Kolkata</v>
      </c>
      <c r="W3838" s="38"/>
      <c r="X3838" s="30">
        <v>45959</v>
      </c>
      <c r="Y3838" s="21">
        <f>IF(X3838="", "", X3838-N3838)</f>
        <v>1</v>
      </c>
      <c r="Z3838" s="21" t="str">
        <f>IF(N3838="", "", TEXT(N3838, "dddd"))</f>
        <v>Tuesday</v>
      </c>
      <c r="AA3838" s="21" t="str">
        <f>IF(X3838="", "", TEXT(X3838, "dddd"))</f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3832</v>
      </c>
      <c r="B3839" s="21" t="s">
        <v>5425</v>
      </c>
      <c r="C3839" s="30">
        <v>45951</v>
      </c>
      <c r="D3839" s="30">
        <v>45958</v>
      </c>
      <c r="E3839" s="47">
        <v>72</v>
      </c>
      <c r="F3839" s="47">
        <f>IF(AB3839="DOLLAR",E3839*88,E3839)</f>
        <v>6336</v>
      </c>
      <c r="G3839" s="48">
        <f>F3839*J3839</f>
        <v>6336</v>
      </c>
      <c r="H3839" s="21" t="s">
        <v>5436</v>
      </c>
      <c r="I3839" s="21" t="s">
        <v>5437</v>
      </c>
      <c r="J3839" s="21">
        <v>1</v>
      </c>
      <c r="K3839" s="21">
        <v>1</v>
      </c>
      <c r="L3839" s="21">
        <f>J3839-K3839</f>
        <v>0</v>
      </c>
      <c r="M3839" s="21" t="s">
        <v>5658</v>
      </c>
      <c r="N3839" s="30">
        <v>45959</v>
      </c>
      <c r="O3839" s="48">
        <v>10815</v>
      </c>
      <c r="P3839" s="21" t="s">
        <v>658</v>
      </c>
      <c r="Q3839" s="21">
        <v>58157546156</v>
      </c>
      <c r="R3839" s="21" t="s">
        <v>40</v>
      </c>
      <c r="S3839" s="3">
        <v>-80</v>
      </c>
      <c r="T3839" s="37"/>
      <c r="U3839" s="21" t="s">
        <v>320</v>
      </c>
      <c r="V3839" s="21" t="str">
        <f>VLOOKUP(P3839,'Customer List'!B:C,2,)</f>
        <v>Bhopal</v>
      </c>
      <c r="W3839" s="38"/>
      <c r="X3839" s="30" t="str">
        <f>IF(OR(R3839 = "PRIYANKA MADAM", R3839 = "DEEPAK", R3839 = "PORTER"),N3839,"")</f>
        <v/>
      </c>
      <c r="Y3839" s="21" t="str">
        <f>IF(X3839="", "", X3839-N3839)</f>
        <v/>
      </c>
      <c r="Z3839" s="21" t="str">
        <f>IF(N3839="", "", TEXT(N3839, "dddd"))</f>
        <v>Wednesday</v>
      </c>
      <c r="AA3839" s="21" t="str">
        <f>IF(X3839="", "", TEXT(X3839, "dddd"))</f>
        <v/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3833</v>
      </c>
      <c r="B3840" s="21" t="s">
        <v>5425</v>
      </c>
      <c r="C3840" s="30">
        <v>45951</v>
      </c>
      <c r="D3840" s="30">
        <v>45958</v>
      </c>
      <c r="E3840" s="47">
        <v>237</v>
      </c>
      <c r="F3840" s="47">
        <f>IF(AB3840="DOLLAR",E3840*88,E3840)</f>
        <v>20856</v>
      </c>
      <c r="G3840" s="48">
        <f>F3840*J3840</f>
        <v>20856</v>
      </c>
      <c r="H3840" s="21" t="s">
        <v>5438</v>
      </c>
      <c r="I3840" s="21" t="s">
        <v>5439</v>
      </c>
      <c r="J3840" s="21">
        <v>1</v>
      </c>
      <c r="K3840" s="21">
        <v>1</v>
      </c>
      <c r="L3840" s="21">
        <f>J3840-K3840</f>
        <v>0</v>
      </c>
      <c r="M3840" s="21" t="s">
        <v>5667</v>
      </c>
      <c r="N3840" s="30">
        <v>45958</v>
      </c>
      <c r="O3840" s="48">
        <v>35490</v>
      </c>
      <c r="P3840" s="21" t="s">
        <v>5443</v>
      </c>
      <c r="Q3840" s="21">
        <v>58157511823</v>
      </c>
      <c r="R3840" s="21" t="s">
        <v>40</v>
      </c>
      <c r="S3840" s="3">
        <v>4</v>
      </c>
      <c r="T3840" s="37"/>
      <c r="U3840" s="21" t="s">
        <v>320</v>
      </c>
      <c r="V3840" s="21" t="str">
        <f>VLOOKUP(P3840,'Customer List'!B:C,2,)</f>
        <v>BANGLORE</v>
      </c>
      <c r="W3840" s="38"/>
      <c r="X3840" s="30">
        <v>45960</v>
      </c>
      <c r="Y3840" s="21">
        <f>IF(X3840="", "", X3840-N3840)</f>
        <v>2</v>
      </c>
      <c r="Z3840" s="21" t="str">
        <f>IF(N3840="", "", TEXT(N3840, "dddd"))</f>
        <v>Tuesday</v>
      </c>
      <c r="AA3840" s="21" t="str">
        <f>IF(X3840="", "", TEXT(X3840, "dddd"))</f>
        <v>Thursday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3834</v>
      </c>
      <c r="B3841" s="21" t="s">
        <v>5425</v>
      </c>
      <c r="C3841" s="30">
        <v>45951</v>
      </c>
      <c r="D3841" s="30">
        <v>45958</v>
      </c>
      <c r="E3841" s="47">
        <v>393</v>
      </c>
      <c r="F3841" s="47">
        <f>IF(AB3841="DOLLAR",E3841*88,E3841)</f>
        <v>34584</v>
      </c>
      <c r="G3841" s="48">
        <f>F3841*J3841</f>
        <v>34584</v>
      </c>
      <c r="H3841" s="21" t="s">
        <v>2759</v>
      </c>
      <c r="I3841" s="21" t="s">
        <v>5440</v>
      </c>
      <c r="J3841" s="21">
        <v>1</v>
      </c>
      <c r="K3841" s="21">
        <v>1</v>
      </c>
      <c r="L3841" s="21">
        <f>J3841-K3841</f>
        <v>0</v>
      </c>
      <c r="M3841" s="21" t="s">
        <v>5697</v>
      </c>
      <c r="N3841" s="30">
        <v>45958</v>
      </c>
      <c r="O3841" s="48">
        <v>48051</v>
      </c>
      <c r="P3841" s="21" t="s">
        <v>16</v>
      </c>
      <c r="Q3841" s="21" t="s">
        <v>2071</v>
      </c>
      <c r="R3841" s="21" t="s">
        <v>637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>IF(OR(R3841 = "PRIYANKA MADAM", R3841 = "DEEPAK", R3841 = "PORTER"),N3841,"")</f>
        <v>45958</v>
      </c>
      <c r="Y3841" s="21">
        <f>IF(X3841="", "", X3841-N3841)</f>
        <v>0</v>
      </c>
      <c r="Z3841" s="21" t="str">
        <f>IF(N3841="", "", TEXT(N3841, "dddd"))</f>
        <v>Tuesday</v>
      </c>
      <c r="AA3841" s="21" t="str">
        <f>IF(X3841="", "", TEXT(X3841, "dddd"))</f>
        <v>Tuesday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3835</v>
      </c>
      <c r="B3842" s="21" t="s">
        <v>5425</v>
      </c>
      <c r="C3842" s="30">
        <v>45951</v>
      </c>
      <c r="D3842" s="30">
        <v>45958</v>
      </c>
      <c r="E3842" s="47">
        <v>393</v>
      </c>
      <c r="F3842" s="47">
        <f>IF(AB3842="DOLLAR",E3842*88,E3842)</f>
        <v>34584</v>
      </c>
      <c r="G3842" s="48">
        <f>F3842*J3842</f>
        <v>34584</v>
      </c>
      <c r="H3842" s="21" t="s">
        <v>5441</v>
      </c>
      <c r="I3842" s="21" t="s">
        <v>5442</v>
      </c>
      <c r="J3842" s="21">
        <v>1</v>
      </c>
      <c r="K3842" s="21">
        <v>1</v>
      </c>
      <c r="L3842" s="21">
        <f>J3842-K3842</f>
        <v>0</v>
      </c>
      <c r="M3842" s="21" t="s">
        <v>5615</v>
      </c>
      <c r="N3842" s="30">
        <v>45959</v>
      </c>
      <c r="O3842" s="48">
        <v>50720.5</v>
      </c>
      <c r="P3842" s="21" t="s">
        <v>30</v>
      </c>
      <c r="Q3842" s="21" t="s">
        <v>2071</v>
      </c>
      <c r="R3842" s="21" t="s">
        <v>847</v>
      </c>
      <c r="S3842" s="3">
        <v>4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>IF(OR(R3842 = "PRIYANKA MADAM", R3842 = "DEEPAK", R3842 = "PORTER"),N3842,"")</f>
        <v>45959</v>
      </c>
      <c r="Y3842" s="21">
        <f>IF(X3842="", "", X3842-N3842)</f>
        <v>0</v>
      </c>
      <c r="Z3842" s="21" t="str">
        <f>IF(N3842="", "", TEXT(N3842, "dddd"))</f>
        <v>Wednesday</v>
      </c>
      <c r="AA3842" s="21" t="str">
        <f>IF(X3842="", "", TEXT(X3842, "dddd"))</f>
        <v>Wednesday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3836</v>
      </c>
      <c r="B3843" s="21" t="s">
        <v>5444</v>
      </c>
      <c r="C3843" s="30">
        <v>45954</v>
      </c>
      <c r="D3843" s="30">
        <v>45958</v>
      </c>
      <c r="E3843" s="47">
        <v>18</v>
      </c>
      <c r="F3843" s="47">
        <f>IF(AB3843="DOLLAR",E3843*88,E3843)</f>
        <v>1584</v>
      </c>
      <c r="G3843" s="48">
        <f>F3843*J3843</f>
        <v>1584</v>
      </c>
      <c r="H3843" s="21" t="s">
        <v>5448</v>
      </c>
      <c r="I3843" s="21" t="s">
        <v>5481</v>
      </c>
      <c r="J3843" s="21">
        <v>1</v>
      </c>
      <c r="K3843" s="21">
        <v>1</v>
      </c>
      <c r="L3843" s="21">
        <f>J3843-K3843</f>
        <v>0</v>
      </c>
      <c r="M3843" s="21" t="s">
        <v>5692</v>
      </c>
      <c r="N3843" s="30">
        <v>45961</v>
      </c>
      <c r="O3843" s="48">
        <v>3915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>IF(OR(R3843 = "PRIYANKA MADAM", R3843 = "DEEPAK", R3843 = "PORTER"),N3843,"")</f>
        <v>45961</v>
      </c>
      <c r="Y3843" s="21">
        <f>IF(X3843="", "", X3843-N3843)</f>
        <v>0</v>
      </c>
      <c r="Z3843" s="21" t="str">
        <f>IF(N3843="", "", TEXT(N3843, "dddd"))</f>
        <v>Friday</v>
      </c>
      <c r="AA3843" s="21" t="str">
        <f>IF(X3843="", "", TEXT(X3843, "dddd"))</f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3837</v>
      </c>
      <c r="B3844" s="21" t="s">
        <v>5444</v>
      </c>
      <c r="C3844" s="30">
        <v>45954</v>
      </c>
      <c r="D3844" s="30">
        <v>45958</v>
      </c>
      <c r="E3844" s="47">
        <v>103.8</v>
      </c>
      <c r="F3844" s="47">
        <f>IF(AB3844="DOLLAR",E3844*88,E3844)</f>
        <v>9134.4</v>
      </c>
      <c r="G3844" s="48">
        <f>F3844*J3844</f>
        <v>9134.4</v>
      </c>
      <c r="H3844" s="21" t="s">
        <v>5449</v>
      </c>
      <c r="I3844" s="21" t="s">
        <v>5482</v>
      </c>
      <c r="J3844" s="21">
        <v>1</v>
      </c>
      <c r="K3844" s="21">
        <v>1</v>
      </c>
      <c r="L3844" s="21">
        <f>J3844-K3844</f>
        <v>0</v>
      </c>
      <c r="M3844" s="21" t="s">
        <v>5692</v>
      </c>
      <c r="N3844" s="30">
        <v>45961</v>
      </c>
      <c r="O3844" s="48">
        <v>22576.5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>IF(OR(R3844 = "PRIYANKA MADAM", R3844 = "DEEPAK", R3844 = "PORTER"),N3844,"")</f>
        <v>45961</v>
      </c>
      <c r="Y3844" s="21">
        <f>IF(X3844="", "", X3844-N3844)</f>
        <v>0</v>
      </c>
      <c r="Z3844" s="21" t="str">
        <f>IF(N3844="", "", TEXT(N3844, "dddd"))</f>
        <v>Friday</v>
      </c>
      <c r="AA3844" s="21" t="str">
        <f>IF(X3844="", "", TEXT(X3844, "dddd"))</f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3838</v>
      </c>
      <c r="B3845" s="21" t="s">
        <v>5444</v>
      </c>
      <c r="C3845" s="30">
        <v>45954</v>
      </c>
      <c r="D3845" s="30">
        <v>45958</v>
      </c>
      <c r="E3845" s="47">
        <v>43.8</v>
      </c>
      <c r="F3845" s="47">
        <f>IF(AB3845="DOLLAR",E3845*88,E3845)</f>
        <v>3854.3999999999996</v>
      </c>
      <c r="G3845" s="48">
        <f>F3845*J3845</f>
        <v>3854.3999999999996</v>
      </c>
      <c r="H3845" s="21" t="s">
        <v>5450</v>
      </c>
      <c r="I3845" s="21" t="s">
        <v>5483</v>
      </c>
      <c r="J3845" s="21">
        <v>1</v>
      </c>
      <c r="K3845" s="21">
        <v>1</v>
      </c>
      <c r="L3845" s="21">
        <f>J3845-K3845</f>
        <v>0</v>
      </c>
      <c r="M3845" s="21" t="s">
        <v>5692</v>
      </c>
      <c r="N3845" s="30">
        <v>45961</v>
      </c>
      <c r="O3845" s="48">
        <v>9526.5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>IF(OR(R3845 = "PRIYANKA MADAM", R3845 = "DEEPAK", R3845 = "PORTER"),N3845,"")</f>
        <v>45961</v>
      </c>
      <c r="Y3845" s="21">
        <f>IF(X3845="", "", X3845-N3845)</f>
        <v>0</v>
      </c>
      <c r="Z3845" s="21" t="str">
        <f>IF(N3845="", "", TEXT(N3845, "dddd"))</f>
        <v>Friday</v>
      </c>
      <c r="AA3845" s="21" t="str">
        <f>IF(X3845="", "", TEXT(X3845, "dddd"))</f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3839</v>
      </c>
      <c r="B3846" s="21" t="s">
        <v>5444</v>
      </c>
      <c r="C3846" s="30">
        <v>45954</v>
      </c>
      <c r="D3846" s="30">
        <v>45958</v>
      </c>
      <c r="E3846" s="47">
        <v>18.600000000000001</v>
      </c>
      <c r="F3846" s="47">
        <f>IF(AB3846="DOLLAR",E3846*88,E3846)</f>
        <v>1636.8000000000002</v>
      </c>
      <c r="G3846" s="48">
        <f>F3846*J3846</f>
        <v>1636.8000000000002</v>
      </c>
      <c r="H3846" s="21" t="s">
        <v>5451</v>
      </c>
      <c r="I3846" s="21" t="s">
        <v>5484</v>
      </c>
      <c r="J3846" s="21">
        <v>1</v>
      </c>
      <c r="K3846" s="21">
        <v>1</v>
      </c>
      <c r="L3846" s="21">
        <f>J3846-K3846</f>
        <v>0</v>
      </c>
      <c r="M3846" s="21" t="s">
        <v>5692</v>
      </c>
      <c r="N3846" s="30">
        <v>45961</v>
      </c>
      <c r="O3846" s="48">
        <v>4045.5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>IF(OR(R3846 = "PRIYANKA MADAM", R3846 = "DEEPAK", R3846 = "PORTER"),N3846,"")</f>
        <v>45961</v>
      </c>
      <c r="Y3846" s="21">
        <f>IF(X3846="", "", X3846-N3846)</f>
        <v>0</v>
      </c>
      <c r="Z3846" s="21" t="str">
        <f>IF(N3846="", "", TEXT(N3846, "dddd"))</f>
        <v>Friday</v>
      </c>
      <c r="AA3846" s="21" t="str">
        <f>IF(X3846="", "", TEXT(X3846, "dddd"))</f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3840</v>
      </c>
      <c r="B3847" s="21" t="s">
        <v>5444</v>
      </c>
      <c r="C3847" s="30">
        <v>45954</v>
      </c>
      <c r="D3847" s="30">
        <v>45958</v>
      </c>
      <c r="E3847" s="47">
        <v>17.399999999999999</v>
      </c>
      <c r="F3847" s="47">
        <f>IF(AB3847="DOLLAR",E3847*88,E3847)</f>
        <v>1531.1999999999998</v>
      </c>
      <c r="G3847" s="48">
        <f>F3847*J3847</f>
        <v>1531.1999999999998</v>
      </c>
      <c r="H3847" s="21" t="s">
        <v>5452</v>
      </c>
      <c r="I3847" s="21" t="s">
        <v>5485</v>
      </c>
      <c r="J3847" s="21">
        <v>1</v>
      </c>
      <c r="K3847" s="21">
        <v>1</v>
      </c>
      <c r="L3847" s="21">
        <f>J3847-K3847</f>
        <v>0</v>
      </c>
      <c r="M3847" s="21" t="s">
        <v>5692</v>
      </c>
      <c r="N3847" s="30">
        <v>45961</v>
      </c>
      <c r="O3847" s="48">
        <v>3784.5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>IF(OR(R3847 = "PRIYANKA MADAM", R3847 = "DEEPAK", R3847 = "PORTER"),N3847,"")</f>
        <v>45961</v>
      </c>
      <c r="Y3847" s="21">
        <f>IF(X3847="", "", X3847-N3847)</f>
        <v>0</v>
      </c>
      <c r="Z3847" s="21" t="str">
        <f>IF(N3847="", "", TEXT(N3847, "dddd"))</f>
        <v>Friday</v>
      </c>
      <c r="AA3847" s="21" t="str">
        <f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3841</v>
      </c>
      <c r="B3848" s="21" t="s">
        <v>5444</v>
      </c>
      <c r="C3848" s="30">
        <v>45954</v>
      </c>
      <c r="D3848" s="30">
        <v>45958</v>
      </c>
      <c r="E3848" s="47">
        <v>118.2</v>
      </c>
      <c r="F3848" s="47">
        <f>IF(AB3848="DOLLAR",E3848*88,E3848)</f>
        <v>10401.6</v>
      </c>
      <c r="G3848" s="48">
        <f>F3848*J3848</f>
        <v>10401.6</v>
      </c>
      <c r="H3848" s="21" t="s">
        <v>5453</v>
      </c>
      <c r="I3848" s="21" t="s">
        <v>5486</v>
      </c>
      <c r="J3848" s="21">
        <v>1</v>
      </c>
      <c r="K3848" s="21">
        <v>1</v>
      </c>
      <c r="L3848" s="21">
        <f>J3848-K3848</f>
        <v>0</v>
      </c>
      <c r="M3848" s="21" t="s">
        <v>5692</v>
      </c>
      <c r="N3848" s="30">
        <v>45961</v>
      </c>
      <c r="O3848" s="48">
        <v>25708.5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>IF(OR(R3848 = "PRIYANKA MADAM", R3848 = "DEEPAK", R3848 = "PORTER"),N3848,"")</f>
        <v>45961</v>
      </c>
      <c r="Y3848" s="21">
        <f>IF(X3848="", "", X3848-N3848)</f>
        <v>0</v>
      </c>
      <c r="Z3848" s="21" t="str">
        <f>IF(N3848="", "", TEXT(N3848, "dddd"))</f>
        <v>Friday</v>
      </c>
      <c r="AA3848" s="21" t="str">
        <f>IF(X3848="", "", TEXT(X3848, "dddd"))</f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3842</v>
      </c>
      <c r="B3849" s="21" t="s">
        <v>5445</v>
      </c>
      <c r="C3849" s="30">
        <v>45954</v>
      </c>
      <c r="D3849" s="30">
        <v>45958</v>
      </c>
      <c r="E3849" s="47">
        <v>133.19999999999999</v>
      </c>
      <c r="F3849" s="47">
        <f>IF(AB3849="DOLLAR",E3849*88,E3849)</f>
        <v>11721.599999999999</v>
      </c>
      <c r="G3849" s="48">
        <f>F3849*J3849</f>
        <v>11721.599999999999</v>
      </c>
      <c r="H3849" s="21" t="s">
        <v>5454</v>
      </c>
      <c r="I3849" s="21" t="s">
        <v>5487</v>
      </c>
      <c r="J3849" s="21">
        <v>1</v>
      </c>
      <c r="K3849" s="21">
        <v>1</v>
      </c>
      <c r="L3849" s="21">
        <f>J3849-K3849</f>
        <v>0</v>
      </c>
      <c r="M3849" s="21" t="s">
        <v>5616</v>
      </c>
      <c r="N3849" s="30">
        <v>45959</v>
      </c>
      <c r="O3849" s="48">
        <v>28971</v>
      </c>
      <c r="P3849" s="21" t="s">
        <v>30</v>
      </c>
      <c r="Q3849" s="21" t="s">
        <v>2071</v>
      </c>
      <c r="R3849" s="21" t="s">
        <v>847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>IF(OR(R3849 = "PRIYANKA MADAM", R3849 = "DEEPAK", R3849 = "PORTER"),N3849,"")</f>
        <v>45959</v>
      </c>
      <c r="Y3849" s="21">
        <f>IF(X3849="", "", X3849-N3849)</f>
        <v>0</v>
      </c>
      <c r="Z3849" s="21" t="str">
        <f>IF(N3849="", "", TEXT(N3849, "dddd"))</f>
        <v>Wednesday</v>
      </c>
      <c r="AA3849" s="21" t="str">
        <f>IF(X3849="", "", TEXT(X3849, "dddd"))</f>
        <v>Wednesday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3843</v>
      </c>
      <c r="B3850" s="21" t="s">
        <v>5446</v>
      </c>
      <c r="C3850" s="30">
        <v>45954</v>
      </c>
      <c r="D3850" s="30">
        <v>45958</v>
      </c>
      <c r="E3850" s="47">
        <v>21</v>
      </c>
      <c r="F3850" s="47">
        <f>IF(AB3850="DOLLAR",E3850*88,E3850)</f>
        <v>1848</v>
      </c>
      <c r="G3850" s="48">
        <f>F3850*J3850</f>
        <v>1848</v>
      </c>
      <c r="H3850" s="21" t="s">
        <v>5455</v>
      </c>
      <c r="I3850" s="21" t="s">
        <v>5488</v>
      </c>
      <c r="J3850" s="21">
        <v>1</v>
      </c>
      <c r="K3850" s="21">
        <v>1</v>
      </c>
      <c r="L3850" s="21">
        <f>J3850-K3850</f>
        <v>0</v>
      </c>
      <c r="M3850" s="21" t="s">
        <v>5598</v>
      </c>
      <c r="N3850" s="30">
        <v>45959</v>
      </c>
      <c r="O3850" s="48">
        <v>3298.75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>IF(X3850="", "", X3850-N3850)</f>
        <v>1</v>
      </c>
      <c r="Z3850" s="21" t="str">
        <f>IF(N3850="", "", TEXT(N3850, "dddd"))</f>
        <v>Wednesday</v>
      </c>
      <c r="AA3850" s="21" t="str">
        <f>IF(X3850="", "", TEXT(X3850, "dddd"))</f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3844</v>
      </c>
      <c r="B3851" s="21" t="s">
        <v>5446</v>
      </c>
      <c r="C3851" s="30">
        <v>45954</v>
      </c>
      <c r="D3851" s="30">
        <v>45958</v>
      </c>
      <c r="E3851" s="47">
        <v>31.2</v>
      </c>
      <c r="F3851" s="47">
        <f>IF(AB3851="DOLLAR",E3851*88,E3851)</f>
        <v>2745.6</v>
      </c>
      <c r="G3851" s="48">
        <f>F3851*J3851</f>
        <v>2745.6</v>
      </c>
      <c r="H3851" s="21" t="s">
        <v>5456</v>
      </c>
      <c r="I3851" s="21" t="s">
        <v>5489</v>
      </c>
      <c r="J3851" s="21">
        <v>1</v>
      </c>
      <c r="K3851" s="21">
        <v>1</v>
      </c>
      <c r="L3851" s="21">
        <f>J3851-K3851</f>
        <v>0</v>
      </c>
      <c r="M3851" s="21" t="s">
        <v>5598</v>
      </c>
      <c r="N3851" s="30">
        <v>45959</v>
      </c>
      <c r="O3851" s="48">
        <v>4901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>IF(X3851="", "", X3851-N3851)</f>
        <v>1</v>
      </c>
      <c r="Z3851" s="21" t="str">
        <f>IF(N3851="", "", TEXT(N3851, "dddd"))</f>
        <v>Wednesday</v>
      </c>
      <c r="AA3851" s="21" t="str">
        <f>IF(X3851="", "", TEXT(X3851, "dddd"))</f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3845</v>
      </c>
      <c r="B3852" s="21" t="s">
        <v>5446</v>
      </c>
      <c r="C3852" s="30">
        <v>45954</v>
      </c>
      <c r="D3852" s="30">
        <v>45958</v>
      </c>
      <c r="E3852" s="47">
        <v>23.4</v>
      </c>
      <c r="F3852" s="47">
        <f>IF(AB3852="DOLLAR",E3852*88,E3852)</f>
        <v>2059.1999999999998</v>
      </c>
      <c r="G3852" s="48">
        <f>F3852*J3852</f>
        <v>2059.1999999999998</v>
      </c>
      <c r="H3852" s="21" t="s">
        <v>5457</v>
      </c>
      <c r="I3852" s="21" t="s">
        <v>5490</v>
      </c>
      <c r="J3852" s="21">
        <v>1</v>
      </c>
      <c r="K3852" s="21">
        <v>1</v>
      </c>
      <c r="L3852" s="21">
        <f>J3852-K3852</f>
        <v>0</v>
      </c>
      <c r="M3852" s="21" t="s">
        <v>5598</v>
      </c>
      <c r="N3852" s="30">
        <v>45959</v>
      </c>
      <c r="O3852" s="48">
        <v>3675.75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>IF(X3852="", "", X3852-N3852)</f>
        <v>1</v>
      </c>
      <c r="Z3852" s="21" t="str">
        <f>IF(N3852="", "", TEXT(N3852, "dddd"))</f>
        <v>Wednesday</v>
      </c>
      <c r="AA3852" s="21" t="str">
        <f>IF(X3852="", "", TEXT(X3852, "dddd"))</f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3846</v>
      </c>
      <c r="B3853" s="21" t="s">
        <v>5446</v>
      </c>
      <c r="C3853" s="30">
        <v>45954</v>
      </c>
      <c r="D3853" s="30">
        <v>45958</v>
      </c>
      <c r="E3853" s="47">
        <v>19.8</v>
      </c>
      <c r="F3853" s="47">
        <f>IF(AB3853="DOLLAR",E3853*88,E3853)</f>
        <v>1742.4</v>
      </c>
      <c r="G3853" s="48">
        <f>F3853*J3853</f>
        <v>1742.4</v>
      </c>
      <c r="H3853" s="21" t="s">
        <v>5458</v>
      </c>
      <c r="I3853" s="21" t="s">
        <v>5491</v>
      </c>
      <c r="J3853" s="21">
        <v>1</v>
      </c>
      <c r="K3853" s="21">
        <v>1</v>
      </c>
      <c r="L3853" s="21">
        <f>J3853-K3853</f>
        <v>0</v>
      </c>
      <c r="M3853" s="21" t="s">
        <v>5598</v>
      </c>
      <c r="N3853" s="30">
        <v>45959</v>
      </c>
      <c r="O3853" s="48">
        <v>3110.25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>IF(X3853="", "", X3853-N3853)</f>
        <v>1</v>
      </c>
      <c r="Z3853" s="21" t="str">
        <f>IF(N3853="", "", TEXT(N3853, "dddd"))</f>
        <v>Wednesday</v>
      </c>
      <c r="AA3853" s="21" t="str">
        <f>IF(X3853="", "", TEXT(X3853, "dddd"))</f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3847</v>
      </c>
      <c r="B3854" s="21" t="s">
        <v>5446</v>
      </c>
      <c r="C3854" s="30">
        <v>45954</v>
      </c>
      <c r="D3854" s="30">
        <v>45958</v>
      </c>
      <c r="E3854" s="47">
        <v>18</v>
      </c>
      <c r="F3854" s="47">
        <f>IF(AB3854="DOLLAR",E3854*88,E3854)</f>
        <v>1584</v>
      </c>
      <c r="G3854" s="48">
        <f>F3854*J3854</f>
        <v>1584</v>
      </c>
      <c r="H3854" s="21" t="s">
        <v>5459</v>
      </c>
      <c r="I3854" s="21" t="s">
        <v>5492</v>
      </c>
      <c r="J3854" s="21">
        <v>1</v>
      </c>
      <c r="K3854" s="21">
        <v>1</v>
      </c>
      <c r="L3854" s="21">
        <f>J3854-K3854</f>
        <v>0</v>
      </c>
      <c r="M3854" s="21" t="s">
        <v>5598</v>
      </c>
      <c r="N3854" s="30">
        <v>45959</v>
      </c>
      <c r="O3854" s="48">
        <v>2827.5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>IF(X3854="", "", X3854-N3854)</f>
        <v>1</v>
      </c>
      <c r="Z3854" s="21" t="str">
        <f>IF(N3854="", "", TEXT(N3854, "dddd"))</f>
        <v>Wednesday</v>
      </c>
      <c r="AA3854" s="21" t="str">
        <f>IF(X3854="", "", TEXT(X3854, "dddd"))</f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3848</v>
      </c>
      <c r="B3855" s="21" t="s">
        <v>5446</v>
      </c>
      <c r="C3855" s="30">
        <v>45954</v>
      </c>
      <c r="D3855" s="30">
        <v>45958</v>
      </c>
      <c r="E3855" s="47">
        <v>17.399999999999999</v>
      </c>
      <c r="F3855" s="47">
        <f>IF(AB3855="DOLLAR",E3855*88,E3855)</f>
        <v>1531.1999999999998</v>
      </c>
      <c r="G3855" s="48">
        <f>F3855*J3855</f>
        <v>0</v>
      </c>
      <c r="H3855" s="21" t="s">
        <v>5460</v>
      </c>
      <c r="I3855" s="21" t="s">
        <v>5493</v>
      </c>
      <c r="J3855" s="21">
        <v>0</v>
      </c>
      <c r="K3855" s="21"/>
      <c r="L3855" s="21">
        <f>J3855-K3855</f>
        <v>0</v>
      </c>
      <c r="M3855" s="21" t="s">
        <v>3630</v>
      </c>
      <c r="N3855" s="30"/>
      <c r="O3855" s="48"/>
      <c r="P3855" s="21" t="s">
        <v>621</v>
      </c>
      <c r="Q3855" s="21"/>
      <c r="R3855" s="21"/>
      <c r="S3855" s="3">
        <v>-20</v>
      </c>
      <c r="T3855" s="37" t="s">
        <v>5521</v>
      </c>
      <c r="U3855" s="21" t="s">
        <v>520</v>
      </c>
      <c r="V3855" s="21" t="str">
        <f>VLOOKUP(P3855,'Customer List'!B:C,2,)</f>
        <v>Hyderabad</v>
      </c>
      <c r="W3855" s="38"/>
      <c r="X3855" s="30" t="str">
        <f>IF(OR(R3855 = "PRIYANKA MADAM", R3855 = "DEEPAK", R3855 = "PORTER"),N3855,"")</f>
        <v/>
      </c>
      <c r="Y3855" s="21" t="str">
        <f>IF(X3855="", "", X3855-N3855)</f>
        <v/>
      </c>
      <c r="Z3855" s="21" t="str">
        <f>IF(N3855="", "", TEXT(N3855, "dddd"))</f>
        <v/>
      </c>
      <c r="AA3855" s="21" t="str">
        <f>IF(X3855="", "", TEXT(X3855, "dddd"))</f>
        <v/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3849</v>
      </c>
      <c r="B3856" s="21" t="s">
        <v>5446</v>
      </c>
      <c r="C3856" s="30">
        <v>45954</v>
      </c>
      <c r="D3856" s="30">
        <v>45958</v>
      </c>
      <c r="E3856" s="47">
        <v>23.4</v>
      </c>
      <c r="F3856" s="47">
        <f>IF(AB3856="DOLLAR",E3856*88,E3856)</f>
        <v>2059.1999999999998</v>
      </c>
      <c r="G3856" s="48">
        <f>F3856*J3856</f>
        <v>2059.1999999999998</v>
      </c>
      <c r="H3856" s="21" t="s">
        <v>5461</v>
      </c>
      <c r="I3856" s="21" t="s">
        <v>5494</v>
      </c>
      <c r="J3856" s="21">
        <v>1</v>
      </c>
      <c r="K3856" s="21">
        <v>1</v>
      </c>
      <c r="L3856" s="21">
        <f>J3856-K3856</f>
        <v>0</v>
      </c>
      <c r="M3856" s="21" t="s">
        <v>5598</v>
      </c>
      <c r="N3856" s="30">
        <v>45959</v>
      </c>
      <c r="O3856" s="48">
        <v>3675.75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>IF(X3856="", "", X3856-N3856)</f>
        <v>1</v>
      </c>
      <c r="Z3856" s="21" t="str">
        <f>IF(N3856="", "", TEXT(N3856, "dddd"))</f>
        <v>Wednesday</v>
      </c>
      <c r="AA3856" s="21" t="str">
        <f>IF(X3856="", "", TEXT(X3856, "dddd"))</f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3850</v>
      </c>
      <c r="B3857" s="21" t="s">
        <v>5446</v>
      </c>
      <c r="C3857" s="30">
        <v>45954</v>
      </c>
      <c r="D3857" s="30">
        <v>45958</v>
      </c>
      <c r="E3857" s="47">
        <v>26.4</v>
      </c>
      <c r="F3857" s="47">
        <f>IF(AB3857="DOLLAR",E3857*88,E3857)</f>
        <v>2323.1999999999998</v>
      </c>
      <c r="G3857" s="48">
        <f>F3857*J3857</f>
        <v>2323.1999999999998</v>
      </c>
      <c r="H3857" s="21" t="s">
        <v>5462</v>
      </c>
      <c r="I3857" s="21" t="s">
        <v>5495</v>
      </c>
      <c r="J3857" s="21">
        <v>1</v>
      </c>
      <c r="K3857" s="21">
        <v>1</v>
      </c>
      <c r="L3857" s="21">
        <f>J3857-K3857</f>
        <v>0</v>
      </c>
      <c r="M3857" s="21" t="s">
        <v>5598</v>
      </c>
      <c r="N3857" s="30">
        <v>45959</v>
      </c>
      <c r="O3857" s="48">
        <v>4147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>IF(X3857="", "", X3857-N3857)</f>
        <v>1</v>
      </c>
      <c r="Z3857" s="21" t="str">
        <f>IF(N3857="", "", TEXT(N3857, "dddd"))</f>
        <v>Wednesday</v>
      </c>
      <c r="AA3857" s="21" t="str">
        <f>IF(X3857="", "", TEXT(X3857, "dddd"))</f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3851</v>
      </c>
      <c r="B3858" s="21" t="s">
        <v>5446</v>
      </c>
      <c r="C3858" s="30">
        <v>45954</v>
      </c>
      <c r="D3858" s="30">
        <v>45958</v>
      </c>
      <c r="E3858" s="47">
        <v>19.2</v>
      </c>
      <c r="F3858" s="47">
        <f>IF(AB3858="DOLLAR",E3858*88,E3858)</f>
        <v>1689.6</v>
      </c>
      <c r="G3858" s="48">
        <f>F3858*J3858</f>
        <v>1689.6</v>
      </c>
      <c r="H3858" s="21" t="s">
        <v>5463</v>
      </c>
      <c r="I3858" s="21" t="s">
        <v>5496</v>
      </c>
      <c r="J3858" s="21">
        <v>1</v>
      </c>
      <c r="K3858" s="21">
        <v>1</v>
      </c>
      <c r="L3858" s="21">
        <f>J3858-K3858</f>
        <v>0</v>
      </c>
      <c r="M3858" s="21" t="s">
        <v>5598</v>
      </c>
      <c r="N3858" s="30">
        <v>45959</v>
      </c>
      <c r="O3858" s="48">
        <v>3016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>IF(X3858="", "", X3858-N3858)</f>
        <v>1</v>
      </c>
      <c r="Z3858" s="21" t="str">
        <f>IF(N3858="", "", TEXT(N3858, "dddd"))</f>
        <v>Wednesday</v>
      </c>
      <c r="AA3858" s="21" t="str">
        <f>IF(X3858="", "", TEXT(X3858, "dddd"))</f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3852</v>
      </c>
      <c r="B3859" s="21" t="s">
        <v>5446</v>
      </c>
      <c r="C3859" s="30">
        <v>45954</v>
      </c>
      <c r="D3859" s="30">
        <v>45958</v>
      </c>
      <c r="E3859" s="47">
        <v>26.4</v>
      </c>
      <c r="F3859" s="47">
        <f>IF(AB3859="DOLLAR",E3859*88,E3859)</f>
        <v>2323.1999999999998</v>
      </c>
      <c r="G3859" s="48">
        <f>F3859*J3859</f>
        <v>2323.1999999999998</v>
      </c>
      <c r="H3859" s="21" t="s">
        <v>5464</v>
      </c>
      <c r="I3859" s="21" t="s">
        <v>5497</v>
      </c>
      <c r="J3859" s="21">
        <v>1</v>
      </c>
      <c r="K3859" s="21">
        <v>1</v>
      </c>
      <c r="L3859" s="21">
        <f>J3859-K3859</f>
        <v>0</v>
      </c>
      <c r="M3859" s="21" t="s">
        <v>5598</v>
      </c>
      <c r="N3859" s="30">
        <v>45959</v>
      </c>
      <c r="O3859" s="48">
        <v>4147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>IF(X3859="", "", X3859-N3859)</f>
        <v>1</v>
      </c>
      <c r="Z3859" s="21" t="str">
        <f>IF(N3859="", "", TEXT(N3859, "dddd"))</f>
        <v>Wednesday</v>
      </c>
      <c r="AA3859" s="21" t="str">
        <f>IF(X3859="", "", TEXT(X3859, "dddd"))</f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3853</v>
      </c>
      <c r="B3860" s="21" t="s">
        <v>5446</v>
      </c>
      <c r="C3860" s="30">
        <v>45954</v>
      </c>
      <c r="D3860" s="30">
        <v>45958</v>
      </c>
      <c r="E3860" s="47">
        <v>17.399999999999999</v>
      </c>
      <c r="F3860" s="47">
        <f>IF(AB3860="DOLLAR",E3860*88,E3860)</f>
        <v>1531.1999999999998</v>
      </c>
      <c r="G3860" s="48">
        <f>F3860*J3860</f>
        <v>1531.1999999999998</v>
      </c>
      <c r="H3860" s="21" t="s">
        <v>5465</v>
      </c>
      <c r="I3860" s="21" t="s">
        <v>5498</v>
      </c>
      <c r="J3860" s="21">
        <v>1</v>
      </c>
      <c r="K3860" s="21">
        <v>1</v>
      </c>
      <c r="L3860" s="21">
        <f>J3860-K3860</f>
        <v>0</v>
      </c>
      <c r="M3860" s="21" t="s">
        <v>5598</v>
      </c>
      <c r="N3860" s="30">
        <v>45959</v>
      </c>
      <c r="O3860" s="48">
        <v>2733.25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>IF(X3860="", "", X3860-N3860)</f>
        <v>1</v>
      </c>
      <c r="Z3860" s="21" t="str">
        <f>IF(N3860="", "", TEXT(N3860, "dddd"))</f>
        <v>Wednesday</v>
      </c>
      <c r="AA3860" s="21" t="str">
        <f>IF(X3860="", "", TEXT(X3860, "dddd"))</f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3854</v>
      </c>
      <c r="B3861" s="21" t="s">
        <v>5446</v>
      </c>
      <c r="C3861" s="30">
        <v>45954</v>
      </c>
      <c r="D3861" s="30">
        <v>45958</v>
      </c>
      <c r="E3861" s="47">
        <v>18</v>
      </c>
      <c r="F3861" s="47">
        <f>IF(AB3861="DOLLAR",E3861*88,E3861)</f>
        <v>1584</v>
      </c>
      <c r="G3861" s="48">
        <f>F3861*J3861</f>
        <v>1584</v>
      </c>
      <c r="H3861" s="21" t="s">
        <v>5466</v>
      </c>
      <c r="I3861" s="21" t="s">
        <v>5499</v>
      </c>
      <c r="J3861" s="21">
        <v>1</v>
      </c>
      <c r="K3861" s="21">
        <v>1</v>
      </c>
      <c r="L3861" s="21">
        <f>J3861-K3861</f>
        <v>0</v>
      </c>
      <c r="M3861" s="21" t="s">
        <v>5598</v>
      </c>
      <c r="N3861" s="30">
        <v>45959</v>
      </c>
      <c r="O3861" s="48">
        <v>2827.5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>IF(X3861="", "", X3861-N3861)</f>
        <v>1</v>
      </c>
      <c r="Z3861" s="21" t="str">
        <f>IF(N3861="", "", TEXT(N3861, "dddd"))</f>
        <v>Wednesday</v>
      </c>
      <c r="AA3861" s="21" t="str">
        <f>IF(X3861="", "", TEXT(X3861, "dddd"))</f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3855</v>
      </c>
      <c r="B3862" s="21" t="s">
        <v>5446</v>
      </c>
      <c r="C3862" s="30">
        <v>45954</v>
      </c>
      <c r="D3862" s="30">
        <v>45958</v>
      </c>
      <c r="E3862" s="47">
        <v>22.2</v>
      </c>
      <c r="F3862" s="47">
        <f>IF(AB3862="DOLLAR",E3862*88,E3862)</f>
        <v>1953.6</v>
      </c>
      <c r="G3862" s="48">
        <f>F3862*J3862</f>
        <v>1953.6</v>
      </c>
      <c r="H3862" s="21" t="s">
        <v>5467</v>
      </c>
      <c r="I3862" s="21" t="s">
        <v>5500</v>
      </c>
      <c r="J3862" s="21">
        <v>1</v>
      </c>
      <c r="K3862" s="21">
        <v>1</v>
      </c>
      <c r="L3862" s="21">
        <f>J3862-K3862</f>
        <v>0</v>
      </c>
      <c r="M3862" s="21" t="s">
        <v>5598</v>
      </c>
      <c r="N3862" s="30">
        <v>45959</v>
      </c>
      <c r="O3862" s="48">
        <v>3487.25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>IF(X3862="", "", X3862-N3862)</f>
        <v>1</v>
      </c>
      <c r="Z3862" s="21" t="str">
        <f>IF(N3862="", "", TEXT(N3862, "dddd"))</f>
        <v>Wednesday</v>
      </c>
      <c r="AA3862" s="21" t="str">
        <f>IF(X3862="", "", TEXT(X3862, "dddd"))</f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3856</v>
      </c>
      <c r="B3863" s="21" t="s">
        <v>5446</v>
      </c>
      <c r="C3863" s="30">
        <v>45954</v>
      </c>
      <c r="D3863" s="30">
        <v>45958</v>
      </c>
      <c r="E3863" s="47">
        <v>27</v>
      </c>
      <c r="F3863" s="47">
        <f>IF(AB3863="DOLLAR",E3863*88,E3863)</f>
        <v>2376</v>
      </c>
      <c r="G3863" s="48">
        <f>F3863*J3863</f>
        <v>2376</v>
      </c>
      <c r="H3863" s="21" t="s">
        <v>5468</v>
      </c>
      <c r="I3863" s="21" t="s">
        <v>5501</v>
      </c>
      <c r="J3863" s="21">
        <v>1</v>
      </c>
      <c r="K3863" s="21">
        <v>1</v>
      </c>
      <c r="L3863" s="21">
        <f>J3863-K3863</f>
        <v>0</v>
      </c>
      <c r="M3863" s="21" t="s">
        <v>5598</v>
      </c>
      <c r="N3863" s="30">
        <v>45959</v>
      </c>
      <c r="O3863" s="48">
        <v>4241.25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>IF(X3863="", "", X3863-N3863)</f>
        <v>1</v>
      </c>
      <c r="Z3863" s="21" t="str">
        <f>IF(N3863="", "", TEXT(N3863, "dddd"))</f>
        <v>Wednesday</v>
      </c>
      <c r="AA3863" s="21" t="str">
        <f>IF(X3863="", "", TEXT(X3863, "dddd"))</f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3857</v>
      </c>
      <c r="B3864" s="21" t="s">
        <v>5446</v>
      </c>
      <c r="C3864" s="30">
        <v>45954</v>
      </c>
      <c r="D3864" s="30">
        <v>45958</v>
      </c>
      <c r="E3864" s="47">
        <v>25.8</v>
      </c>
      <c r="F3864" s="47">
        <f>IF(AB3864="DOLLAR",E3864*88,E3864)</f>
        <v>2270.4</v>
      </c>
      <c r="G3864" s="48">
        <f>F3864*J3864</f>
        <v>2270.4</v>
      </c>
      <c r="H3864" s="21" t="s">
        <v>5469</v>
      </c>
      <c r="I3864" s="21" t="s">
        <v>5502</v>
      </c>
      <c r="J3864" s="21">
        <v>1</v>
      </c>
      <c r="K3864" s="21">
        <v>1</v>
      </c>
      <c r="L3864" s="21">
        <f>J3864-K3864</f>
        <v>0</v>
      </c>
      <c r="M3864" s="21" t="s">
        <v>5598</v>
      </c>
      <c r="N3864" s="30">
        <v>45959</v>
      </c>
      <c r="O3864" s="48">
        <v>4052.75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>IF(X3864="", "", X3864-N3864)</f>
        <v>1</v>
      </c>
      <c r="Z3864" s="21" t="str">
        <f>IF(N3864="", "", TEXT(N3864, "dddd"))</f>
        <v>Wednesday</v>
      </c>
      <c r="AA3864" s="21" t="str">
        <f>IF(X3864="", "", TEXT(X3864, "dddd"))</f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3858</v>
      </c>
      <c r="B3865" s="21" t="s">
        <v>5446</v>
      </c>
      <c r="C3865" s="30">
        <v>45954</v>
      </c>
      <c r="D3865" s="30">
        <v>45958</v>
      </c>
      <c r="E3865" s="47">
        <v>28.2</v>
      </c>
      <c r="F3865" s="47">
        <f>IF(AB3865="DOLLAR",E3865*88,E3865)</f>
        <v>2481.6</v>
      </c>
      <c r="G3865" s="48">
        <f>F3865*J3865</f>
        <v>2481.6</v>
      </c>
      <c r="H3865" s="21" t="s">
        <v>5470</v>
      </c>
      <c r="I3865" s="21" t="s">
        <v>5503</v>
      </c>
      <c r="J3865" s="21">
        <v>1</v>
      </c>
      <c r="K3865" s="21">
        <v>1</v>
      </c>
      <c r="L3865" s="21">
        <f>J3865-K3865</f>
        <v>0</v>
      </c>
      <c r="M3865" s="21" t="s">
        <v>5598</v>
      </c>
      <c r="N3865" s="30">
        <v>45959</v>
      </c>
      <c r="O3865" s="48">
        <v>4429.75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>IF(X3865="", "", X3865-N3865)</f>
        <v>1</v>
      </c>
      <c r="Z3865" s="21" t="str">
        <f>IF(N3865="", "", TEXT(N3865, "dddd"))</f>
        <v>Wednesday</v>
      </c>
      <c r="AA3865" s="21" t="str">
        <f>IF(X3865="", "", TEXT(X3865, "dddd"))</f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3859</v>
      </c>
      <c r="B3866" s="21" t="s">
        <v>5446</v>
      </c>
      <c r="C3866" s="30">
        <v>45954</v>
      </c>
      <c r="D3866" s="30">
        <v>45958</v>
      </c>
      <c r="E3866" s="47">
        <v>19</v>
      </c>
      <c r="F3866" s="47">
        <f>IF(AB3866="DOLLAR",E3866*88,E3866)</f>
        <v>1672</v>
      </c>
      <c r="G3866" s="48">
        <f>F3866*J3866</f>
        <v>1672</v>
      </c>
      <c r="H3866" s="21" t="s">
        <v>5471</v>
      </c>
      <c r="I3866" s="21" t="s">
        <v>5504</v>
      </c>
      <c r="J3866" s="21">
        <v>1</v>
      </c>
      <c r="K3866" s="21">
        <v>1</v>
      </c>
      <c r="L3866" s="21">
        <f>J3866-K3866</f>
        <v>0</v>
      </c>
      <c r="M3866" s="21" t="s">
        <v>5598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>IF(X3866="", "", X3866-N3866)</f>
        <v>1</v>
      </c>
      <c r="Z3866" s="21" t="str">
        <f>IF(N3866="", "", TEXT(N3866, "dddd"))</f>
        <v>Wednesday</v>
      </c>
      <c r="AA3866" s="21" t="str">
        <f>IF(X3866="", "", TEXT(X3866, "dddd"))</f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3860</v>
      </c>
      <c r="B3867" s="21" t="s">
        <v>5446</v>
      </c>
      <c r="C3867" s="30">
        <v>45954</v>
      </c>
      <c r="D3867" s="30">
        <v>45958</v>
      </c>
      <c r="E3867" s="47">
        <v>22.2</v>
      </c>
      <c r="F3867" s="47">
        <f>IF(AB3867="DOLLAR",E3867*88,E3867)</f>
        <v>1953.6</v>
      </c>
      <c r="G3867" s="48">
        <f>F3867*J3867</f>
        <v>1953.6</v>
      </c>
      <c r="H3867" s="21" t="s">
        <v>5472</v>
      </c>
      <c r="I3867" s="21" t="s">
        <v>5505</v>
      </c>
      <c r="J3867" s="21">
        <v>1</v>
      </c>
      <c r="K3867" s="21">
        <v>1</v>
      </c>
      <c r="L3867" s="21">
        <f>J3867-K3867</f>
        <v>0</v>
      </c>
      <c r="M3867" s="21" t="s">
        <v>5598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>IF(X3867="", "", X3867-N3867)</f>
        <v>1</v>
      </c>
      <c r="Z3867" s="21" t="str">
        <f>IF(N3867="", "", TEXT(N3867, "dddd"))</f>
        <v>Wednesday</v>
      </c>
      <c r="AA3867" s="21" t="str">
        <f>IF(X3867="", "", TEXT(X3867, "dddd"))</f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3861</v>
      </c>
      <c r="B3868" s="21" t="s">
        <v>5446</v>
      </c>
      <c r="C3868" s="30">
        <v>45954</v>
      </c>
      <c r="D3868" s="30">
        <v>45958</v>
      </c>
      <c r="E3868" s="47">
        <v>25.8</v>
      </c>
      <c r="F3868" s="47">
        <f>IF(AB3868="DOLLAR",E3868*88,E3868)</f>
        <v>2270.4</v>
      </c>
      <c r="G3868" s="48">
        <f>F3868*J3868</f>
        <v>2270.4</v>
      </c>
      <c r="H3868" s="21" t="s">
        <v>5473</v>
      </c>
      <c r="I3868" s="21" t="s">
        <v>5506</v>
      </c>
      <c r="J3868" s="21">
        <v>1</v>
      </c>
      <c r="K3868" s="21">
        <v>1</v>
      </c>
      <c r="L3868" s="21">
        <f>J3868-K3868</f>
        <v>0</v>
      </c>
      <c r="M3868" s="21" t="s">
        <v>5598</v>
      </c>
      <c r="N3868" s="30">
        <v>45959</v>
      </c>
      <c r="O3868" s="48">
        <v>4052.75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>IF(X3868="", "", X3868-N3868)</f>
        <v>1</v>
      </c>
      <c r="Z3868" s="21" t="str">
        <f>IF(N3868="", "", TEXT(N3868, "dddd"))</f>
        <v>Wednesday</v>
      </c>
      <c r="AA3868" s="21" t="str">
        <f>IF(X3868="", "", TEXT(X3868, "dddd"))</f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3862</v>
      </c>
      <c r="B3869" s="21" t="s">
        <v>5446</v>
      </c>
      <c r="C3869" s="30">
        <v>45954</v>
      </c>
      <c r="D3869" s="30">
        <v>45958</v>
      </c>
      <c r="E3869" s="47">
        <v>22.8</v>
      </c>
      <c r="F3869" s="47">
        <f>IF(AB3869="DOLLAR",E3869*88,E3869)</f>
        <v>2006.4</v>
      </c>
      <c r="G3869" s="48">
        <f>F3869*J3869</f>
        <v>2006.4</v>
      </c>
      <c r="H3869" s="21" t="s">
        <v>5474</v>
      </c>
      <c r="I3869" s="21" t="s">
        <v>5507</v>
      </c>
      <c r="J3869" s="21">
        <v>1</v>
      </c>
      <c r="K3869" s="21">
        <v>1</v>
      </c>
      <c r="L3869" s="21">
        <f>J3869-K3869</f>
        <v>0</v>
      </c>
      <c r="M3869" s="21" t="s">
        <v>5598</v>
      </c>
      <c r="N3869" s="30">
        <v>45959</v>
      </c>
      <c r="O3869" s="48">
        <v>3581.5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>IF(X3869="", "", X3869-N3869)</f>
        <v>1</v>
      </c>
      <c r="Z3869" s="21" t="str">
        <f>IF(N3869="", "", TEXT(N3869, "dddd"))</f>
        <v>Wednesday</v>
      </c>
      <c r="AA3869" s="21" t="str">
        <f>IF(X3869="", "", TEXT(X3869, "dddd"))</f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3863</v>
      </c>
      <c r="B3870" s="21" t="s">
        <v>5446</v>
      </c>
      <c r="C3870" s="30">
        <v>45954</v>
      </c>
      <c r="D3870" s="30">
        <v>45958</v>
      </c>
      <c r="E3870" s="47">
        <v>24</v>
      </c>
      <c r="F3870" s="47">
        <f>IF(AB3870="DOLLAR",E3870*88,E3870)</f>
        <v>2112</v>
      </c>
      <c r="G3870" s="48">
        <f>F3870*J3870</f>
        <v>2112</v>
      </c>
      <c r="H3870" s="21" t="s">
        <v>5475</v>
      </c>
      <c r="I3870" s="21" t="s">
        <v>5508</v>
      </c>
      <c r="J3870" s="21">
        <v>1</v>
      </c>
      <c r="K3870" s="21">
        <v>1</v>
      </c>
      <c r="L3870" s="21">
        <f>J3870-K3870</f>
        <v>0</v>
      </c>
      <c r="M3870" s="21" t="s">
        <v>5598</v>
      </c>
      <c r="N3870" s="30">
        <v>45959</v>
      </c>
      <c r="O3870" s="48">
        <v>3770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>IF(X3870="", "", X3870-N3870)</f>
        <v>1</v>
      </c>
      <c r="Z3870" s="21" t="str">
        <f>IF(N3870="", "", TEXT(N3870, "dddd"))</f>
        <v>Wednesday</v>
      </c>
      <c r="AA3870" s="21" t="str">
        <f>IF(X3870="", "", TEXT(X3870, "dddd"))</f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3864</v>
      </c>
      <c r="B3871" s="21" t="s">
        <v>5446</v>
      </c>
      <c r="C3871" s="30">
        <v>45954</v>
      </c>
      <c r="D3871" s="30">
        <v>45958</v>
      </c>
      <c r="E3871" s="47">
        <v>36</v>
      </c>
      <c r="F3871" s="47">
        <f>IF(AB3871="DOLLAR",E3871*88,E3871)</f>
        <v>3168</v>
      </c>
      <c r="G3871" s="48">
        <f>F3871*J3871</f>
        <v>3168</v>
      </c>
      <c r="H3871" s="21" t="s">
        <v>5476</v>
      </c>
      <c r="I3871" s="21" t="s">
        <v>5509</v>
      </c>
      <c r="J3871" s="21">
        <v>1</v>
      </c>
      <c r="K3871" s="21">
        <v>1</v>
      </c>
      <c r="L3871" s="21">
        <f>J3871-K3871</f>
        <v>0</v>
      </c>
      <c r="M3871" s="21" t="s">
        <v>5598</v>
      </c>
      <c r="N3871" s="30">
        <v>45959</v>
      </c>
      <c r="O3871" s="48">
        <v>5655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>IF(X3871="", "", X3871-N3871)</f>
        <v>1</v>
      </c>
      <c r="Z3871" s="21" t="str">
        <f>IF(N3871="", "", TEXT(N3871, "dddd"))</f>
        <v>Wednesday</v>
      </c>
      <c r="AA3871" s="21" t="str">
        <f>IF(X3871="", "", TEXT(X3871, "dddd"))</f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3865</v>
      </c>
      <c r="B3872" s="21" t="s">
        <v>5446</v>
      </c>
      <c r="C3872" s="30">
        <v>45954</v>
      </c>
      <c r="D3872" s="30">
        <v>45958</v>
      </c>
      <c r="E3872" s="47">
        <v>25.8</v>
      </c>
      <c r="F3872" s="47">
        <f>IF(AB3872="DOLLAR",E3872*88,E3872)</f>
        <v>2270.4</v>
      </c>
      <c r="G3872" s="48">
        <f>F3872*J3872</f>
        <v>2270.4</v>
      </c>
      <c r="H3872" s="21" t="s">
        <v>5477</v>
      </c>
      <c r="I3872" s="21" t="s">
        <v>5510</v>
      </c>
      <c r="J3872" s="21">
        <v>1</v>
      </c>
      <c r="K3872" s="21">
        <v>1</v>
      </c>
      <c r="L3872" s="21">
        <f>J3872-K3872</f>
        <v>0</v>
      </c>
      <c r="M3872" s="21" t="s">
        <v>5598</v>
      </c>
      <c r="N3872" s="30">
        <v>45959</v>
      </c>
      <c r="O3872" s="48">
        <v>4052.75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>IF(X3872="", "", X3872-N3872)</f>
        <v>1</v>
      </c>
      <c r="Z3872" s="21" t="str">
        <f>IF(N3872="", "", TEXT(N3872, "dddd"))</f>
        <v>Wednesday</v>
      </c>
      <c r="AA3872" s="21" t="str">
        <f>IF(X3872="", "", TEXT(X3872, "dddd"))</f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3866</v>
      </c>
      <c r="B3873" s="21" t="s">
        <v>5446</v>
      </c>
      <c r="C3873" s="30">
        <v>45954</v>
      </c>
      <c r="D3873" s="30">
        <v>45958</v>
      </c>
      <c r="E3873" s="47">
        <v>24</v>
      </c>
      <c r="F3873" s="47">
        <f>IF(AB3873="DOLLAR",E3873*88,E3873)</f>
        <v>2112</v>
      </c>
      <c r="G3873" s="48">
        <f>F3873*J3873</f>
        <v>2112</v>
      </c>
      <c r="H3873" s="21" t="s">
        <v>5478</v>
      </c>
      <c r="I3873" s="21" t="s">
        <v>5511</v>
      </c>
      <c r="J3873" s="21">
        <v>1</v>
      </c>
      <c r="K3873" s="21">
        <v>1</v>
      </c>
      <c r="L3873" s="21">
        <f>J3873-K3873</f>
        <v>0</v>
      </c>
      <c r="M3873" s="21" t="s">
        <v>5598</v>
      </c>
      <c r="N3873" s="30">
        <v>45959</v>
      </c>
      <c r="O3873" s="48">
        <v>3770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>IF(X3873="", "", X3873-N3873)</f>
        <v>1</v>
      </c>
      <c r="Z3873" s="21" t="str">
        <f>IF(N3873="", "", TEXT(N3873, "dddd"))</f>
        <v>Wednesday</v>
      </c>
      <c r="AA3873" s="21" t="str">
        <f>IF(X3873="", "", TEXT(X3873, "dddd"))</f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3867</v>
      </c>
      <c r="B3874" s="21" t="s">
        <v>5446</v>
      </c>
      <c r="C3874" s="30">
        <v>45954</v>
      </c>
      <c r="D3874" s="30">
        <v>45958</v>
      </c>
      <c r="E3874" s="47">
        <v>28.2</v>
      </c>
      <c r="F3874" s="47">
        <f>IF(AB3874="DOLLAR",E3874*88,E3874)</f>
        <v>2481.6</v>
      </c>
      <c r="G3874" s="48">
        <f>F3874*J3874</f>
        <v>2481.6</v>
      </c>
      <c r="H3874" s="21" t="s">
        <v>5479</v>
      </c>
      <c r="I3874" s="21" t="s">
        <v>5512</v>
      </c>
      <c r="J3874" s="21">
        <v>1</v>
      </c>
      <c r="K3874" s="21">
        <v>1</v>
      </c>
      <c r="L3874" s="21">
        <f>J3874-K3874</f>
        <v>0</v>
      </c>
      <c r="M3874" s="21" t="s">
        <v>5598</v>
      </c>
      <c r="N3874" s="30">
        <v>45959</v>
      </c>
      <c r="O3874" s="48">
        <v>4429.75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>IF(X3874="", "", X3874-N3874)</f>
        <v>1</v>
      </c>
      <c r="Z3874" s="21" t="str">
        <f>IF(N3874="", "", TEXT(N3874, "dddd"))</f>
        <v>Wednesday</v>
      </c>
      <c r="AA3874" s="21" t="str">
        <f>IF(X3874="", "", TEXT(X3874, "dddd"))</f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3868</v>
      </c>
      <c r="B3875" s="21" t="s">
        <v>5447</v>
      </c>
      <c r="C3875" s="30" t="s">
        <v>5447</v>
      </c>
      <c r="D3875" s="30">
        <v>45958</v>
      </c>
      <c r="E3875" s="47">
        <v>0</v>
      </c>
      <c r="F3875" s="47">
        <f>IF(AB3875="DOLLAR",E3875*88,E3875)</f>
        <v>0</v>
      </c>
      <c r="G3875" s="48">
        <f>F3875*J3875</f>
        <v>0</v>
      </c>
      <c r="H3875" s="21" t="s">
        <v>5480</v>
      </c>
      <c r="I3875" s="21"/>
      <c r="J3875" s="21">
        <v>1</v>
      </c>
      <c r="K3875" s="21"/>
      <c r="L3875" s="21">
        <f>J3875-K3875</f>
        <v>1</v>
      </c>
      <c r="M3875" s="21"/>
      <c r="N3875" s="30"/>
      <c r="O3875" s="48"/>
      <c r="P3875" s="21" t="s">
        <v>1145</v>
      </c>
      <c r="Q3875" s="21"/>
      <c r="R3875" s="21"/>
      <c r="S3875" s="3">
        <v>-20</v>
      </c>
      <c r="T3875" s="37" t="s">
        <v>5447</v>
      </c>
      <c r="U3875" s="21" t="s">
        <v>520</v>
      </c>
      <c r="V3875" s="21" t="str">
        <f>VLOOKUP(P3875,'Customer List'!B:C,2,)</f>
        <v>STOCK</v>
      </c>
      <c r="W3875" s="38" t="s">
        <v>1145</v>
      </c>
      <c r="X3875" s="30" t="str">
        <f>IF(OR(R3875 = "PRIYANKA MADAM", R3875 = "DEEPAK", R3875 = "PORTER"),N3875,"")</f>
        <v/>
      </c>
      <c r="Y3875" s="21" t="str">
        <f>IF(X3875="", "", X3875-N3875)</f>
        <v/>
      </c>
      <c r="Z3875" s="21" t="str">
        <f>IF(N3875="", "", TEXT(N3875, "dddd"))</f>
        <v/>
      </c>
      <c r="AA3875" s="21" t="str">
        <f>IF(X3875="", "", TEXT(X3875, "dddd"))</f>
        <v/>
      </c>
      <c r="AB3875" s="21" t="str">
        <f>VLOOKUP(U3875,'Currency Sheet'!A:C,3,)</f>
        <v>DOLLAR</v>
      </c>
      <c r="AC3875" s="42" t="str">
        <f>VLOOKUP(P3875,'Customer List'!B:D,3,)</f>
        <v>STOCK</v>
      </c>
    </row>
    <row r="3876" spans="1:29" x14ac:dyDescent="0.25">
      <c r="A3876" s="21">
        <v>3869</v>
      </c>
      <c r="B3876" s="21" t="s">
        <v>5567</v>
      </c>
      <c r="C3876" s="30">
        <v>45954</v>
      </c>
      <c r="D3876" s="30">
        <v>45960</v>
      </c>
      <c r="E3876" s="47">
        <v>19.8</v>
      </c>
      <c r="F3876" s="47">
        <f>IF(AB3876="DOLLAR",E3876*88,E3876)</f>
        <v>1742.4</v>
      </c>
      <c r="G3876" s="48">
        <f>F3876*J3876</f>
        <v>1742.4</v>
      </c>
      <c r="H3876" s="21">
        <v>100311</v>
      </c>
      <c r="I3876" s="21" t="s">
        <v>5164</v>
      </c>
      <c r="J3876" s="21">
        <v>1</v>
      </c>
      <c r="K3876" s="21">
        <v>1</v>
      </c>
      <c r="L3876" s="21">
        <f>J3876-K3876</f>
        <v>0</v>
      </c>
      <c r="M3876" s="21" t="s">
        <v>5618</v>
      </c>
      <c r="N3876" s="30">
        <v>45961</v>
      </c>
      <c r="O3876" s="48">
        <v>4859.25</v>
      </c>
      <c r="P3876" s="21" t="s">
        <v>30</v>
      </c>
      <c r="Q3876" s="21" t="s">
        <v>2071</v>
      </c>
      <c r="R3876" s="21" t="s">
        <v>847</v>
      </c>
      <c r="S3876" s="3">
        <v>4</v>
      </c>
      <c r="T3876" s="37"/>
      <c r="U3876" s="21" t="s">
        <v>18</v>
      </c>
      <c r="V3876" s="21" t="str">
        <f>VLOOKUP(P3876,'Customer List'!B:C,2,)</f>
        <v>Delhi</v>
      </c>
      <c r="W3876" s="38"/>
      <c r="X3876" s="30">
        <f>IF(OR(R3876 = "PRIYANKA MADAM", R3876 = "DEEPAK", R3876 = "PORTER"),N3876,"")</f>
        <v>45961</v>
      </c>
      <c r="Y3876" s="21">
        <f>IF(X3876="", "", X3876-N3876)</f>
        <v>0</v>
      </c>
      <c r="Z3876" s="21" t="str">
        <f>IF(N3876="", "", TEXT(N3876, "dddd"))</f>
        <v>Friday</v>
      </c>
      <c r="AA3876" s="21" t="str">
        <f>IF(X3876="", "", TEXT(X3876, "dddd"))</f>
        <v>Friday</v>
      </c>
      <c r="AB3876" s="21" t="str">
        <f>VLOOKUP(U3876,'Currency Sheet'!A:C,3,)</f>
        <v>DOLLAR</v>
      </c>
      <c r="AC3876" s="42" t="str">
        <f>VLOOKUP(P3876,'Customer List'!B:D,3,)</f>
        <v>Local</v>
      </c>
    </row>
    <row r="3877" spans="1:29" x14ac:dyDescent="0.25">
      <c r="A3877" s="21">
        <v>3870</v>
      </c>
      <c r="B3877" s="21" t="s">
        <v>5567</v>
      </c>
      <c r="C3877" s="30">
        <v>45954</v>
      </c>
      <c r="D3877" s="30">
        <v>45960</v>
      </c>
      <c r="E3877" s="47">
        <v>59.4</v>
      </c>
      <c r="F3877" s="47">
        <f>IF(AB3877="DOLLAR",E3877*88,E3877)</f>
        <v>5227.2</v>
      </c>
      <c r="G3877" s="48">
        <f>F3877*J3877</f>
        <v>5227.2</v>
      </c>
      <c r="H3877" s="21">
        <v>100406</v>
      </c>
      <c r="I3877" s="21" t="s">
        <v>4762</v>
      </c>
      <c r="J3877" s="21">
        <v>1</v>
      </c>
      <c r="K3877" s="21">
        <v>1</v>
      </c>
      <c r="L3877" s="21">
        <f>J3877-K3877</f>
        <v>0</v>
      </c>
      <c r="M3877" s="21" t="s">
        <v>5622</v>
      </c>
      <c r="N3877" s="30">
        <v>45962</v>
      </c>
      <c r="O3877" s="48">
        <v>11508.75</v>
      </c>
      <c r="P3877" s="21" t="s">
        <v>3595</v>
      </c>
      <c r="Q3877" s="21">
        <v>58157690710</v>
      </c>
      <c r="R3877" s="21" t="s">
        <v>40</v>
      </c>
      <c r="S3877" s="3">
        <v>4</v>
      </c>
      <c r="T3877" s="37"/>
      <c r="U3877" s="21" t="s">
        <v>18</v>
      </c>
      <c r="V3877" s="21" t="str">
        <f>VLOOKUP(P3877,'Customer List'!B:C,2,)</f>
        <v>Kharagpur</v>
      </c>
      <c r="W3877" s="38"/>
      <c r="X3877" s="30">
        <v>45964</v>
      </c>
      <c r="Y3877" s="21">
        <f>IF(X3877="", "", X3877-N3877)</f>
        <v>2</v>
      </c>
      <c r="Z3877" s="21" t="str">
        <f>IF(N3877="", "", TEXT(N3877, "dddd"))</f>
        <v>Saturday</v>
      </c>
      <c r="AA3877" s="21" t="str">
        <f>IF(X3877="", "", TEXT(X3877, "dddd"))</f>
        <v>Monday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3871</v>
      </c>
      <c r="B3878" s="21" t="s">
        <v>5567</v>
      </c>
      <c r="C3878" s="30">
        <v>45954</v>
      </c>
      <c r="D3878" s="30">
        <v>45960</v>
      </c>
      <c r="E3878" s="47">
        <v>191.8</v>
      </c>
      <c r="F3878" s="47">
        <f>IF(AB3878="DOLLAR",E3878*88,E3878)</f>
        <v>16878.400000000001</v>
      </c>
      <c r="G3878" s="48">
        <f>F3878*J3878</f>
        <v>33756.800000000003</v>
      </c>
      <c r="H3878" s="21">
        <v>100449</v>
      </c>
      <c r="I3878" s="21" t="s">
        <v>4762</v>
      </c>
      <c r="J3878" s="21">
        <v>2</v>
      </c>
      <c r="K3878" s="21">
        <v>2</v>
      </c>
      <c r="L3878" s="21">
        <f>J3878-K3878</f>
        <v>0</v>
      </c>
      <c r="M3878" s="21" t="s">
        <v>5699</v>
      </c>
      <c r="N3878" s="30">
        <v>45961</v>
      </c>
      <c r="O3878" s="48">
        <v>43209.8</v>
      </c>
      <c r="P3878" s="21" t="s">
        <v>16</v>
      </c>
      <c r="Q3878" s="21" t="s">
        <v>5967</v>
      </c>
      <c r="R3878" s="21" t="s">
        <v>637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>IF(OR(R3878 = "PRIYANKA MADAM", R3878 = "DEEPAK", R3878 = "PORTER"),N3878,"")</f>
        <v>45961</v>
      </c>
      <c r="Y3878" s="21">
        <f>IF(X3878="", "", X3878-N3878)</f>
        <v>0</v>
      </c>
      <c r="Z3878" s="21" t="str">
        <f>IF(N3878="", "", TEXT(N3878, "dddd"))</f>
        <v>Friday</v>
      </c>
      <c r="AA3878" s="21" t="str">
        <f>IF(X3878="", "", TEXT(X3878, "dddd"))</f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3872</v>
      </c>
      <c r="B3879" s="21" t="s">
        <v>5567</v>
      </c>
      <c r="C3879" s="30">
        <v>45954</v>
      </c>
      <c r="D3879" s="30">
        <v>45960</v>
      </c>
      <c r="E3879" s="47">
        <v>56.4</v>
      </c>
      <c r="F3879" s="47">
        <f>IF(AB3879="DOLLAR",E3879*88,E3879)</f>
        <v>4963.2</v>
      </c>
      <c r="G3879" s="48">
        <f>F3879*J3879</f>
        <v>4963.2</v>
      </c>
      <c r="H3879" s="21">
        <v>100534</v>
      </c>
      <c r="I3879" s="21" t="s">
        <v>4762</v>
      </c>
      <c r="J3879" s="21">
        <v>1</v>
      </c>
      <c r="K3879" s="21">
        <v>1</v>
      </c>
      <c r="L3879" s="21">
        <f>J3879-K3879</f>
        <v>0</v>
      </c>
      <c r="M3879" s="21" t="s">
        <v>5618</v>
      </c>
      <c r="N3879" s="30">
        <v>45961</v>
      </c>
      <c r="O3879" s="48">
        <v>13841.5</v>
      </c>
      <c r="P3879" s="21" t="s">
        <v>30</v>
      </c>
      <c r="Q3879" s="21" t="s">
        <v>2071</v>
      </c>
      <c r="R3879" s="21" t="s">
        <v>847</v>
      </c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>
        <f>IF(OR(R3879 = "PRIYANKA MADAM", R3879 = "DEEPAK", R3879 = "PORTER"),N3879,"")</f>
        <v>45961</v>
      </c>
      <c r="Y3879" s="21">
        <f>IF(X3879="", "", X3879-N3879)</f>
        <v>0</v>
      </c>
      <c r="Z3879" s="21" t="str">
        <f>IF(N3879="", "", TEXT(N3879, "dddd"))</f>
        <v>Friday</v>
      </c>
      <c r="AA3879" s="21" t="str">
        <f>IF(X3879="", "", TEXT(X3879, "dddd"))</f>
        <v>Friday</v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3873</v>
      </c>
      <c r="B3880" s="21" t="s">
        <v>5567</v>
      </c>
      <c r="C3880" s="30">
        <v>45954</v>
      </c>
      <c r="D3880" s="30">
        <v>45960</v>
      </c>
      <c r="E3880" s="47">
        <v>191.1</v>
      </c>
      <c r="F3880" s="47">
        <f>IF(AB3880="DOLLAR",E3880*88,E3880)</f>
        <v>16816.8</v>
      </c>
      <c r="G3880" s="48">
        <f>F3880*J3880</f>
        <v>33633.599999999999</v>
      </c>
      <c r="H3880" s="21">
        <v>103059</v>
      </c>
      <c r="I3880" s="21" t="s">
        <v>5168</v>
      </c>
      <c r="J3880" s="21">
        <v>2</v>
      </c>
      <c r="K3880" s="21">
        <v>2</v>
      </c>
      <c r="L3880" s="21">
        <f>J3880-K3880</f>
        <v>0</v>
      </c>
      <c r="M3880" s="21" t="s">
        <v>5699</v>
      </c>
      <c r="N3880" s="30">
        <v>45961</v>
      </c>
      <c r="O3880" s="48">
        <v>43052.1</v>
      </c>
      <c r="P3880" s="21" t="s">
        <v>16</v>
      </c>
      <c r="Q3880" s="21" t="s">
        <v>5967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>IF(OR(R3880 = "PRIYANKA MADAM", R3880 = "DEEPAK", R3880 = "PORTER"),N3880,"")</f>
        <v>45961</v>
      </c>
      <c r="Y3880" s="21">
        <f>IF(X3880="", "", X3880-N3880)</f>
        <v>0</v>
      </c>
      <c r="Z3880" s="21" t="str">
        <f>IF(N3880="", "", TEXT(N3880, "dddd"))</f>
        <v>Friday</v>
      </c>
      <c r="AA3880" s="21" t="str">
        <f>IF(X3880="", "", TEXT(X3880, "dddd"))</f>
        <v>Friday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3874</v>
      </c>
      <c r="B3881" s="21" t="s">
        <v>5567</v>
      </c>
      <c r="C3881" s="30">
        <v>45954</v>
      </c>
      <c r="D3881" s="30">
        <v>45960</v>
      </c>
      <c r="E3881" s="47">
        <v>188.4</v>
      </c>
      <c r="F3881" s="47">
        <f>IF(AB3881="DOLLAR",E3881*88,E3881)</f>
        <v>16579.2</v>
      </c>
      <c r="G3881" s="48">
        <f>F3881*J3881</f>
        <v>33158.400000000001</v>
      </c>
      <c r="H3881" s="21">
        <v>344814</v>
      </c>
      <c r="I3881" s="21" t="s">
        <v>4772</v>
      </c>
      <c r="J3881" s="21">
        <v>2</v>
      </c>
      <c r="K3881" s="21">
        <v>2</v>
      </c>
      <c r="L3881" s="21">
        <f>J3881-K3881</f>
        <v>0</v>
      </c>
      <c r="M3881" s="21" t="s">
        <v>5693</v>
      </c>
      <c r="N3881" s="30">
        <v>45964</v>
      </c>
      <c r="O3881" s="48">
        <v>82739</v>
      </c>
      <c r="P3881" s="21" t="s">
        <v>625</v>
      </c>
      <c r="Q3881" s="21" t="s">
        <v>2071</v>
      </c>
      <c r="R3881" s="21" t="s">
        <v>637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45964</v>
      </c>
      <c r="Y3881" s="21">
        <f>IF(X3881="", "", X3881-N3881)</f>
        <v>0</v>
      </c>
      <c r="Z3881" s="21" t="str">
        <f>IF(N3881="", "", TEXT(N3881, "dddd"))</f>
        <v>Monday</v>
      </c>
      <c r="AA3881" s="21" t="str">
        <f>IF(X3881="", "", TEXT(X3881, "dddd"))</f>
        <v>Monday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x14ac:dyDescent="0.25">
      <c r="A3882" s="21">
        <v>3875</v>
      </c>
      <c r="B3882" s="21" t="s">
        <v>5567</v>
      </c>
      <c r="C3882" s="30">
        <v>45954</v>
      </c>
      <c r="D3882" s="30">
        <v>45960</v>
      </c>
      <c r="E3882" s="47">
        <v>54</v>
      </c>
      <c r="F3882" s="47">
        <f>IF(AB3882="DOLLAR",E3882*88,E3882)</f>
        <v>4752</v>
      </c>
      <c r="G3882" s="48">
        <f>F3882*J3882</f>
        <v>4752</v>
      </c>
      <c r="H3882" s="21">
        <v>103319</v>
      </c>
      <c r="I3882" s="21" t="s">
        <v>5537</v>
      </c>
      <c r="J3882" s="21">
        <v>1</v>
      </c>
      <c r="K3882" s="21">
        <v>1</v>
      </c>
      <c r="L3882" s="21">
        <f>J3882-K3882</f>
        <v>0</v>
      </c>
      <c r="M3882" s="21" t="s">
        <v>5610</v>
      </c>
      <c r="N3882" s="30">
        <v>45962</v>
      </c>
      <c r="O3882" s="48">
        <v>8370</v>
      </c>
      <c r="P3882" s="21" t="s">
        <v>39</v>
      </c>
      <c r="Q3882" s="21">
        <v>58157689590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Pune</v>
      </c>
      <c r="W3882" s="38"/>
      <c r="X3882" s="30">
        <v>45966</v>
      </c>
      <c r="Y3882" s="21">
        <f>IF(X3882="", "", X3882-N3882)</f>
        <v>4</v>
      </c>
      <c r="Z3882" s="21" t="str">
        <f>IF(N3882="", "", TEXT(N3882, "dddd"))</f>
        <v>Saturday</v>
      </c>
      <c r="AA3882" s="21" t="str">
        <f>IF(X3882="", "", TEXT(X3882, "dddd"))</f>
        <v>Wednesday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3876</v>
      </c>
      <c r="B3883" s="21" t="s">
        <v>5567</v>
      </c>
      <c r="C3883" s="30">
        <v>45954</v>
      </c>
      <c r="D3883" s="30">
        <v>45960</v>
      </c>
      <c r="E3883" s="47">
        <v>175.8</v>
      </c>
      <c r="F3883" s="47">
        <f>IF(AB3883="DOLLAR",E3883*88,E3883)</f>
        <v>15470.400000000001</v>
      </c>
      <c r="G3883" s="48">
        <f>F3883*J3883</f>
        <v>15470.400000000001</v>
      </c>
      <c r="H3883" s="21">
        <v>104506</v>
      </c>
      <c r="I3883" s="21" t="s">
        <v>5170</v>
      </c>
      <c r="J3883" s="21">
        <v>1</v>
      </c>
      <c r="K3883" s="21">
        <v>1</v>
      </c>
      <c r="L3883" s="21">
        <f>J3883-K3883</f>
        <v>0</v>
      </c>
      <c r="M3883" s="21" t="s">
        <v>5699</v>
      </c>
      <c r="N3883" s="30">
        <v>45961</v>
      </c>
      <c r="O3883" s="48">
        <v>23103.05</v>
      </c>
      <c r="P3883" s="21" t="s">
        <v>16</v>
      </c>
      <c r="Q3883" s="21" t="s">
        <v>5967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>IF(X3883="", "", X3883-N3883)</f>
        <v>0</v>
      </c>
      <c r="Z3883" s="21" t="str">
        <f>IF(N3883="", "", TEXT(N3883, "dddd"))</f>
        <v>Friday</v>
      </c>
      <c r="AA3883" s="21" t="str">
        <f>IF(X3883="", "", TEXT(X3883, "dddd"))</f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3877</v>
      </c>
      <c r="B3884" s="21" t="s">
        <v>5567</v>
      </c>
      <c r="C3884" s="30">
        <v>45954</v>
      </c>
      <c r="D3884" s="30">
        <v>45960</v>
      </c>
      <c r="E3884" s="47">
        <v>193.8</v>
      </c>
      <c r="F3884" s="47">
        <f>IF(AB3884="DOLLAR",E3884*88,E3884)</f>
        <v>17054.400000000001</v>
      </c>
      <c r="G3884" s="48">
        <f>F3884*J3884</f>
        <v>17054.400000000001</v>
      </c>
      <c r="H3884" s="21">
        <v>108748</v>
      </c>
      <c r="I3884" s="21" t="s">
        <v>5538</v>
      </c>
      <c r="J3884" s="21">
        <v>1</v>
      </c>
      <c r="K3884" s="21">
        <v>1</v>
      </c>
      <c r="L3884" s="21">
        <f>J3884-K3884</f>
        <v>0</v>
      </c>
      <c r="M3884" s="21" t="s">
        <v>5699</v>
      </c>
      <c r="N3884" s="30">
        <v>45961</v>
      </c>
      <c r="O3884" s="48">
        <v>25468.55</v>
      </c>
      <c r="P3884" s="21" t="s">
        <v>16</v>
      </c>
      <c r="Q3884" s="21" t="s">
        <v>5967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>IF(X3884="", "", X3884-N3884)</f>
        <v>0</v>
      </c>
      <c r="Z3884" s="21" t="str">
        <f>IF(N3884="", "", TEXT(N3884, "dddd"))</f>
        <v>Friday</v>
      </c>
      <c r="AA3884" s="21" t="str">
        <f>IF(X3884="", "", TEXT(X3884, "dddd"))</f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3878</v>
      </c>
      <c r="B3885" s="21" t="s">
        <v>5567</v>
      </c>
      <c r="C3885" s="30">
        <v>45954</v>
      </c>
      <c r="D3885" s="30">
        <v>45960</v>
      </c>
      <c r="E3885" s="47">
        <v>66</v>
      </c>
      <c r="F3885" s="47">
        <f>IF(AB3885="DOLLAR",E3885*88,E3885)</f>
        <v>5808</v>
      </c>
      <c r="G3885" s="48">
        <f>F3885*J3885</f>
        <v>5808</v>
      </c>
      <c r="H3885" s="21">
        <v>119307</v>
      </c>
      <c r="I3885" s="21" t="s">
        <v>5539</v>
      </c>
      <c r="J3885" s="21">
        <v>1</v>
      </c>
      <c r="K3885" s="21">
        <v>1</v>
      </c>
      <c r="L3885" s="21">
        <f>J3885-K3885</f>
        <v>0</v>
      </c>
      <c r="M3885" s="21" t="s">
        <v>5601</v>
      </c>
      <c r="N3885" s="30">
        <v>45962</v>
      </c>
      <c r="O3885" s="48">
        <v>10230</v>
      </c>
      <c r="P3885" s="21" t="s">
        <v>621</v>
      </c>
      <c r="Q3885" s="21">
        <v>58157688982</v>
      </c>
      <c r="R3885" s="21" t="s">
        <v>40</v>
      </c>
      <c r="S3885" s="3">
        <v>4</v>
      </c>
      <c r="T3885" s="37"/>
      <c r="U3885" s="21" t="s">
        <v>18</v>
      </c>
      <c r="V3885" s="21" t="str">
        <f>VLOOKUP(P3885,'Customer List'!B:C,2,)</f>
        <v>Hyderabad</v>
      </c>
      <c r="W3885" s="38"/>
      <c r="X3885" s="30">
        <v>45964</v>
      </c>
      <c r="Y3885" s="21">
        <f>IF(X3885="", "", X3885-N3885)</f>
        <v>2</v>
      </c>
      <c r="Z3885" s="21" t="str">
        <f>IF(N3885="", "", TEXT(N3885, "dddd"))</f>
        <v>Saturday</v>
      </c>
      <c r="AA3885" s="21" t="str">
        <f>IF(X3885="", "", TEXT(X3885, "dddd"))</f>
        <v>Monday</v>
      </c>
      <c r="AB3885" s="21" t="str">
        <f>VLOOKUP(U3885,'Currency Sheet'!A:C,3,)</f>
        <v>DOLLAR</v>
      </c>
      <c r="AC3885" s="42" t="str">
        <f>VLOOKUP(P3885,'Customer List'!B:D,3,)</f>
        <v>OutStation</v>
      </c>
    </row>
    <row r="3886" spans="1:29" x14ac:dyDescent="0.25">
      <c r="A3886" s="21">
        <v>3879</v>
      </c>
      <c r="B3886" s="21" t="s">
        <v>5567</v>
      </c>
      <c r="C3886" s="30">
        <v>45954</v>
      </c>
      <c r="D3886" s="30">
        <v>45960</v>
      </c>
      <c r="E3886" s="47">
        <v>222</v>
      </c>
      <c r="F3886" s="47">
        <f>IF(AB3886="DOLLAR",E3886*88,E3886)</f>
        <v>19536</v>
      </c>
      <c r="G3886" s="48">
        <f>F3886*J3886</f>
        <v>19536</v>
      </c>
      <c r="H3886" s="21">
        <v>123146</v>
      </c>
      <c r="I3886" s="21" t="s">
        <v>4765</v>
      </c>
      <c r="J3886" s="21">
        <v>1</v>
      </c>
      <c r="K3886" s="21">
        <v>1</v>
      </c>
      <c r="L3886" s="21">
        <f>J3886-K3886</f>
        <v>0</v>
      </c>
      <c r="M3886" s="21" t="s">
        <v>5699</v>
      </c>
      <c r="N3886" s="30">
        <v>45961</v>
      </c>
      <c r="O3886" s="48">
        <v>29174.5</v>
      </c>
      <c r="P3886" s="21" t="s">
        <v>16</v>
      </c>
      <c r="Q3886" s="21" t="s">
        <v>5967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>IF(X3886="", "", X3886-N3886)</f>
        <v>0</v>
      </c>
      <c r="Z3886" s="21" t="str">
        <f>IF(N3886="", "", TEXT(N3886, "dddd"))</f>
        <v>Friday</v>
      </c>
      <c r="AA3886" s="21" t="str">
        <f>IF(X3886="", "", TEXT(X3886, "dddd"))</f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3880</v>
      </c>
      <c r="B3887" s="21" t="s">
        <v>5567</v>
      </c>
      <c r="C3887" s="30">
        <v>45954</v>
      </c>
      <c r="D3887" s="30">
        <v>45960</v>
      </c>
      <c r="E3887" s="47">
        <v>63</v>
      </c>
      <c r="F3887" s="47">
        <f>IF(AB3887="DOLLAR",E3887*88,E3887)</f>
        <v>5544</v>
      </c>
      <c r="G3887" s="48">
        <f>F3887*J3887</f>
        <v>5544</v>
      </c>
      <c r="H3887" s="21">
        <v>127611</v>
      </c>
      <c r="I3887" s="21" t="s">
        <v>5176</v>
      </c>
      <c r="J3887" s="21">
        <v>1</v>
      </c>
      <c r="K3887" s="21">
        <v>1</v>
      </c>
      <c r="L3887" s="21">
        <f>J3887-K3887</f>
        <v>0</v>
      </c>
      <c r="M3887" s="21" t="s">
        <v>5618</v>
      </c>
      <c r="N3887" s="30">
        <v>45961</v>
      </c>
      <c r="O3887" s="48">
        <v>15461</v>
      </c>
      <c r="P3887" s="21" t="s">
        <v>30</v>
      </c>
      <c r="Q3887" s="21" t="s">
        <v>2071</v>
      </c>
      <c r="R3887" s="21" t="s">
        <v>847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>IF(X3887="", "", X3887-N3887)</f>
        <v>0</v>
      </c>
      <c r="Z3887" s="21" t="str">
        <f>IF(N3887="", "", TEXT(N3887, "dddd"))</f>
        <v>Friday</v>
      </c>
      <c r="AA3887" s="21" t="str">
        <f>IF(X3887="", "", TEXT(X3887, "dddd"))</f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3881</v>
      </c>
      <c r="B3888" s="21" t="s">
        <v>5567</v>
      </c>
      <c r="C3888" s="30">
        <v>45954</v>
      </c>
      <c r="D3888" s="30">
        <v>45960</v>
      </c>
      <c r="E3888" s="47">
        <v>207.9</v>
      </c>
      <c r="F3888" s="47">
        <f>IF(AB3888="DOLLAR",E3888*88,E3888)</f>
        <v>18295.2</v>
      </c>
      <c r="G3888" s="48">
        <f>F3888*J3888</f>
        <v>36590.400000000001</v>
      </c>
      <c r="H3888" s="21">
        <v>127641</v>
      </c>
      <c r="I3888" s="21" t="s">
        <v>5176</v>
      </c>
      <c r="J3888" s="21">
        <v>2</v>
      </c>
      <c r="K3888" s="21">
        <v>2</v>
      </c>
      <c r="L3888" s="21">
        <f>J3888-K3888</f>
        <v>0</v>
      </c>
      <c r="M3888" s="21" t="s">
        <v>5699</v>
      </c>
      <c r="N3888" s="30">
        <v>45961</v>
      </c>
      <c r="O3888" s="48">
        <v>46836</v>
      </c>
      <c r="P3888" s="21" t="s">
        <v>16</v>
      </c>
      <c r="Q3888" s="21" t="s">
        <v>5967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>IF(X3888="", "", X3888-N3888)</f>
        <v>0</v>
      </c>
      <c r="Z3888" s="21" t="str">
        <f>IF(N3888="", "", TEXT(N3888, "dddd"))</f>
        <v>Friday</v>
      </c>
      <c r="AA3888" s="21" t="str">
        <f>IF(X3888="", "", TEXT(X3888, "dddd"))</f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3882</v>
      </c>
      <c r="B3889" s="21" t="s">
        <v>5567</v>
      </c>
      <c r="C3889" s="30">
        <v>45954</v>
      </c>
      <c r="D3889" s="30">
        <v>45960</v>
      </c>
      <c r="E3889" s="47">
        <v>312.2</v>
      </c>
      <c r="F3889" s="47">
        <f>IF(AB3889="DOLLAR",E3889*88,E3889)</f>
        <v>27473.599999999999</v>
      </c>
      <c r="G3889" s="48">
        <f>F3889*J3889</f>
        <v>54947.199999999997</v>
      </c>
      <c r="H3889" s="21">
        <v>500346</v>
      </c>
      <c r="I3889" s="21" t="s">
        <v>5083</v>
      </c>
      <c r="J3889" s="21">
        <v>2</v>
      </c>
      <c r="K3889" s="21">
        <v>2</v>
      </c>
      <c r="L3889" s="21">
        <f>J3889-K3889</f>
        <v>0</v>
      </c>
      <c r="M3889" s="21" t="s">
        <v>5688</v>
      </c>
      <c r="N3889" s="30">
        <v>45964</v>
      </c>
      <c r="O3889" s="48">
        <v>0</v>
      </c>
      <c r="P3889" s="21" t="s">
        <v>625</v>
      </c>
      <c r="Q3889" s="21" t="s">
        <v>2071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45964</v>
      </c>
      <c r="Y3889" s="21">
        <f>IF(X3889="", "", X3889-N3889)</f>
        <v>0</v>
      </c>
      <c r="Z3889" s="21" t="str">
        <f>IF(N3889="", "", TEXT(N3889, "dddd"))</f>
        <v>Monday</v>
      </c>
      <c r="AA3889" s="21" t="str">
        <f>IF(X3889="", "", TEXT(X3889, "dddd"))</f>
        <v>Monday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3883</v>
      </c>
      <c r="B3890" s="21" t="s">
        <v>5567</v>
      </c>
      <c r="C3890" s="30">
        <v>45954</v>
      </c>
      <c r="D3890" s="30">
        <v>45960</v>
      </c>
      <c r="E3890" s="47">
        <v>126.60000000000001</v>
      </c>
      <c r="F3890" s="47">
        <f>IF(AB3890="DOLLAR",E3890*88,E3890)</f>
        <v>11140.800000000001</v>
      </c>
      <c r="G3890" s="48">
        <f>F3890*J3890</f>
        <v>22281.600000000002</v>
      </c>
      <c r="H3890" s="21">
        <v>152316</v>
      </c>
      <c r="I3890" s="21" t="s">
        <v>5164</v>
      </c>
      <c r="J3890" s="21">
        <v>2</v>
      </c>
      <c r="K3890" s="21">
        <v>2</v>
      </c>
      <c r="L3890" s="21">
        <f>J3890-K3890</f>
        <v>0</v>
      </c>
      <c r="M3890" s="21" t="s">
        <v>5699</v>
      </c>
      <c r="N3890" s="30">
        <v>45961</v>
      </c>
      <c r="O3890" s="48">
        <v>33274.699999999997</v>
      </c>
      <c r="P3890" s="21" t="s">
        <v>16</v>
      </c>
      <c r="Q3890" s="21" t="s">
        <v>5967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45961</v>
      </c>
      <c r="Y3890" s="21">
        <f>IF(X3890="", "", X3890-N3890)</f>
        <v>0</v>
      </c>
      <c r="Z3890" s="21" t="str">
        <f>IF(N3890="", "", TEXT(N3890, "dddd"))</f>
        <v>Friday</v>
      </c>
      <c r="AA3890" s="21" t="str">
        <f>IF(X3890="", "", TEXT(X3890, "dddd"))</f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3884</v>
      </c>
      <c r="B3891" s="21" t="s">
        <v>5567</v>
      </c>
      <c r="C3891" s="30">
        <v>45954</v>
      </c>
      <c r="D3891" s="30">
        <v>45960</v>
      </c>
      <c r="E3891" s="47">
        <v>126.60000000000001</v>
      </c>
      <c r="F3891" s="47">
        <f>IF(AB3891="DOLLAR",E3891*88,E3891)</f>
        <v>11140.800000000001</v>
      </c>
      <c r="G3891" s="48">
        <f>F3891*J3891</f>
        <v>11140.800000000001</v>
      </c>
      <c r="H3891" s="21">
        <v>152316</v>
      </c>
      <c r="I3891" s="21" t="s">
        <v>5164</v>
      </c>
      <c r="J3891" s="21">
        <v>1</v>
      </c>
      <c r="K3891" s="21">
        <v>1</v>
      </c>
      <c r="L3891" s="21">
        <f>J3891-K3891</f>
        <v>0</v>
      </c>
      <c r="M3891" s="21" t="s">
        <v>5699</v>
      </c>
      <c r="N3891" s="30">
        <v>45961</v>
      </c>
      <c r="O3891" s="48">
        <v>0</v>
      </c>
      <c r="P3891" s="21" t="s">
        <v>16</v>
      </c>
      <c r="Q3891" s="21" t="s">
        <v>2071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>IF(OR(R3891 = "PRIYANKA MADAM", R3891 = "DEEPAK", R3891 = "PORTER"),N3891,"")</f>
        <v>45961</v>
      </c>
      <c r="Y3891" s="21">
        <f>IF(X3891="", "", X3891-N3891)</f>
        <v>0</v>
      </c>
      <c r="Z3891" s="21" t="str">
        <f>IF(N3891="", "", TEXT(N3891, "dddd"))</f>
        <v>Friday</v>
      </c>
      <c r="AA3891" s="21" t="str">
        <f>IF(X3891="", "", TEXT(X3891, "dddd"))</f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3885</v>
      </c>
      <c r="B3892" s="21" t="s">
        <v>5567</v>
      </c>
      <c r="C3892" s="30">
        <v>45954</v>
      </c>
      <c r="D3892" s="30">
        <v>45960</v>
      </c>
      <c r="E3892" s="47">
        <v>189</v>
      </c>
      <c r="F3892" s="47">
        <f>IF(AB3892="DOLLAR",E3892*88,E3892)</f>
        <v>16632</v>
      </c>
      <c r="G3892" s="48">
        <f>F3892*J3892</f>
        <v>16632</v>
      </c>
      <c r="H3892" s="21">
        <v>152423</v>
      </c>
      <c r="I3892" s="21" t="s">
        <v>5171</v>
      </c>
      <c r="J3892" s="21">
        <v>1</v>
      </c>
      <c r="K3892" s="21">
        <v>1</v>
      </c>
      <c r="L3892" s="21">
        <f>J3892-K3892</f>
        <v>0</v>
      </c>
      <c r="M3892" s="21" t="s">
        <v>5699</v>
      </c>
      <c r="N3892" s="30">
        <v>45961</v>
      </c>
      <c r="O3892" s="48">
        <v>21289.5</v>
      </c>
      <c r="P3892" s="21" t="s">
        <v>16</v>
      </c>
      <c r="Q3892" s="21" t="s">
        <v>5967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>IF(X3892="", "", X3892-N3892)</f>
        <v>0</v>
      </c>
      <c r="Z3892" s="21" t="str">
        <f>IF(N3892="", "", TEXT(N3892, "dddd"))</f>
        <v>Friday</v>
      </c>
      <c r="AA3892" s="21" t="str">
        <f>IF(X3892="", "", TEXT(X3892, "dddd"))</f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3886</v>
      </c>
      <c r="B3893" s="21" t="s">
        <v>5567</v>
      </c>
      <c r="C3893" s="30">
        <v>45954</v>
      </c>
      <c r="D3893" s="30">
        <v>45960</v>
      </c>
      <c r="E3893" s="47">
        <v>236.6</v>
      </c>
      <c r="F3893" s="47">
        <f>IF(AB3893="DOLLAR",E3893*88,E3893)</f>
        <v>20820.8</v>
      </c>
      <c r="G3893" s="48">
        <f>F3893*J3893</f>
        <v>20820.8</v>
      </c>
      <c r="H3893" s="21">
        <v>155545</v>
      </c>
      <c r="I3893" s="21" t="s">
        <v>5180</v>
      </c>
      <c r="J3893" s="21">
        <v>1</v>
      </c>
      <c r="K3893" s="21">
        <v>1</v>
      </c>
      <c r="L3893" s="21">
        <f>J3893-K3893</f>
        <v>0</v>
      </c>
      <c r="M3893" s="21" t="s">
        <v>5699</v>
      </c>
      <c r="N3893" s="30">
        <v>45961</v>
      </c>
      <c r="O3893" s="48">
        <v>26651.3</v>
      </c>
      <c r="P3893" s="21" t="s">
        <v>16</v>
      </c>
      <c r="Q3893" s="21" t="s">
        <v>5967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>IF(OR(R3893 = "PRIYANKA MADAM", R3893 = "DEEPAK", R3893 = "PORTER"),N3893,"")</f>
        <v>45961</v>
      </c>
      <c r="Y3893" s="21">
        <f>IF(X3893="", "", X3893-N3893)</f>
        <v>0</v>
      </c>
      <c r="Z3893" s="21" t="str">
        <f>IF(N3893="", "", TEXT(N3893, "dddd"))</f>
        <v>Friday</v>
      </c>
      <c r="AA3893" s="21" t="str">
        <f>IF(X3893="", "", TEXT(X3893, "dddd"))</f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3887</v>
      </c>
      <c r="B3894" s="21" t="s">
        <v>5567</v>
      </c>
      <c r="C3894" s="30">
        <v>45954</v>
      </c>
      <c r="D3894" s="30">
        <v>45960</v>
      </c>
      <c r="E3894" s="47">
        <v>30</v>
      </c>
      <c r="F3894" s="47">
        <f>IF(AB3894="DOLLAR",E3894*88,E3894)</f>
        <v>2640</v>
      </c>
      <c r="G3894" s="48">
        <f>F3894*J3894</f>
        <v>2640</v>
      </c>
      <c r="H3894" s="21">
        <v>300406</v>
      </c>
      <c r="I3894" s="21" t="s">
        <v>4772</v>
      </c>
      <c r="J3894" s="21">
        <v>1</v>
      </c>
      <c r="K3894" s="21">
        <v>1</v>
      </c>
      <c r="L3894" s="21">
        <f>J3894-K3894</f>
        <v>0</v>
      </c>
      <c r="M3894" s="21" t="s">
        <v>5570</v>
      </c>
      <c r="N3894" s="30">
        <v>45961</v>
      </c>
      <c r="O3894" s="48">
        <v>0</v>
      </c>
      <c r="P3894" s="21" t="s">
        <v>625</v>
      </c>
      <c r="Q3894" s="21" t="s">
        <v>2071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>IF(OR(R3894 = "PRIYANKA MADAM", R3894 = "DEEPAK", R3894 = "PORTER"),N3894,"")</f>
        <v>45961</v>
      </c>
      <c r="Y3894" s="21">
        <f>IF(X3894="", "", X3894-N3894)</f>
        <v>0</v>
      </c>
      <c r="Z3894" s="21" t="str">
        <f>IF(N3894="", "", TEXT(N3894, "dddd"))</f>
        <v>Friday</v>
      </c>
      <c r="AA3894" s="21" t="str">
        <f>IF(X3894="", "", TEXT(X3894, "dddd"))</f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3888</v>
      </c>
      <c r="B3895" s="21" t="s">
        <v>5567</v>
      </c>
      <c r="C3895" s="30">
        <v>45954</v>
      </c>
      <c r="D3895" s="30">
        <v>45960</v>
      </c>
      <c r="E3895" s="47">
        <v>160.80000000000001</v>
      </c>
      <c r="F3895" s="47">
        <f>IF(AB3895="DOLLAR",E3895*88,E3895)</f>
        <v>14150.400000000001</v>
      </c>
      <c r="G3895" s="48">
        <f>F3895*J3895</f>
        <v>28300.800000000003</v>
      </c>
      <c r="H3895" s="21">
        <v>301028</v>
      </c>
      <c r="I3895" s="21" t="s">
        <v>4773</v>
      </c>
      <c r="J3895" s="21">
        <v>2</v>
      </c>
      <c r="K3895" s="21">
        <v>2</v>
      </c>
      <c r="L3895" s="21">
        <f>J3895-K3895</f>
        <v>0</v>
      </c>
      <c r="M3895" s="21" t="s">
        <v>5652</v>
      </c>
      <c r="N3895" s="30">
        <v>45962</v>
      </c>
      <c r="O3895" s="48">
        <v>49848</v>
      </c>
      <c r="P3895" s="21" t="s">
        <v>2203</v>
      </c>
      <c r="Q3895" s="21">
        <v>58157690846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ASSAM</v>
      </c>
      <c r="W3895" s="38"/>
      <c r="X3895" s="30">
        <v>45964</v>
      </c>
      <c r="Y3895" s="21">
        <f>IF(X3895="", "", X3895-N3895)</f>
        <v>2</v>
      </c>
      <c r="Z3895" s="21" t="str">
        <f>IF(N3895="", "", TEXT(N3895, "dddd"))</f>
        <v>Saturday</v>
      </c>
      <c r="AA3895" s="21" t="str">
        <f>IF(X3895="", "", TEXT(X3895, "dddd"))</f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3889</v>
      </c>
      <c r="B3896" s="21" t="s">
        <v>5567</v>
      </c>
      <c r="C3896" s="30">
        <v>45954</v>
      </c>
      <c r="D3896" s="30">
        <v>45960</v>
      </c>
      <c r="E3896" s="47">
        <v>304.5</v>
      </c>
      <c r="F3896" s="47">
        <f>IF(AB3896="DOLLAR",E3896*88,E3896)</f>
        <v>26796</v>
      </c>
      <c r="G3896" s="48">
        <f>F3896*J3896</f>
        <v>26796</v>
      </c>
      <c r="H3896" s="21">
        <v>301334</v>
      </c>
      <c r="I3896" s="21" t="s">
        <v>5182</v>
      </c>
      <c r="J3896" s="21">
        <v>1</v>
      </c>
      <c r="K3896" s="21">
        <v>1</v>
      </c>
      <c r="L3896" s="21">
        <f>J3896-K3896</f>
        <v>0</v>
      </c>
      <c r="M3896" s="21" t="s">
        <v>5602</v>
      </c>
      <c r="N3896" s="30">
        <v>45962</v>
      </c>
      <c r="O3896" s="48">
        <v>40455</v>
      </c>
      <c r="P3896" s="21" t="s">
        <v>621</v>
      </c>
      <c r="Q3896" s="21">
        <v>58157688982</v>
      </c>
      <c r="R3896" s="21" t="s">
        <v>40</v>
      </c>
      <c r="S3896" s="3">
        <v>4</v>
      </c>
      <c r="T3896" s="37"/>
      <c r="U3896" s="21" t="s">
        <v>18</v>
      </c>
      <c r="V3896" s="21" t="str">
        <f>VLOOKUP(P3896,'Customer List'!B:C,2,)</f>
        <v>Hyderabad</v>
      </c>
      <c r="W3896" s="38"/>
      <c r="X3896" s="30">
        <v>45964</v>
      </c>
      <c r="Y3896" s="21">
        <f>IF(X3896="", "", X3896-N3896)</f>
        <v>2</v>
      </c>
      <c r="Z3896" s="21" t="str">
        <f>IF(N3896="", "", TEXT(N3896, "dddd"))</f>
        <v>Saturday</v>
      </c>
      <c r="AA3896" s="21" t="str">
        <f>IF(X3896="", "", TEXT(X3896, "dddd"))</f>
        <v>Monday</v>
      </c>
      <c r="AB3896" s="21" t="str">
        <f>VLOOKUP(U3896,'Currency Sheet'!A:C,3,)</f>
        <v>DOLLAR</v>
      </c>
      <c r="AC3896" s="42" t="str">
        <f>VLOOKUP(P3896,'Customer List'!B:D,3,)</f>
        <v>OutStation</v>
      </c>
    </row>
    <row r="3897" spans="1:29" x14ac:dyDescent="0.25">
      <c r="A3897" s="21">
        <v>3890</v>
      </c>
      <c r="B3897" s="21" t="s">
        <v>5567</v>
      </c>
      <c r="C3897" s="30">
        <v>45954</v>
      </c>
      <c r="D3897" s="30">
        <v>45960</v>
      </c>
      <c r="E3897" s="47">
        <v>61.8</v>
      </c>
      <c r="F3897" s="47">
        <f>IF(AB3897="DOLLAR",E3897*88,E3897)</f>
        <v>5438.4</v>
      </c>
      <c r="G3897" s="48">
        <f>F3897*J3897</f>
        <v>5438.4</v>
      </c>
      <c r="H3897" s="21">
        <v>302206</v>
      </c>
      <c r="I3897" s="21" t="s">
        <v>4774</v>
      </c>
      <c r="J3897" s="21">
        <v>1</v>
      </c>
      <c r="K3897" s="21">
        <v>1</v>
      </c>
      <c r="L3897" s="21">
        <f>J3897-K3897</f>
        <v>0</v>
      </c>
      <c r="M3897" s="21" t="s">
        <v>5570</v>
      </c>
      <c r="N3897" s="30">
        <v>45961</v>
      </c>
      <c r="O3897" s="48">
        <v>0</v>
      </c>
      <c r="P3897" s="21" t="s">
        <v>625</v>
      </c>
      <c r="Q3897" s="21" t="s">
        <v>2071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>IF(OR(R3897 = "PRIYANKA MADAM", R3897 = "DEEPAK", R3897 = "PORTER"),N3897,"")</f>
        <v>45961</v>
      </c>
      <c r="Y3897" s="21">
        <f>IF(X3897="", "", X3897-N3897)</f>
        <v>0</v>
      </c>
      <c r="Z3897" s="21" t="str">
        <f>IF(N3897="", "", TEXT(N3897, "dddd"))</f>
        <v>Friday</v>
      </c>
      <c r="AA3897" s="21" t="str">
        <f>IF(X3897="", "", TEXT(X3897, "dddd"))</f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3891</v>
      </c>
      <c r="B3898" s="21" t="s">
        <v>5567</v>
      </c>
      <c r="C3898" s="30">
        <v>45954</v>
      </c>
      <c r="D3898" s="30">
        <v>45960</v>
      </c>
      <c r="E3898" s="47">
        <v>85.8</v>
      </c>
      <c r="F3898" s="47">
        <f>IF(AB3898="DOLLAR",E3898*88,E3898)</f>
        <v>7550.4</v>
      </c>
      <c r="G3898" s="48">
        <f>F3898*J3898</f>
        <v>7550.4</v>
      </c>
      <c r="H3898" s="21">
        <v>302347</v>
      </c>
      <c r="I3898" s="21" t="s">
        <v>5380</v>
      </c>
      <c r="J3898" s="21">
        <v>1</v>
      </c>
      <c r="K3898" s="21">
        <v>1</v>
      </c>
      <c r="L3898" s="21">
        <f>J3898-K3898</f>
        <v>0</v>
      </c>
      <c r="M3898" s="21" t="s">
        <v>5621</v>
      </c>
      <c r="N3898" s="30">
        <v>45962</v>
      </c>
      <c r="O3898" s="48">
        <v>15515.5</v>
      </c>
      <c r="P3898" s="21" t="s">
        <v>194</v>
      </c>
      <c r="Q3898" s="21">
        <v>58157689085</v>
      </c>
      <c r="R3898" s="21" t="s">
        <v>40</v>
      </c>
      <c r="S3898" s="3">
        <v>4</v>
      </c>
      <c r="T3898" s="37"/>
      <c r="U3898" s="21" t="s">
        <v>18</v>
      </c>
      <c r="V3898" s="21" t="str">
        <f>VLOOKUP(P3898,'Customer List'!B:C,2,)</f>
        <v>Kanpur</v>
      </c>
      <c r="W3898" s="38"/>
      <c r="X3898" s="30">
        <v>45965</v>
      </c>
      <c r="Y3898" s="21">
        <f>IF(X3898="", "", X3898-N3898)</f>
        <v>3</v>
      </c>
      <c r="Z3898" s="21" t="str">
        <f>IF(N3898="", "", TEXT(N3898, "dddd"))</f>
        <v>Saturday</v>
      </c>
      <c r="AA3898" s="21" t="str">
        <f>IF(X3898="", "", TEXT(X3898, "dddd"))</f>
        <v>Tuesday</v>
      </c>
      <c r="AB3898" s="21" t="str">
        <f>VLOOKUP(U3898,'Currency Sheet'!A:C,3,)</f>
        <v>DOLLAR</v>
      </c>
      <c r="AC3898" s="42" t="str">
        <f>VLOOKUP(P3898,'Customer List'!B:D,3,)</f>
        <v>OutStation</v>
      </c>
    </row>
    <row r="3899" spans="1:29" x14ac:dyDescent="0.25">
      <c r="A3899" s="21">
        <v>3892</v>
      </c>
      <c r="B3899" s="21" t="s">
        <v>5567</v>
      </c>
      <c r="C3899" s="30">
        <v>45954</v>
      </c>
      <c r="D3899" s="30">
        <v>45960</v>
      </c>
      <c r="E3899" s="47">
        <v>191.1</v>
      </c>
      <c r="F3899" s="47">
        <f>IF(AB3899="DOLLAR",E3899*88,E3899)</f>
        <v>16816.8</v>
      </c>
      <c r="G3899" s="48">
        <f>F3899*J3899</f>
        <v>33633.599999999999</v>
      </c>
      <c r="H3899" s="21">
        <v>506349</v>
      </c>
      <c r="I3899" s="21" t="s">
        <v>4830</v>
      </c>
      <c r="J3899" s="21">
        <v>2</v>
      </c>
      <c r="K3899" s="21">
        <v>2</v>
      </c>
      <c r="L3899" s="21">
        <f>J3899-K3899</f>
        <v>0</v>
      </c>
      <c r="M3899" s="21" t="s">
        <v>5573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 t="s">
        <v>5575</v>
      </c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>IF(X3899="", "", X3899-N3899)</f>
        <v>0</v>
      </c>
      <c r="Z3899" s="21" t="str">
        <f>IF(N3899="", "", TEXT(N3899, "dddd"))</f>
        <v>Friday</v>
      </c>
      <c r="AA3899" s="21" t="str">
        <f>IF(X3899="", "", TEXT(X3899, "dddd"))</f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3893</v>
      </c>
      <c r="B3900" s="21" t="s">
        <v>5567</v>
      </c>
      <c r="C3900" s="30">
        <v>45954</v>
      </c>
      <c r="D3900" s="30">
        <v>45960</v>
      </c>
      <c r="E3900" s="47">
        <v>88.2</v>
      </c>
      <c r="F3900" s="47">
        <f>IF(AB3900="DOLLAR",E3900*88,E3900)</f>
        <v>7761.6</v>
      </c>
      <c r="G3900" s="48">
        <f>F3900*J3900</f>
        <v>7761.6</v>
      </c>
      <c r="H3900" s="21">
        <v>306014</v>
      </c>
      <c r="I3900" s="21" t="s">
        <v>5540</v>
      </c>
      <c r="J3900" s="21">
        <v>1</v>
      </c>
      <c r="K3900" s="21">
        <v>1</v>
      </c>
      <c r="L3900" s="21">
        <f>J3900-K3900</f>
        <v>0</v>
      </c>
      <c r="M3900" s="21" t="s">
        <v>5570</v>
      </c>
      <c r="N3900" s="30">
        <v>45961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45961</v>
      </c>
      <c r="Y3900" s="21">
        <f>IF(X3900="", "", X3900-N3900)</f>
        <v>0</v>
      </c>
      <c r="Z3900" s="21" t="str">
        <f>IF(N3900="", "", TEXT(N3900, "dddd"))</f>
        <v>Friday</v>
      </c>
      <c r="AA3900" s="21" t="str">
        <f>IF(X3900="", "", TEXT(X3900, "dddd"))</f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3894</v>
      </c>
      <c r="B3901" s="21" t="s">
        <v>5567</v>
      </c>
      <c r="C3901" s="30">
        <v>45954</v>
      </c>
      <c r="D3901" s="30">
        <v>45960</v>
      </c>
      <c r="E3901" s="47">
        <v>281.39999999999998</v>
      </c>
      <c r="F3901" s="47">
        <f>IF(AB3901="DOLLAR",E3901*88,E3901)</f>
        <v>24763.199999999997</v>
      </c>
      <c r="G3901" s="48">
        <f>F3901*J3901</f>
        <v>49526.399999999994</v>
      </c>
      <c r="H3901" s="21">
        <v>506538</v>
      </c>
      <c r="I3901" s="21" t="s">
        <v>5084</v>
      </c>
      <c r="J3901" s="21">
        <v>2</v>
      </c>
      <c r="K3901" s="21">
        <v>2</v>
      </c>
      <c r="L3901" s="21">
        <f>J3901-K3901</f>
        <v>0</v>
      </c>
      <c r="M3901" s="21" t="s">
        <v>5688</v>
      </c>
      <c r="N3901" s="30">
        <v>45964</v>
      </c>
      <c r="O3901" s="48">
        <v>0</v>
      </c>
      <c r="P3901" s="21" t="s">
        <v>625</v>
      </c>
      <c r="Q3901" s="21" t="s">
        <v>2071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>IF(OR(R3901 = "PRIYANKA MADAM", R3901 = "DEEPAK", R3901 = "PORTER"),N3901,"")</f>
        <v>45964</v>
      </c>
      <c r="Y3901" s="21">
        <f>IF(X3901="", "", X3901-N3901)</f>
        <v>0</v>
      </c>
      <c r="Z3901" s="21" t="str">
        <f>IF(N3901="", "", TEXT(N3901, "dddd"))</f>
        <v>Monday</v>
      </c>
      <c r="AA3901" s="21" t="str">
        <f>IF(X3901="", "", TEXT(X3901, "dddd"))</f>
        <v>Monday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3895</v>
      </c>
      <c r="B3902" s="21" t="s">
        <v>5567</v>
      </c>
      <c r="C3902" s="30">
        <v>45954</v>
      </c>
      <c r="D3902" s="30">
        <v>45960</v>
      </c>
      <c r="E3902" s="47">
        <v>175.2</v>
      </c>
      <c r="F3902" s="47">
        <f>IF(AB3902="DOLLAR",E3902*88,E3902)</f>
        <v>15417.599999999999</v>
      </c>
      <c r="G3902" s="48">
        <f>F3902*J3902</f>
        <v>30835.199999999997</v>
      </c>
      <c r="H3902" s="21">
        <v>307618</v>
      </c>
      <c r="I3902" s="21" t="s">
        <v>4781</v>
      </c>
      <c r="J3902" s="21">
        <v>2</v>
      </c>
      <c r="K3902" s="21">
        <v>2</v>
      </c>
      <c r="L3902" s="21">
        <f>J3902-K3902</f>
        <v>0</v>
      </c>
      <c r="M3902" s="21" t="s">
        <v>5660</v>
      </c>
      <c r="N3902" s="30">
        <v>45962</v>
      </c>
      <c r="O3902" s="48">
        <v>63364</v>
      </c>
      <c r="P3902" s="21" t="s">
        <v>37</v>
      </c>
      <c r="Q3902" s="21">
        <v>58157691922</v>
      </c>
      <c r="R3902" s="21" t="s">
        <v>40</v>
      </c>
      <c r="S3902" s="3">
        <v>4</v>
      </c>
      <c r="T3902" s="37"/>
      <c r="U3902" s="21" t="s">
        <v>18</v>
      </c>
      <c r="V3902" s="21" t="str">
        <f>VLOOKUP(P3902,'Customer List'!B:C,2,)</f>
        <v>Banglore</v>
      </c>
      <c r="W3902" s="38"/>
      <c r="X3902" s="30">
        <v>45965</v>
      </c>
      <c r="Y3902" s="21">
        <f>IF(X3902="", "", X3902-N3902)</f>
        <v>3</v>
      </c>
      <c r="Z3902" s="21" t="str">
        <f>IF(N3902="", "", TEXT(N3902, "dddd"))</f>
        <v>Saturday</v>
      </c>
      <c r="AA3902" s="21" t="str">
        <f>IF(X3902="", "", TEXT(X3902, "dddd"))</f>
        <v>Tuesday</v>
      </c>
      <c r="AB3902" s="21" t="str">
        <f>VLOOKUP(U3902,'Currency Sheet'!A:C,3,)</f>
        <v>DOLLAR</v>
      </c>
      <c r="AC3902" s="42" t="str">
        <f>VLOOKUP(P3902,'Customer List'!B:D,3,)</f>
        <v>OutStation</v>
      </c>
    </row>
    <row r="3903" spans="1:29" x14ac:dyDescent="0.25">
      <c r="A3903" s="21">
        <v>3896</v>
      </c>
      <c r="B3903" s="21" t="s">
        <v>5567</v>
      </c>
      <c r="C3903" s="30">
        <v>45954</v>
      </c>
      <c r="D3903" s="30">
        <v>45960</v>
      </c>
      <c r="E3903" s="47">
        <v>191.1</v>
      </c>
      <c r="F3903" s="47">
        <f>IF(AB3903="DOLLAR",E3903*88,E3903)</f>
        <v>16816.8</v>
      </c>
      <c r="G3903" s="48">
        <f>F3903*J3903</f>
        <v>16816.8</v>
      </c>
      <c r="H3903" s="21">
        <v>103246</v>
      </c>
      <c r="I3903" s="21" t="s">
        <v>5536</v>
      </c>
      <c r="J3903" s="21">
        <v>1</v>
      </c>
      <c r="K3903" s="21">
        <v>1</v>
      </c>
      <c r="L3903" s="21">
        <f>J3903-K3903</f>
        <v>0</v>
      </c>
      <c r="M3903" s="21" t="s">
        <v>5573</v>
      </c>
      <c r="N3903" s="30">
        <v>45961</v>
      </c>
      <c r="O3903" s="48">
        <v>0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45961</v>
      </c>
      <c r="Y3903" s="21">
        <f>IF(X3903="", "", X3903-N3903)</f>
        <v>0</v>
      </c>
      <c r="Z3903" s="21" t="str">
        <f>IF(N3903="", "", TEXT(N3903, "dddd"))</f>
        <v>Friday</v>
      </c>
      <c r="AA3903" s="21" t="str">
        <f>IF(X3903="", "", TEXT(X3903, "dddd"))</f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3897</v>
      </c>
      <c r="B3904" s="21" t="s">
        <v>5567</v>
      </c>
      <c r="C3904" s="30">
        <v>45954</v>
      </c>
      <c r="D3904" s="30">
        <v>45960</v>
      </c>
      <c r="E3904" s="47">
        <v>298.89999999999998</v>
      </c>
      <c r="F3904" s="47">
        <f>IF(AB3904="DOLLAR",E3904*88,E3904)</f>
        <v>26303.199999999997</v>
      </c>
      <c r="G3904" s="48">
        <f>F3904*J3904</f>
        <v>26303.199999999997</v>
      </c>
      <c r="H3904" s="21">
        <v>304236</v>
      </c>
      <c r="I3904" s="21" t="s">
        <v>5384</v>
      </c>
      <c r="J3904" s="21">
        <v>1</v>
      </c>
      <c r="K3904" s="21">
        <v>1</v>
      </c>
      <c r="L3904" s="21">
        <f>J3904-K3904</f>
        <v>0</v>
      </c>
      <c r="M3904" s="21" t="s">
        <v>5693</v>
      </c>
      <c r="N3904" s="30">
        <v>45964</v>
      </c>
      <c r="O3904" s="48">
        <v>58242.8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45964</v>
      </c>
      <c r="Y3904" s="21">
        <f>IF(X3904="", "", X3904-N3904)</f>
        <v>0</v>
      </c>
      <c r="Z3904" s="21" t="str">
        <f>IF(N3904="", "", TEXT(N3904, "dddd"))</f>
        <v>Monday</v>
      </c>
      <c r="AA3904" s="21" t="str">
        <f>IF(X3904="", "", TEXT(X3904, "dddd"))</f>
        <v>Monday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x14ac:dyDescent="0.25">
      <c r="A3905" s="21">
        <v>3898</v>
      </c>
      <c r="B3905" s="21" t="s">
        <v>5567</v>
      </c>
      <c r="C3905" s="30">
        <v>45954</v>
      </c>
      <c r="D3905" s="30">
        <v>45960</v>
      </c>
      <c r="E3905" s="47">
        <v>222</v>
      </c>
      <c r="F3905" s="47">
        <f>IF(AB3905="DOLLAR",E3905*88,E3905)</f>
        <v>19536</v>
      </c>
      <c r="G3905" s="48">
        <f>F3905*J3905</f>
        <v>19536</v>
      </c>
      <c r="H3905" s="21">
        <v>313226</v>
      </c>
      <c r="I3905" s="21" t="s">
        <v>5541</v>
      </c>
      <c r="J3905" s="21">
        <v>1</v>
      </c>
      <c r="K3905" s="21">
        <v>1</v>
      </c>
      <c r="L3905" s="21">
        <f>J3905-K3905</f>
        <v>0</v>
      </c>
      <c r="M3905" s="21" t="s">
        <v>5652</v>
      </c>
      <c r="N3905" s="30">
        <v>45962</v>
      </c>
      <c r="O3905" s="48">
        <v>34410</v>
      </c>
      <c r="P3905" s="21" t="s">
        <v>2203</v>
      </c>
      <c r="Q3905" s="21">
        <v>58157690846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ASSAM</v>
      </c>
      <c r="W3905" s="38"/>
      <c r="X3905" s="30">
        <v>45964</v>
      </c>
      <c r="Y3905" s="21">
        <f>IF(X3905="", "", X3905-N3905)</f>
        <v>2</v>
      </c>
      <c r="Z3905" s="21" t="str">
        <f>IF(N3905="", "", TEXT(N3905, "dddd"))</f>
        <v>Saturday</v>
      </c>
      <c r="AA3905" s="21" t="str">
        <f>IF(X3905="", "", TEXT(X3905, "dddd"))</f>
        <v>Monday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3899</v>
      </c>
      <c r="B3906" s="21" t="s">
        <v>5567</v>
      </c>
      <c r="C3906" s="30">
        <v>45954</v>
      </c>
      <c r="D3906" s="30">
        <v>45960</v>
      </c>
      <c r="E3906" s="47">
        <v>33</v>
      </c>
      <c r="F3906" s="47">
        <f>IF(AB3906="DOLLAR",E3906*88,E3906)</f>
        <v>2904</v>
      </c>
      <c r="G3906" s="48">
        <f>F3906*J3906</f>
        <v>2904</v>
      </c>
      <c r="H3906" s="21">
        <v>317306</v>
      </c>
      <c r="I3906" s="21" t="s">
        <v>4772</v>
      </c>
      <c r="J3906" s="21">
        <v>1</v>
      </c>
      <c r="K3906" s="21">
        <v>1</v>
      </c>
      <c r="L3906" s="21">
        <f>J3906-K3906</f>
        <v>0</v>
      </c>
      <c r="M3906" s="21" t="s">
        <v>5621</v>
      </c>
      <c r="N3906" s="30">
        <v>45962</v>
      </c>
      <c r="O3906" s="48">
        <v>5967.5</v>
      </c>
      <c r="P3906" s="21" t="s">
        <v>194</v>
      </c>
      <c r="Q3906" s="21">
        <v>58157689085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Kanpur</v>
      </c>
      <c r="W3906" s="38"/>
      <c r="X3906" s="30">
        <v>45965</v>
      </c>
      <c r="Y3906" s="21">
        <f>IF(X3906="", "", X3906-N3906)</f>
        <v>3</v>
      </c>
      <c r="Z3906" s="21" t="str">
        <f>IF(N3906="", "", TEXT(N3906, "dddd"))</f>
        <v>Saturday</v>
      </c>
      <c r="AA3906" s="21" t="str">
        <f>IF(X3906="", "", TEXT(X3906, "dddd"))</f>
        <v>Tuesday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x14ac:dyDescent="0.25">
      <c r="A3907" s="21">
        <v>3900</v>
      </c>
      <c r="B3907" s="21" t="s">
        <v>5567</v>
      </c>
      <c r="C3907" s="30">
        <v>45954</v>
      </c>
      <c r="D3907" s="30">
        <v>45960</v>
      </c>
      <c r="E3907" s="47">
        <v>39.6</v>
      </c>
      <c r="F3907" s="47">
        <f>IF(AB3907="DOLLAR",E3907*88,E3907)</f>
        <v>3484.8</v>
      </c>
      <c r="G3907" s="48">
        <f>F3907*J3907</f>
        <v>3484.8</v>
      </c>
      <c r="H3907" s="21">
        <v>317410</v>
      </c>
      <c r="I3907" s="21" t="s">
        <v>4783</v>
      </c>
      <c r="J3907" s="21">
        <v>1</v>
      </c>
      <c r="K3907" s="21">
        <v>1</v>
      </c>
      <c r="L3907" s="21">
        <f>J3907-K3907</f>
        <v>0</v>
      </c>
      <c r="M3907" s="21" t="s">
        <v>5570</v>
      </c>
      <c r="N3907" s="30">
        <v>45961</v>
      </c>
      <c r="O3907" s="48">
        <v>0</v>
      </c>
      <c r="P3907" s="21" t="s">
        <v>625</v>
      </c>
      <c r="Q3907" s="21" t="s">
        <v>2071</v>
      </c>
      <c r="R3907" s="21" t="s">
        <v>637</v>
      </c>
      <c r="S3907" s="3">
        <v>4</v>
      </c>
      <c r="T3907" s="37"/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45961</v>
      </c>
      <c r="Y3907" s="21">
        <f>IF(X3907="", "", X3907-N3907)</f>
        <v>0</v>
      </c>
      <c r="Z3907" s="21" t="str">
        <f>IF(N3907="", "", TEXT(N3907, "dddd"))</f>
        <v>Friday</v>
      </c>
      <c r="AA3907" s="21" t="str">
        <f>IF(X3907="", "", TEXT(X3907, "dddd"))</f>
        <v>Friday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x14ac:dyDescent="0.25">
      <c r="A3908" s="21">
        <v>3901</v>
      </c>
      <c r="B3908" s="21" t="s">
        <v>5567</v>
      </c>
      <c r="C3908" s="30">
        <v>45954</v>
      </c>
      <c r="D3908" s="30">
        <v>45960</v>
      </c>
      <c r="E3908" s="47">
        <v>296.8</v>
      </c>
      <c r="F3908" s="47">
        <f>IF(AB3908="DOLLAR",E3908*88,E3908)</f>
        <v>26118.400000000001</v>
      </c>
      <c r="G3908" s="48">
        <f>F3908*J3908</f>
        <v>26118.400000000001</v>
      </c>
      <c r="H3908" s="21">
        <v>317438</v>
      </c>
      <c r="I3908" s="21" t="s">
        <v>4783</v>
      </c>
      <c r="J3908" s="21">
        <v>1</v>
      </c>
      <c r="K3908" s="21">
        <v>1</v>
      </c>
      <c r="L3908" s="21">
        <f>J3908-K3908</f>
        <v>0</v>
      </c>
      <c r="M3908" s="21" t="s">
        <v>5605</v>
      </c>
      <c r="N3908" s="30">
        <v>45962</v>
      </c>
      <c r="O3908" s="48">
        <v>39432</v>
      </c>
      <c r="P3908" s="21" t="s">
        <v>288</v>
      </c>
      <c r="Q3908" s="21">
        <v>58157688540</v>
      </c>
      <c r="R3908" s="21" t="s">
        <v>40</v>
      </c>
      <c r="S3908" s="3">
        <v>4</v>
      </c>
      <c r="T3908" s="37"/>
      <c r="U3908" s="21" t="s">
        <v>18</v>
      </c>
      <c r="V3908" s="21" t="str">
        <f>VLOOKUP(P3908,'Customer List'!B:C,2,)</f>
        <v>Banglore</v>
      </c>
      <c r="W3908" s="38"/>
      <c r="X3908" s="30">
        <v>45964</v>
      </c>
      <c r="Y3908" s="21">
        <f>IF(X3908="", "", X3908-N3908)</f>
        <v>2</v>
      </c>
      <c r="Z3908" s="21" t="str">
        <f>IF(N3908="", "", TEXT(N3908, "dddd"))</f>
        <v>Saturday</v>
      </c>
      <c r="AA3908" s="21" t="str">
        <f>IF(X3908="", "", TEXT(X3908, "dddd"))</f>
        <v>Monday</v>
      </c>
      <c r="AB3908" s="21" t="str">
        <f>VLOOKUP(U3908,'Currency Sheet'!A:C,3,)</f>
        <v>DOLLAR</v>
      </c>
      <c r="AC3908" s="42" t="str">
        <f>VLOOKUP(P3908,'Customer List'!B:D,3,)</f>
        <v>OutStation</v>
      </c>
    </row>
    <row r="3909" spans="1:29" x14ac:dyDescent="0.25">
      <c r="A3909" s="21">
        <v>3902</v>
      </c>
      <c r="B3909" s="21" t="s">
        <v>5567</v>
      </c>
      <c r="C3909" s="30">
        <v>45954</v>
      </c>
      <c r="D3909" s="30">
        <v>45960</v>
      </c>
      <c r="E3909" s="47">
        <v>126.6</v>
      </c>
      <c r="F3909" s="47">
        <f>IF(AB3909="DOLLAR",E3909*88,E3909)</f>
        <v>11140.8</v>
      </c>
      <c r="G3909" s="48">
        <f>F3909*J3909</f>
        <v>11140.8</v>
      </c>
      <c r="H3909" s="21">
        <v>318304</v>
      </c>
      <c r="I3909" s="21" t="s">
        <v>4784</v>
      </c>
      <c r="J3909" s="21">
        <v>1</v>
      </c>
      <c r="K3909" s="21">
        <v>1</v>
      </c>
      <c r="L3909" s="21">
        <f>J3909-K3909</f>
        <v>0</v>
      </c>
      <c r="M3909" s="21" t="s">
        <v>5570</v>
      </c>
      <c r="N3909" s="30">
        <v>45961</v>
      </c>
      <c r="O3909" s="48">
        <v>0</v>
      </c>
      <c r="P3909" s="21" t="s">
        <v>625</v>
      </c>
      <c r="Q3909" s="21" t="s">
        <v>2071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>IF(X3909="", "", X3909-N3909)</f>
        <v>0</v>
      </c>
      <c r="Z3909" s="21" t="str">
        <f>IF(N3909="", "", TEXT(N3909, "dddd"))</f>
        <v>Friday</v>
      </c>
      <c r="AA3909" s="21" t="str">
        <f>IF(X3909="", "", TEXT(X3909, "dddd"))</f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3903</v>
      </c>
      <c r="B3910" s="21" t="s">
        <v>5567</v>
      </c>
      <c r="C3910" s="30">
        <v>45954</v>
      </c>
      <c r="D3910" s="30">
        <v>45960</v>
      </c>
      <c r="E3910" s="47">
        <v>131.6</v>
      </c>
      <c r="F3910" s="47">
        <f>IF(AB3910="DOLLAR",E3910*88,E3910)</f>
        <v>11580.8</v>
      </c>
      <c r="G3910" s="48">
        <f>F3910*J3910</f>
        <v>11580.8</v>
      </c>
      <c r="H3910" s="21">
        <v>320011</v>
      </c>
      <c r="I3910" s="21" t="s">
        <v>5542</v>
      </c>
      <c r="J3910" s="21">
        <v>1</v>
      </c>
      <c r="K3910" s="21">
        <v>1</v>
      </c>
      <c r="L3910" s="21">
        <f>J3910-K3910</f>
        <v>0</v>
      </c>
      <c r="M3910" s="21" t="s">
        <v>5641</v>
      </c>
      <c r="N3910" s="30">
        <v>45962</v>
      </c>
      <c r="O3910" s="48">
        <v>17484</v>
      </c>
      <c r="P3910" s="21" t="s">
        <v>172</v>
      </c>
      <c r="Q3910" s="21">
        <v>58157690953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Kolkata</v>
      </c>
      <c r="W3910" s="38"/>
      <c r="X3910" s="30">
        <v>45964</v>
      </c>
      <c r="Y3910" s="21">
        <f>IF(X3910="", "", X3910-N3910)</f>
        <v>2</v>
      </c>
      <c r="Z3910" s="21" t="str">
        <f>IF(N3910="", "", TEXT(N3910, "dddd"))</f>
        <v>Saturday</v>
      </c>
      <c r="AA3910" s="21" t="str">
        <f>IF(X3910="", "", TEXT(X3910, "dddd"))</f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x14ac:dyDescent="0.25">
      <c r="A3911" s="21">
        <v>3904</v>
      </c>
      <c r="B3911" s="21" t="s">
        <v>5567</v>
      </c>
      <c r="C3911" s="30">
        <v>45954</v>
      </c>
      <c r="D3911" s="30">
        <v>45960</v>
      </c>
      <c r="E3911" s="47">
        <v>126.6</v>
      </c>
      <c r="F3911" s="47">
        <f>IF(AB3911="DOLLAR",E3911*88,E3911)</f>
        <v>11140.8</v>
      </c>
      <c r="G3911" s="48">
        <f>F3911*J3911</f>
        <v>11140.8</v>
      </c>
      <c r="H3911" s="21">
        <v>325604</v>
      </c>
      <c r="I3911" s="21" t="s">
        <v>5183</v>
      </c>
      <c r="J3911" s="21">
        <v>1</v>
      </c>
      <c r="K3911" s="21">
        <v>1</v>
      </c>
      <c r="L3911" s="21">
        <f>J3911-K3911</f>
        <v>0</v>
      </c>
      <c r="M3911" s="21" t="s">
        <v>5570</v>
      </c>
      <c r="N3911" s="30">
        <v>45961</v>
      </c>
      <c r="O3911" s="48">
        <v>0</v>
      </c>
      <c r="P3911" s="21" t="s">
        <v>625</v>
      </c>
      <c r="Q3911" s="21" t="s">
        <v>2071</v>
      </c>
      <c r="R3911" s="21" t="s">
        <v>637</v>
      </c>
      <c r="S3911" s="3">
        <v>4</v>
      </c>
      <c r="T3911" s="37"/>
      <c r="U3911" s="21" t="s">
        <v>18</v>
      </c>
      <c r="V3911" s="21" t="str">
        <f>VLOOKUP(P3911,'Customer List'!B:C,2,)</f>
        <v>Delhi</v>
      </c>
      <c r="W3911" s="38"/>
      <c r="X3911" s="30">
        <f>IF(OR(R3911 = "PRIYANKA MADAM", R3911 = "DEEPAK", R3911 = "PORTER"),N3911,"")</f>
        <v>45961</v>
      </c>
      <c r="Y3911" s="21">
        <f>IF(X3911="", "", X3911-N3911)</f>
        <v>0</v>
      </c>
      <c r="Z3911" s="21" t="str">
        <f>IF(N3911="", "", TEXT(N3911, "dddd"))</f>
        <v>Friday</v>
      </c>
      <c r="AA3911" s="21" t="str">
        <f>IF(X3911="", "", TEXT(X3911, "dddd"))</f>
        <v>Friday</v>
      </c>
      <c r="AB3911" s="21" t="str">
        <f>VLOOKUP(U3911,'Currency Sheet'!A:C,3,)</f>
        <v>DOLLAR</v>
      </c>
      <c r="AC3911" s="42" t="str">
        <f>VLOOKUP(P3911,'Customer List'!B:D,3,)</f>
        <v>Local</v>
      </c>
    </row>
    <row r="3912" spans="1:29" x14ac:dyDescent="0.25">
      <c r="A3912" s="21">
        <v>3905</v>
      </c>
      <c r="B3912" s="21" t="s">
        <v>5567</v>
      </c>
      <c r="C3912" s="30">
        <v>45954</v>
      </c>
      <c r="D3912" s="30">
        <v>45960</v>
      </c>
      <c r="E3912" s="47">
        <v>175.8</v>
      </c>
      <c r="F3912" s="47">
        <f>IF(AB3912="DOLLAR",E3912*88,E3912)</f>
        <v>15470.400000000001</v>
      </c>
      <c r="G3912" s="48">
        <f>F3912*J3912</f>
        <v>15470.400000000001</v>
      </c>
      <c r="H3912" s="21">
        <v>328612</v>
      </c>
      <c r="I3912" s="21" t="s">
        <v>5071</v>
      </c>
      <c r="J3912" s="21">
        <v>1</v>
      </c>
      <c r="K3912" s="21">
        <v>1</v>
      </c>
      <c r="L3912" s="21">
        <f>J3912-K3912</f>
        <v>0</v>
      </c>
      <c r="M3912" s="21" t="s">
        <v>5620</v>
      </c>
      <c r="N3912" s="30">
        <v>45962</v>
      </c>
      <c r="O3912" s="48">
        <v>27249</v>
      </c>
      <c r="P3912" s="21" t="s">
        <v>2513</v>
      </c>
      <c r="Q3912" s="21">
        <v>58157689240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MOHALI (PUNJAB)</v>
      </c>
      <c r="W3912" s="38"/>
      <c r="X3912" s="30">
        <v>45965</v>
      </c>
      <c r="Y3912" s="21">
        <f>IF(X3912="", "", X3912-N3912)</f>
        <v>3</v>
      </c>
      <c r="Z3912" s="21" t="str">
        <f>IF(N3912="", "", TEXT(N3912, "dddd"))</f>
        <v>Saturday</v>
      </c>
      <c r="AA3912" s="21" t="str">
        <f>IF(X3912="", "", TEXT(X3912, "dddd"))</f>
        <v>Tuesday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3906</v>
      </c>
      <c r="B3913" s="21" t="s">
        <v>5567</v>
      </c>
      <c r="C3913" s="30">
        <v>45954</v>
      </c>
      <c r="D3913" s="30">
        <v>45960</v>
      </c>
      <c r="E3913" s="47">
        <v>193.8</v>
      </c>
      <c r="F3913" s="47">
        <f>IF(AB3913="DOLLAR",E3913*88,E3913)</f>
        <v>17054.400000000001</v>
      </c>
      <c r="G3913" s="48">
        <f>F3913*J3913</f>
        <v>17054.400000000001</v>
      </c>
      <c r="H3913" s="21">
        <v>333618</v>
      </c>
      <c r="I3913" s="21" t="s">
        <v>5389</v>
      </c>
      <c r="J3913" s="21">
        <v>1</v>
      </c>
      <c r="K3913" s="21">
        <v>1</v>
      </c>
      <c r="L3913" s="21">
        <f>J3913-K3913</f>
        <v>0</v>
      </c>
      <c r="M3913" s="21" t="s">
        <v>5605</v>
      </c>
      <c r="N3913" s="30">
        <v>45962</v>
      </c>
      <c r="O3913" s="48">
        <v>30039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>IF(X3913="", "", X3913-N3913)</f>
        <v>2</v>
      </c>
      <c r="Z3913" s="21" t="str">
        <f>IF(N3913="", "", TEXT(N3913, "dddd"))</f>
        <v>Saturday</v>
      </c>
      <c r="AA3913" s="21" t="str">
        <f>IF(X3913="", "", TEXT(X3913, "dddd"))</f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3907</v>
      </c>
      <c r="B3914" s="21" t="s">
        <v>5567</v>
      </c>
      <c r="C3914" s="30">
        <v>45954</v>
      </c>
      <c r="D3914" s="30">
        <v>45960</v>
      </c>
      <c r="E3914" s="47">
        <v>169.2</v>
      </c>
      <c r="F3914" s="47">
        <f>IF(AB3914="DOLLAR",E3914*88,E3914)</f>
        <v>14889.599999999999</v>
      </c>
      <c r="G3914" s="48">
        <f>F3914*J3914</f>
        <v>14889.599999999999</v>
      </c>
      <c r="H3914" s="21">
        <v>334608</v>
      </c>
      <c r="I3914" s="21" t="s">
        <v>5543</v>
      </c>
      <c r="J3914" s="21">
        <v>1</v>
      </c>
      <c r="K3914" s="21">
        <v>1</v>
      </c>
      <c r="L3914" s="21">
        <f>J3914-K3914</f>
        <v>0</v>
      </c>
      <c r="M3914" s="21" t="s">
        <v>5570</v>
      </c>
      <c r="N3914" s="30">
        <v>45961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>IF(X3914="", "", X3914-N3914)</f>
        <v>0</v>
      </c>
      <c r="Z3914" s="21" t="str">
        <f>IF(N3914="", "", TEXT(N3914, "dddd"))</f>
        <v>Friday</v>
      </c>
      <c r="AA3914" s="21" t="str">
        <f>IF(X3914="", "", TEXT(X3914, "dddd"))</f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3908</v>
      </c>
      <c r="B3915" s="21" t="s">
        <v>5567</v>
      </c>
      <c r="C3915" s="30">
        <v>45954</v>
      </c>
      <c r="D3915" s="30">
        <v>45960</v>
      </c>
      <c r="E3915" s="47">
        <v>296.8</v>
      </c>
      <c r="F3915" s="47">
        <f>IF(AB3915="DOLLAR",E3915*88,E3915)</f>
        <v>26118.400000000001</v>
      </c>
      <c r="G3915" s="48">
        <f>F3915*J3915</f>
        <v>26118.400000000001</v>
      </c>
      <c r="H3915" s="21">
        <v>309820</v>
      </c>
      <c r="I3915" s="21" t="s">
        <v>5069</v>
      </c>
      <c r="J3915" s="21">
        <v>1</v>
      </c>
      <c r="K3915" s="21">
        <v>1</v>
      </c>
      <c r="L3915" s="21">
        <f>J3915-K3915</f>
        <v>0</v>
      </c>
      <c r="M3915" s="21" t="s">
        <v>5688</v>
      </c>
      <c r="N3915" s="30">
        <v>45964</v>
      </c>
      <c r="O3915" s="48">
        <v>0</v>
      </c>
      <c r="P3915" s="21" t="s">
        <v>625</v>
      </c>
      <c r="Q3915" s="21" t="s">
        <v>2071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45964</v>
      </c>
      <c r="Y3915" s="21">
        <f>IF(X3915="", "", X3915-N3915)</f>
        <v>0</v>
      </c>
      <c r="Z3915" s="21" t="str">
        <f>IF(N3915="", "", TEXT(N3915, "dddd"))</f>
        <v>Monday</v>
      </c>
      <c r="AA3915" s="21" t="str">
        <f>IF(X3915="", "", TEXT(X3915, "dddd"))</f>
        <v>Monday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x14ac:dyDescent="0.25">
      <c r="A3916" s="21">
        <v>3909</v>
      </c>
      <c r="B3916" s="21" t="s">
        <v>5567</v>
      </c>
      <c r="C3916" s="30">
        <v>45954</v>
      </c>
      <c r="D3916" s="30">
        <v>45960</v>
      </c>
      <c r="E3916" s="47">
        <v>222</v>
      </c>
      <c r="F3916" s="47">
        <f>IF(AB3916="DOLLAR",E3916*88,E3916)</f>
        <v>19536</v>
      </c>
      <c r="G3916" s="48">
        <f>F3916*J3916</f>
        <v>19536</v>
      </c>
      <c r="H3916" s="21">
        <v>338816</v>
      </c>
      <c r="I3916" s="21" t="s">
        <v>5405</v>
      </c>
      <c r="J3916" s="21">
        <v>1</v>
      </c>
      <c r="K3916" s="21">
        <v>1</v>
      </c>
      <c r="L3916" s="21">
        <f>J3916-K3916</f>
        <v>0</v>
      </c>
      <c r="M3916" s="21" t="s">
        <v>5606</v>
      </c>
      <c r="N3916" s="30">
        <v>45962</v>
      </c>
      <c r="O3916" s="48">
        <v>40145</v>
      </c>
      <c r="P3916" s="21" t="s">
        <v>288</v>
      </c>
      <c r="Q3916" s="21">
        <v>58157688540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Banglore</v>
      </c>
      <c r="W3916" s="38"/>
      <c r="X3916" s="30">
        <v>45964</v>
      </c>
      <c r="Y3916" s="21">
        <f>IF(X3916="", "", X3916-N3916)</f>
        <v>2</v>
      </c>
      <c r="Z3916" s="21" t="str">
        <f>IF(N3916="", "", TEXT(N3916, "dddd"))</f>
        <v>Saturday</v>
      </c>
      <c r="AA3916" s="21" t="str">
        <f>IF(X3916="", "", TEXT(X3916, "dddd"))</f>
        <v>Monday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x14ac:dyDescent="0.25">
      <c r="A3917" s="21">
        <v>3910</v>
      </c>
      <c r="B3917" s="21" t="s">
        <v>5567</v>
      </c>
      <c r="C3917" s="30">
        <v>45954</v>
      </c>
      <c r="D3917" s="30">
        <v>45960</v>
      </c>
      <c r="E3917" s="47">
        <v>277.2</v>
      </c>
      <c r="F3917" s="47">
        <f>IF(AB3917="DOLLAR",E3917*88,E3917)</f>
        <v>24393.599999999999</v>
      </c>
      <c r="G3917" s="48">
        <f>F3917*J3917</f>
        <v>24393.599999999999</v>
      </c>
      <c r="H3917" s="21">
        <v>310932</v>
      </c>
      <c r="I3917" s="21" t="s">
        <v>4782</v>
      </c>
      <c r="J3917" s="21">
        <v>1</v>
      </c>
      <c r="K3917" s="21">
        <v>1</v>
      </c>
      <c r="L3917" s="21">
        <f>J3917-K3917</f>
        <v>0</v>
      </c>
      <c r="M3917" s="21" t="s">
        <v>5693</v>
      </c>
      <c r="N3917" s="30">
        <v>45964</v>
      </c>
      <c r="O3917" s="48">
        <v>54014.400000000001</v>
      </c>
      <c r="P3917" s="21" t="s">
        <v>625</v>
      </c>
      <c r="Q3917" s="21" t="s">
        <v>2071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45964</v>
      </c>
      <c r="Y3917" s="21">
        <f>IF(X3917="", "", X3917-N3917)</f>
        <v>0</v>
      </c>
      <c r="Z3917" s="21" t="str">
        <f>IF(N3917="", "", TEXT(N3917, "dddd"))</f>
        <v>Monday</v>
      </c>
      <c r="AA3917" s="21" t="str">
        <f>IF(X3917="", "", TEXT(X3917, "dddd"))</f>
        <v>Monday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x14ac:dyDescent="0.25">
      <c r="A3918" s="21">
        <v>3911</v>
      </c>
      <c r="B3918" s="21" t="s">
        <v>5567</v>
      </c>
      <c r="C3918" s="30">
        <v>45954</v>
      </c>
      <c r="D3918" s="30">
        <v>45960</v>
      </c>
      <c r="E3918" s="47">
        <v>85.8</v>
      </c>
      <c r="F3918" s="47">
        <f>IF(AB3918="DOLLAR",E3918*88,E3918)</f>
        <v>7550.4</v>
      </c>
      <c r="G3918" s="48">
        <f>F3918*J3918</f>
        <v>7550.4</v>
      </c>
      <c r="H3918" s="21">
        <v>344815</v>
      </c>
      <c r="I3918" s="21" t="s">
        <v>4772</v>
      </c>
      <c r="J3918" s="21">
        <v>1</v>
      </c>
      <c r="K3918" s="21">
        <v>1</v>
      </c>
      <c r="L3918" s="21">
        <f>J3918-K3918</f>
        <v>0</v>
      </c>
      <c r="M3918" s="21" t="s">
        <v>5621</v>
      </c>
      <c r="N3918" s="30">
        <v>45962</v>
      </c>
      <c r="O3918" s="48">
        <v>15515.5</v>
      </c>
      <c r="P3918" s="21" t="s">
        <v>194</v>
      </c>
      <c r="Q3918" s="21">
        <v>58157689085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Kanpur</v>
      </c>
      <c r="W3918" s="38"/>
      <c r="X3918" s="30">
        <v>45965</v>
      </c>
      <c r="Y3918" s="21">
        <f>IF(X3918="", "", X3918-N3918)</f>
        <v>3</v>
      </c>
      <c r="Z3918" s="21" t="str">
        <f>IF(N3918="", "", TEXT(N3918, "dddd"))</f>
        <v>Saturday</v>
      </c>
      <c r="AA3918" s="21" t="str">
        <f>IF(X3918="", "", TEXT(X3918, "dddd"))</f>
        <v>Tuesday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x14ac:dyDescent="0.25">
      <c r="A3919" s="21">
        <v>3912</v>
      </c>
      <c r="B3919" s="21" t="s">
        <v>5567</v>
      </c>
      <c r="C3919" s="30">
        <v>45954</v>
      </c>
      <c r="D3919" s="30">
        <v>45960</v>
      </c>
      <c r="E3919" s="47">
        <v>281.39999999999998</v>
      </c>
      <c r="F3919" s="47">
        <f>IF(AB3919="DOLLAR",E3919*88,E3919)</f>
        <v>24763.199999999997</v>
      </c>
      <c r="G3919" s="48">
        <f>F3919*J3919</f>
        <v>24763.199999999997</v>
      </c>
      <c r="H3919" s="21">
        <v>337226</v>
      </c>
      <c r="I3919" s="21" t="s">
        <v>5394</v>
      </c>
      <c r="J3919" s="21">
        <v>1</v>
      </c>
      <c r="K3919" s="21">
        <v>1</v>
      </c>
      <c r="L3919" s="21">
        <f>J3919-K3919</f>
        <v>0</v>
      </c>
      <c r="M3919" s="21" t="s">
        <v>5688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>IF(X3919="", "", X3919-N3919)</f>
        <v>0</v>
      </c>
      <c r="Z3919" s="21" t="str">
        <f>IF(N3919="", "", TEXT(N3919, "dddd"))</f>
        <v>Monday</v>
      </c>
      <c r="AA3919" s="21" t="str">
        <f>IF(X3919="", "", TEXT(X3919, "dddd"))</f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3913</v>
      </c>
      <c r="B3920" s="21" t="s">
        <v>5567</v>
      </c>
      <c r="C3920" s="30">
        <v>45954</v>
      </c>
      <c r="D3920" s="30">
        <v>45960</v>
      </c>
      <c r="E3920" s="47">
        <v>296.8</v>
      </c>
      <c r="F3920" s="47">
        <f>IF(AB3920="DOLLAR",E3920*88,E3920)</f>
        <v>26118.400000000001</v>
      </c>
      <c r="G3920" s="48">
        <f>F3920*J3920</f>
        <v>26118.400000000001</v>
      </c>
      <c r="H3920" s="21">
        <v>348920</v>
      </c>
      <c r="I3920" s="21" t="s">
        <v>5544</v>
      </c>
      <c r="J3920" s="21">
        <v>1</v>
      </c>
      <c r="K3920" s="21">
        <v>1</v>
      </c>
      <c r="L3920" s="21">
        <f>J3920-K3920</f>
        <v>0</v>
      </c>
      <c r="M3920" s="21" t="s">
        <v>5688</v>
      </c>
      <c r="N3920" s="30">
        <v>45964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>IF(X3920="", "", X3920-N3920)</f>
        <v>0</v>
      </c>
      <c r="Z3920" s="21" t="str">
        <f>IF(N3920="", "", TEXT(N3920, "dddd"))</f>
        <v>Monday</v>
      </c>
      <c r="AA3920" s="21" t="str">
        <f>IF(X3920="", "", TEXT(X3920, "dddd"))</f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3914</v>
      </c>
      <c r="B3921" s="21" t="s">
        <v>5567</v>
      </c>
      <c r="C3921" s="30">
        <v>45954</v>
      </c>
      <c r="D3921" s="30">
        <v>45960</v>
      </c>
      <c r="E3921" s="47">
        <v>304.5</v>
      </c>
      <c r="F3921" s="47">
        <f>IF(AB3921="DOLLAR",E3921*88,E3921)</f>
        <v>26796</v>
      </c>
      <c r="G3921" s="48">
        <f>F3921*J3921</f>
        <v>26796</v>
      </c>
      <c r="H3921" s="21">
        <v>350120</v>
      </c>
      <c r="I3921" s="21" t="s">
        <v>5546</v>
      </c>
      <c r="J3921" s="21">
        <v>1</v>
      </c>
      <c r="K3921" s="21">
        <v>1</v>
      </c>
      <c r="L3921" s="21">
        <f>J3921-K3921</f>
        <v>0</v>
      </c>
      <c r="M3921" s="21" t="s">
        <v>5570</v>
      </c>
      <c r="N3921" s="30">
        <v>45961</v>
      </c>
      <c r="O3921" s="48">
        <v>0</v>
      </c>
      <c r="P3921" s="21" t="s">
        <v>625</v>
      </c>
      <c r="Q3921" s="21" t="s">
        <v>2071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45961</v>
      </c>
      <c r="Y3921" s="21">
        <f>IF(X3921="", "", X3921-N3921)</f>
        <v>0</v>
      </c>
      <c r="Z3921" s="21" t="str">
        <f>IF(N3921="", "", TEXT(N3921, "dddd"))</f>
        <v>Friday</v>
      </c>
      <c r="AA3921" s="21" t="str">
        <f>IF(X3921="", "", TEXT(X3921, "dddd"))</f>
        <v>Friday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x14ac:dyDescent="0.25">
      <c r="A3922" s="21">
        <v>3915</v>
      </c>
      <c r="B3922" s="21" t="s">
        <v>5567</v>
      </c>
      <c r="C3922" s="30">
        <v>45954</v>
      </c>
      <c r="D3922" s="30">
        <v>45960</v>
      </c>
      <c r="E3922" s="47">
        <v>188.4</v>
      </c>
      <c r="F3922" s="47">
        <f>IF(AB3922="DOLLAR",E3922*88,E3922)</f>
        <v>16579.2</v>
      </c>
      <c r="G3922" s="48">
        <f>F3922*J3922</f>
        <v>33158.400000000001</v>
      </c>
      <c r="H3922" s="21">
        <v>351316</v>
      </c>
      <c r="I3922" s="21" t="s">
        <v>4795</v>
      </c>
      <c r="J3922" s="21">
        <v>2</v>
      </c>
      <c r="K3922" s="21">
        <v>2</v>
      </c>
      <c r="L3922" s="21">
        <f>J3922-K3922</f>
        <v>0</v>
      </c>
      <c r="M3922" s="21" t="s">
        <v>5652</v>
      </c>
      <c r="N3922" s="30">
        <v>45962</v>
      </c>
      <c r="O3922" s="48">
        <v>58404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>IF(X3922="", "", X3922-N3922)</f>
        <v>2</v>
      </c>
      <c r="Z3922" s="21" t="str">
        <f>IF(N3922="", "", TEXT(N3922, "dddd"))</f>
        <v>Saturday</v>
      </c>
      <c r="AA3922" s="21" t="str">
        <f>IF(X3922="", "", TEXT(X3922, "dddd"))</f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3916</v>
      </c>
      <c r="B3923" s="21" t="s">
        <v>5567</v>
      </c>
      <c r="C3923" s="30">
        <v>45954</v>
      </c>
      <c r="D3923" s="30">
        <v>45960</v>
      </c>
      <c r="E3923" s="47">
        <v>243</v>
      </c>
      <c r="F3923" s="47">
        <f>IF(AB3923="DOLLAR",E3923*88,E3923)</f>
        <v>21384</v>
      </c>
      <c r="G3923" s="48">
        <f>F3923*J3923</f>
        <v>21384</v>
      </c>
      <c r="H3923" s="21">
        <v>351348</v>
      </c>
      <c r="I3923" s="21" t="s">
        <v>4795</v>
      </c>
      <c r="J3923" s="21">
        <v>1</v>
      </c>
      <c r="K3923" s="21">
        <v>1</v>
      </c>
      <c r="L3923" s="21">
        <f>J3923-K3923</f>
        <v>0</v>
      </c>
      <c r="M3923" s="21" t="s">
        <v>5652</v>
      </c>
      <c r="N3923" s="30">
        <v>45962</v>
      </c>
      <c r="O3923" s="48">
        <v>37665</v>
      </c>
      <c r="P3923" s="21" t="s">
        <v>2203</v>
      </c>
      <c r="Q3923" s="21">
        <v>58157690846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ASSAM</v>
      </c>
      <c r="W3923" s="38"/>
      <c r="X3923" s="30">
        <v>45964</v>
      </c>
      <c r="Y3923" s="21">
        <f>IF(X3923="", "", X3923-N3923)</f>
        <v>2</v>
      </c>
      <c r="Z3923" s="21" t="str">
        <f>IF(N3923="", "", TEXT(N3923, "dddd"))</f>
        <v>Saturday</v>
      </c>
      <c r="AA3923" s="21" t="str">
        <f>IF(X3923="", "", TEXT(X3923, "dddd"))</f>
        <v>Monday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x14ac:dyDescent="0.25">
      <c r="A3924" s="21">
        <v>3917</v>
      </c>
      <c r="B3924" s="21" t="s">
        <v>5567</v>
      </c>
      <c r="C3924" s="30">
        <v>45954</v>
      </c>
      <c r="D3924" s="30">
        <v>45960</v>
      </c>
      <c r="E3924" s="47">
        <v>195</v>
      </c>
      <c r="F3924" s="47">
        <f>IF(AB3924="DOLLAR",E3924*88,E3924)</f>
        <v>17160</v>
      </c>
      <c r="G3924" s="48">
        <f>F3924*J3924</f>
        <v>17160</v>
      </c>
      <c r="H3924" s="21">
        <v>353280</v>
      </c>
      <c r="I3924" s="21" t="s">
        <v>5078</v>
      </c>
      <c r="J3924" s="21">
        <v>1</v>
      </c>
      <c r="K3924" s="21">
        <v>1</v>
      </c>
      <c r="L3924" s="21">
        <f>J3924-K3924</f>
        <v>0</v>
      </c>
      <c r="M3924" s="21" t="s">
        <v>5571</v>
      </c>
      <c r="N3924" s="30">
        <v>45961</v>
      </c>
      <c r="O3924" s="48">
        <v>0</v>
      </c>
      <c r="P3924" s="21" t="s">
        <v>625</v>
      </c>
      <c r="Q3924" s="21" t="s">
        <v>2071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45961</v>
      </c>
      <c r="Y3924" s="21">
        <f>IF(X3924="", "", X3924-N3924)</f>
        <v>0</v>
      </c>
      <c r="Z3924" s="21" t="str">
        <f>IF(N3924="", "", TEXT(N3924, "dddd"))</f>
        <v>Friday</v>
      </c>
      <c r="AA3924" s="21" t="str">
        <f>IF(X3924="", "", TEXT(X3924, "dddd"))</f>
        <v>Friday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3918</v>
      </c>
      <c r="B3925" s="21" t="s">
        <v>5567</v>
      </c>
      <c r="C3925" s="30">
        <v>45954</v>
      </c>
      <c r="D3925" s="30">
        <v>45960</v>
      </c>
      <c r="E3925" s="47">
        <v>175.8</v>
      </c>
      <c r="F3925" s="47">
        <f>IF(AB3925="DOLLAR",E3925*88,E3925)</f>
        <v>15470.400000000001</v>
      </c>
      <c r="G3925" s="48">
        <f>F3925*J3925</f>
        <v>15470.400000000001</v>
      </c>
      <c r="H3925" s="21">
        <v>354312</v>
      </c>
      <c r="I3925" s="21" t="s">
        <v>5547</v>
      </c>
      <c r="J3925" s="21">
        <v>1</v>
      </c>
      <c r="K3925" s="21">
        <v>1</v>
      </c>
      <c r="L3925" s="21">
        <f>J3925-K3925</f>
        <v>0</v>
      </c>
      <c r="M3925" s="21" t="s">
        <v>5620</v>
      </c>
      <c r="N3925" s="30">
        <v>45962</v>
      </c>
      <c r="O3925" s="48">
        <v>27249</v>
      </c>
      <c r="P3925" s="21" t="s">
        <v>2513</v>
      </c>
      <c r="Q3925" s="21">
        <v>58157689240</v>
      </c>
      <c r="R3925" s="21" t="s">
        <v>40</v>
      </c>
      <c r="S3925" s="3">
        <v>4</v>
      </c>
      <c r="T3925" s="37"/>
      <c r="U3925" s="21" t="s">
        <v>18</v>
      </c>
      <c r="V3925" s="21" t="str">
        <f>VLOOKUP(P3925,'Customer List'!B:C,2,)</f>
        <v>MOHALI (PUNJAB)</v>
      </c>
      <c r="W3925" s="38"/>
      <c r="X3925" s="30">
        <v>45965</v>
      </c>
      <c r="Y3925" s="21">
        <f>IF(X3925="", "", X3925-N3925)</f>
        <v>3</v>
      </c>
      <c r="Z3925" s="21" t="str">
        <f>IF(N3925="", "", TEXT(N3925, "dddd"))</f>
        <v>Saturday</v>
      </c>
      <c r="AA3925" s="21" t="str">
        <f>IF(X3925="", "", TEXT(X3925, "dddd"))</f>
        <v>Tuesday</v>
      </c>
      <c r="AB3925" s="21" t="str">
        <f>VLOOKUP(U3925,'Currency Sheet'!A:C,3,)</f>
        <v>DOLLAR</v>
      </c>
      <c r="AC3925" s="42" t="str">
        <f>VLOOKUP(P3925,'Customer List'!B:D,3,)</f>
        <v>OutStation</v>
      </c>
    </row>
    <row r="3926" spans="1:29" x14ac:dyDescent="0.25">
      <c r="A3926" s="21">
        <v>3919</v>
      </c>
      <c r="B3926" s="21" t="s">
        <v>5567</v>
      </c>
      <c r="C3926" s="30">
        <v>45954</v>
      </c>
      <c r="D3926" s="30">
        <v>45960</v>
      </c>
      <c r="E3926" s="47">
        <v>195.6</v>
      </c>
      <c r="F3926" s="47">
        <f>IF(AB3926="DOLLAR",E3926*88,E3926)</f>
        <v>17212.8</v>
      </c>
      <c r="G3926" s="48">
        <f>F3926*J3926</f>
        <v>17212.8</v>
      </c>
      <c r="H3926" s="21">
        <v>360706</v>
      </c>
      <c r="I3926" s="21" t="s">
        <v>5184</v>
      </c>
      <c r="J3926" s="21">
        <v>1</v>
      </c>
      <c r="K3926" s="21">
        <v>1</v>
      </c>
      <c r="L3926" s="21">
        <f>J3926-K3926</f>
        <v>0</v>
      </c>
      <c r="M3926" s="21" t="s">
        <v>5570</v>
      </c>
      <c r="N3926" s="30">
        <v>45961</v>
      </c>
      <c r="O3926" s="48">
        <v>0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>IF(X3926="", "", X3926-N3926)</f>
        <v>0</v>
      </c>
      <c r="Z3926" s="21" t="str">
        <f>IF(N3926="", "", TEXT(N3926, "dddd"))</f>
        <v>Friday</v>
      </c>
      <c r="AA3926" s="21" t="str">
        <f>IF(X3926="", "", TEXT(X3926, "dddd"))</f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3920</v>
      </c>
      <c r="B3927" s="21" t="s">
        <v>5567</v>
      </c>
      <c r="C3927" s="30">
        <v>45954</v>
      </c>
      <c r="D3927" s="30">
        <v>45960</v>
      </c>
      <c r="E3927" s="47">
        <v>129.6</v>
      </c>
      <c r="F3927" s="47">
        <f>IF(AB3927="DOLLAR",E3927*88,E3927)</f>
        <v>11404.8</v>
      </c>
      <c r="G3927" s="48">
        <f>F3927*J3927</f>
        <v>11404.8</v>
      </c>
      <c r="H3927" s="21">
        <v>350004</v>
      </c>
      <c r="I3927" s="21" t="s">
        <v>5545</v>
      </c>
      <c r="J3927" s="21">
        <v>1</v>
      </c>
      <c r="K3927" s="21">
        <v>1</v>
      </c>
      <c r="L3927" s="21">
        <f>J3927-K3927</f>
        <v>0</v>
      </c>
      <c r="M3927" s="21" t="s">
        <v>5693</v>
      </c>
      <c r="N3927" s="30">
        <v>45964</v>
      </c>
      <c r="O3927" s="48">
        <v>28458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>IF(X3927="", "", X3927-N3927)</f>
        <v>0</v>
      </c>
      <c r="Z3927" s="21" t="str">
        <f>IF(N3927="", "", TEXT(N3927, "dddd"))</f>
        <v>Monday</v>
      </c>
      <c r="AA3927" s="21" t="str">
        <f>IF(X3927="", "", TEXT(X3927, "dddd"))</f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3921</v>
      </c>
      <c r="B3928" s="21" t="s">
        <v>5567</v>
      </c>
      <c r="C3928" s="30">
        <v>45954</v>
      </c>
      <c r="D3928" s="30">
        <v>45960</v>
      </c>
      <c r="E3928" s="47">
        <v>276.5</v>
      </c>
      <c r="F3928" s="47">
        <f>IF(AB3928="DOLLAR",E3928*88,E3928)</f>
        <v>24332</v>
      </c>
      <c r="G3928" s="48">
        <f>F3928*J3928</f>
        <v>24332</v>
      </c>
      <c r="H3928" s="21">
        <v>364808</v>
      </c>
      <c r="I3928" s="21" t="s">
        <v>5076</v>
      </c>
      <c r="J3928" s="21">
        <v>1</v>
      </c>
      <c r="K3928" s="21">
        <v>1</v>
      </c>
      <c r="L3928" s="21">
        <f>J3928-K3928</f>
        <v>0</v>
      </c>
      <c r="M3928" s="21" t="s">
        <v>5693</v>
      </c>
      <c r="N3928" s="30">
        <v>45964</v>
      </c>
      <c r="O3928" s="48">
        <v>53878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>IF(X3928="", "", X3928-N3928)</f>
        <v>0</v>
      </c>
      <c r="Z3928" s="21" t="str">
        <f>IF(N3928="", "", TEXT(N3928, "dddd"))</f>
        <v>Monday</v>
      </c>
      <c r="AA3928" s="21" t="str">
        <f>IF(X3928="", "", TEXT(X3928, "dddd"))</f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3922</v>
      </c>
      <c r="B3929" s="21" t="s">
        <v>5567</v>
      </c>
      <c r="C3929" s="30">
        <v>45954</v>
      </c>
      <c r="D3929" s="30">
        <v>45960</v>
      </c>
      <c r="E3929" s="47">
        <v>300.3</v>
      </c>
      <c r="F3929" s="47">
        <f>IF(AB3929="DOLLAR",E3929*88,E3929)</f>
        <v>26426.400000000001</v>
      </c>
      <c r="G3929" s="48">
        <f>F3929*J3929</f>
        <v>26426.400000000001</v>
      </c>
      <c r="H3929" s="21">
        <v>367140</v>
      </c>
      <c r="I3929" s="21" t="s">
        <v>5183</v>
      </c>
      <c r="J3929" s="21">
        <v>1</v>
      </c>
      <c r="K3929" s="21">
        <v>1</v>
      </c>
      <c r="L3929" s="21">
        <f>J3929-K3929</f>
        <v>0</v>
      </c>
      <c r="M3929" s="21" t="s">
        <v>5688</v>
      </c>
      <c r="N3929" s="30">
        <v>45964</v>
      </c>
      <c r="O3929" s="48">
        <v>0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>IF(X3929="", "", X3929-N3929)</f>
        <v>0</v>
      </c>
      <c r="Z3929" s="21" t="str">
        <f>IF(N3929="", "", TEXT(N3929, "dddd"))</f>
        <v>Monday</v>
      </c>
      <c r="AA3929" s="21" t="str">
        <f>IF(X3929="", "", TEXT(X3929, "dddd"))</f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3923</v>
      </c>
      <c r="B3930" s="21" t="s">
        <v>5567</v>
      </c>
      <c r="C3930" s="30">
        <v>45954</v>
      </c>
      <c r="D3930" s="30">
        <v>45960</v>
      </c>
      <c r="E3930" s="47">
        <v>235.8</v>
      </c>
      <c r="F3930" s="47">
        <f>IF(AB3930="DOLLAR",E3930*88,E3930)</f>
        <v>20750.400000000001</v>
      </c>
      <c r="G3930" s="48">
        <f>F3930*J3930</f>
        <v>20750.400000000001</v>
      </c>
      <c r="H3930" s="21">
        <v>369308</v>
      </c>
      <c r="I3930" s="21" t="s">
        <v>5080</v>
      </c>
      <c r="J3930" s="21">
        <v>1</v>
      </c>
      <c r="K3930" s="21">
        <v>1</v>
      </c>
      <c r="L3930" s="21">
        <f>J3930-K3930</f>
        <v>0</v>
      </c>
      <c r="M3930" s="21" t="s">
        <v>5693</v>
      </c>
      <c r="N3930" s="30">
        <v>45964</v>
      </c>
      <c r="O3930" s="48">
        <v>51777.75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>IF(X3930="", "", X3930-N3930)</f>
        <v>0</v>
      </c>
      <c r="Z3930" s="21" t="str">
        <f>IF(N3930="", "", TEXT(N3930, "dddd"))</f>
        <v>Monday</v>
      </c>
      <c r="AA3930" s="21" t="str">
        <f>IF(X3930="", "", TEXT(X3930, "dddd"))</f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3924</v>
      </c>
      <c r="B3931" s="21" t="s">
        <v>5567</v>
      </c>
      <c r="C3931" s="30">
        <v>45954</v>
      </c>
      <c r="D3931" s="30">
        <v>45960</v>
      </c>
      <c r="E3931" s="47">
        <v>222</v>
      </c>
      <c r="F3931" s="47">
        <f>IF(AB3931="DOLLAR",E3931*88,E3931)</f>
        <v>19536</v>
      </c>
      <c r="G3931" s="48">
        <f>F3931*J3931</f>
        <v>19536</v>
      </c>
      <c r="H3931" s="21">
        <v>372214</v>
      </c>
      <c r="I3931" s="21" t="s">
        <v>5082</v>
      </c>
      <c r="J3931" s="21">
        <v>1</v>
      </c>
      <c r="K3931" s="21">
        <v>1</v>
      </c>
      <c r="L3931" s="21">
        <f>J3931-K3931</f>
        <v>0</v>
      </c>
      <c r="M3931" s="21" t="s">
        <v>5605</v>
      </c>
      <c r="N3931" s="30">
        <v>45962</v>
      </c>
      <c r="O3931" s="48">
        <v>34410</v>
      </c>
      <c r="P3931" s="21" t="s">
        <v>288</v>
      </c>
      <c r="Q3931" s="21">
        <v>58157688540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Banglore</v>
      </c>
      <c r="W3931" s="38"/>
      <c r="X3931" s="30">
        <v>45964</v>
      </c>
      <c r="Y3931" s="21">
        <f>IF(X3931="", "", X3931-N3931)</f>
        <v>2</v>
      </c>
      <c r="Z3931" s="21" t="str">
        <f>IF(N3931="", "", TEXT(N3931, "dddd"))</f>
        <v>Saturday</v>
      </c>
      <c r="AA3931" s="21" t="str">
        <f>IF(X3931="", "", TEXT(X3931, "dddd"))</f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x14ac:dyDescent="0.25">
      <c r="A3932" s="21">
        <v>3925</v>
      </c>
      <c r="B3932" s="21" t="s">
        <v>5567</v>
      </c>
      <c r="C3932" s="30">
        <v>45954</v>
      </c>
      <c r="D3932" s="30">
        <v>45960</v>
      </c>
      <c r="E3932" s="47">
        <v>300.3</v>
      </c>
      <c r="F3932" s="47">
        <f>IF(AB3932="DOLLAR",E3932*88,E3932)</f>
        <v>26426.400000000001</v>
      </c>
      <c r="G3932" s="48">
        <f>F3932*J3932</f>
        <v>26426.400000000001</v>
      </c>
      <c r="H3932" s="21">
        <v>369606</v>
      </c>
      <c r="I3932" s="21" t="s">
        <v>5081</v>
      </c>
      <c r="J3932" s="21">
        <v>1</v>
      </c>
      <c r="K3932" s="21">
        <v>1</v>
      </c>
      <c r="L3932" s="21">
        <f>J3932-K3932</f>
        <v>0</v>
      </c>
      <c r="M3932" s="21" t="s">
        <v>5693</v>
      </c>
      <c r="N3932" s="30">
        <v>45964</v>
      </c>
      <c r="O3932" s="48">
        <v>58515.6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>IF(X3932="", "", X3932-N3932)</f>
        <v>0</v>
      </c>
      <c r="Z3932" s="21" t="str">
        <f>IF(N3932="", "", TEXT(N3932, "dddd"))</f>
        <v>Monday</v>
      </c>
      <c r="AA3932" s="21" t="str">
        <f>IF(X3932="", "", TEXT(X3932, "dddd"))</f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3926</v>
      </c>
      <c r="B3933" s="21" t="s">
        <v>5567</v>
      </c>
      <c r="C3933" s="30">
        <v>45954</v>
      </c>
      <c r="D3933" s="30">
        <v>45960</v>
      </c>
      <c r="E3933" s="47">
        <v>252</v>
      </c>
      <c r="F3933" s="47">
        <f>IF(AB3933="DOLLAR",E3933*88,E3933)</f>
        <v>22176</v>
      </c>
      <c r="G3933" s="48">
        <f>F3933*J3933</f>
        <v>22176</v>
      </c>
      <c r="H3933" s="21">
        <v>372704</v>
      </c>
      <c r="I3933" s="21" t="s">
        <v>5548</v>
      </c>
      <c r="J3933" s="21">
        <v>1</v>
      </c>
      <c r="K3933" s="21">
        <v>1</v>
      </c>
      <c r="L3933" s="21">
        <f>J3933-K3933</f>
        <v>0</v>
      </c>
      <c r="M3933" s="21" t="s">
        <v>5693</v>
      </c>
      <c r="N3933" s="30">
        <v>45964</v>
      </c>
      <c r="O3933" s="48">
        <v>55335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>IF(X3933="", "", X3933-N3933)</f>
        <v>0</v>
      </c>
      <c r="Z3933" s="21" t="str">
        <f>IF(N3933="", "", TEXT(N3933, "dddd"))</f>
        <v>Monday</v>
      </c>
      <c r="AA3933" s="21" t="str">
        <f>IF(X3933="", "", TEXT(X3933, "dddd"))</f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3927</v>
      </c>
      <c r="B3934" s="21" t="s">
        <v>5567</v>
      </c>
      <c r="C3934" s="30">
        <v>45954</v>
      </c>
      <c r="D3934" s="30">
        <v>45960</v>
      </c>
      <c r="E3934" s="47">
        <v>239.4</v>
      </c>
      <c r="F3934" s="47">
        <f>IF(AB3934="DOLLAR",E3934*88,E3934)</f>
        <v>21067.200000000001</v>
      </c>
      <c r="G3934" s="48">
        <f>F3934*J3934</f>
        <v>21067.200000000001</v>
      </c>
      <c r="H3934" s="21">
        <v>381506</v>
      </c>
      <c r="I3934" s="21" t="s">
        <v>5549</v>
      </c>
      <c r="J3934" s="21">
        <v>1</v>
      </c>
      <c r="K3934" s="21">
        <v>1</v>
      </c>
      <c r="L3934" s="21">
        <f>J3934-K3934</f>
        <v>0</v>
      </c>
      <c r="M3934" s="21" t="s">
        <v>5699</v>
      </c>
      <c r="N3934" s="30">
        <v>45961</v>
      </c>
      <c r="O3934" s="48">
        <v>31461.15</v>
      </c>
      <c r="P3934" s="21" t="s">
        <v>16</v>
      </c>
      <c r="Q3934" s="21" t="s">
        <v>2071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45961</v>
      </c>
      <c r="Y3934" s="21">
        <f>IF(X3934="", "", X3934-N3934)</f>
        <v>0</v>
      </c>
      <c r="Z3934" s="21" t="str">
        <f>IF(N3934="", "", TEXT(N3934, "dddd"))</f>
        <v>Friday</v>
      </c>
      <c r="AA3934" s="21" t="str">
        <f>IF(X3934="", "", TEXT(X3934, "dddd"))</f>
        <v>Friday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3928</v>
      </c>
      <c r="B3935" s="21" t="s">
        <v>5567</v>
      </c>
      <c r="C3935" s="30">
        <v>45954</v>
      </c>
      <c r="D3935" s="30">
        <v>45960</v>
      </c>
      <c r="E3935" s="47">
        <v>171.5</v>
      </c>
      <c r="F3935" s="47">
        <f>IF(AB3935="DOLLAR",E3935*88,E3935)</f>
        <v>15092</v>
      </c>
      <c r="G3935" s="48">
        <f>F3935*J3935</f>
        <v>15092</v>
      </c>
      <c r="H3935" s="21">
        <v>399218</v>
      </c>
      <c r="I3935" s="21" t="s">
        <v>5183</v>
      </c>
      <c r="J3935" s="21">
        <v>1</v>
      </c>
      <c r="K3935" s="21">
        <v>1</v>
      </c>
      <c r="L3935" s="21">
        <f>J3935-K3935</f>
        <v>0</v>
      </c>
      <c r="M3935" s="21" t="s">
        <v>5657</v>
      </c>
      <c r="N3935" s="30">
        <v>45962</v>
      </c>
      <c r="O3935" s="48">
        <v>26582.5</v>
      </c>
      <c r="P3935" s="21" t="s">
        <v>4983</v>
      </c>
      <c r="Q3935" s="21">
        <v>58157689461</v>
      </c>
      <c r="R3935" s="21" t="s">
        <v>40</v>
      </c>
      <c r="S3935" s="3">
        <v>4</v>
      </c>
      <c r="T3935" s="37"/>
      <c r="U3935" s="21" t="s">
        <v>18</v>
      </c>
      <c r="V3935" s="21" t="str">
        <f>VLOOKUP(P3935,'Customer List'!B:C,2,)</f>
        <v>VADODARA</v>
      </c>
      <c r="W3935" s="38"/>
      <c r="X3935" s="30">
        <v>45965</v>
      </c>
      <c r="Y3935" s="21">
        <f>IF(X3935="", "", X3935-N3935)</f>
        <v>3</v>
      </c>
      <c r="Z3935" s="21" t="str">
        <f>IF(N3935="", "", TEXT(N3935, "dddd"))</f>
        <v>Saturday</v>
      </c>
      <c r="AA3935" s="21" t="str">
        <f>IF(X3935="", "", TEXT(X3935, "dddd"))</f>
        <v>Tuesday</v>
      </c>
      <c r="AB3935" s="21" t="str">
        <f>VLOOKUP(U3935,'Currency Sheet'!A:C,3,)</f>
        <v>DOLLAR</v>
      </c>
      <c r="AC3935" s="42" t="str">
        <f>VLOOKUP(P3935,'Customer List'!B:D,3,)</f>
        <v>OutStation</v>
      </c>
    </row>
    <row r="3936" spans="1:29" x14ac:dyDescent="0.25">
      <c r="A3936" s="21">
        <v>3929</v>
      </c>
      <c r="B3936" s="21" t="s">
        <v>5567</v>
      </c>
      <c r="C3936" s="30">
        <v>45954</v>
      </c>
      <c r="D3936" s="30">
        <v>45960</v>
      </c>
      <c r="E3936" s="47">
        <v>56.4</v>
      </c>
      <c r="F3936" s="47">
        <f>IF(AB3936="DOLLAR",E3936*88,E3936)</f>
        <v>4963.2</v>
      </c>
      <c r="G3936" s="48">
        <f>F3936*J3936</f>
        <v>4963.2</v>
      </c>
      <c r="H3936" s="21">
        <v>377612</v>
      </c>
      <c r="I3936" s="21" t="s">
        <v>4776</v>
      </c>
      <c r="J3936" s="21">
        <v>1</v>
      </c>
      <c r="K3936" s="21">
        <v>1</v>
      </c>
      <c r="L3936" s="21">
        <f>J3936-K3936</f>
        <v>0</v>
      </c>
      <c r="M3936" s="21" t="s">
        <v>5693</v>
      </c>
      <c r="N3936" s="30">
        <v>45964</v>
      </c>
      <c r="O3936" s="48">
        <v>12384.5</v>
      </c>
      <c r="P3936" s="21" t="s">
        <v>625</v>
      </c>
      <c r="Q3936" s="21" t="s">
        <v>2071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>IF(X3936="", "", X3936-N3936)</f>
        <v>0</v>
      </c>
      <c r="Z3936" s="21" t="str">
        <f>IF(N3936="", "", TEXT(N3936, "dddd"))</f>
        <v>Monday</v>
      </c>
      <c r="AA3936" s="21" t="str">
        <f>IF(X3936="", "", TEXT(X3936, "dddd"))</f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3930</v>
      </c>
      <c r="B3937" s="21" t="s">
        <v>5567</v>
      </c>
      <c r="C3937" s="30">
        <v>45954</v>
      </c>
      <c r="D3937" s="30">
        <v>45960</v>
      </c>
      <c r="E3937" s="47">
        <v>53.4</v>
      </c>
      <c r="F3937" s="47">
        <f>IF(AB3937="DOLLAR",E3937*88,E3937)</f>
        <v>4699.2</v>
      </c>
      <c r="G3937" s="48">
        <f>F3937*J3937</f>
        <v>4699.2</v>
      </c>
      <c r="H3937" s="21">
        <v>423101</v>
      </c>
      <c r="I3937" s="21" t="s">
        <v>1265</v>
      </c>
      <c r="J3937" s="21">
        <v>1</v>
      </c>
      <c r="K3937" s="21">
        <v>1</v>
      </c>
      <c r="L3937" s="21">
        <f>J3937-K3937</f>
        <v>0</v>
      </c>
      <c r="M3937" s="21" t="s">
        <v>5610</v>
      </c>
      <c r="N3937" s="30">
        <v>45962</v>
      </c>
      <c r="O3937" s="48">
        <v>8277</v>
      </c>
      <c r="P3937" s="21" t="s">
        <v>39</v>
      </c>
      <c r="Q3937" s="21">
        <v>58157689590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Pune</v>
      </c>
      <c r="W3937" s="38"/>
      <c r="X3937" s="30">
        <v>45966</v>
      </c>
      <c r="Y3937" s="21">
        <f>IF(X3937="", "", X3937-N3937)</f>
        <v>4</v>
      </c>
      <c r="Z3937" s="21" t="str">
        <f>IF(N3937="", "", TEXT(N3937, "dddd"))</f>
        <v>Saturday</v>
      </c>
      <c r="AA3937" s="21" t="str">
        <f>IF(X3937="", "", TEXT(X3937, "dddd"))</f>
        <v>Wednesday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3931</v>
      </c>
      <c r="B3938" s="21" t="s">
        <v>5567</v>
      </c>
      <c r="C3938" s="30">
        <v>45954</v>
      </c>
      <c r="D3938" s="30">
        <v>45960</v>
      </c>
      <c r="E3938" s="47">
        <v>49.8</v>
      </c>
      <c r="F3938" s="47">
        <f>IF(AB3938="DOLLAR",E3938*88,E3938)</f>
        <v>4382.3999999999996</v>
      </c>
      <c r="G3938" s="48">
        <f>F3938*J3938</f>
        <v>17529.599999999999</v>
      </c>
      <c r="H3938" s="21">
        <v>423113</v>
      </c>
      <c r="I3938" s="21" t="s">
        <v>1504</v>
      </c>
      <c r="J3938" s="21">
        <v>4</v>
      </c>
      <c r="K3938" s="21">
        <v>4</v>
      </c>
      <c r="L3938" s="21">
        <f>J3938-K3938</f>
        <v>0</v>
      </c>
      <c r="M3938" s="21" t="s">
        <v>5652</v>
      </c>
      <c r="N3938" s="30">
        <v>45962</v>
      </c>
      <c r="O3938" s="48">
        <v>30876</v>
      </c>
      <c r="P3938" s="21" t="s">
        <v>2203</v>
      </c>
      <c r="Q3938" s="21">
        <v>58157690846</v>
      </c>
      <c r="R3938" s="21" t="s">
        <v>40</v>
      </c>
      <c r="S3938" s="3">
        <v>-20</v>
      </c>
      <c r="T3938" s="37"/>
      <c r="U3938" s="21" t="s">
        <v>18</v>
      </c>
      <c r="V3938" s="21" t="str">
        <f>VLOOKUP(P3938,'Customer List'!B:C,2,)</f>
        <v>ASSAM</v>
      </c>
      <c r="W3938" s="38"/>
      <c r="X3938" s="30">
        <v>45964</v>
      </c>
      <c r="Y3938" s="21">
        <f>IF(X3938="", "", X3938-N3938)</f>
        <v>2</v>
      </c>
      <c r="Z3938" s="21" t="str">
        <f>IF(N3938="", "", TEXT(N3938, "dddd"))</f>
        <v>Saturday</v>
      </c>
      <c r="AA3938" s="21" t="str">
        <f>IF(X3938="", "", TEXT(X3938, "dddd"))</f>
        <v>Monday</v>
      </c>
      <c r="AB3938" s="21" t="str">
        <f>VLOOKUP(U3938,'Currency Sheet'!A:C,3,)</f>
        <v>DOLLAR</v>
      </c>
      <c r="AC3938" s="42" t="str">
        <f>VLOOKUP(P3938,'Customer List'!B:D,3,)</f>
        <v>OutStation</v>
      </c>
    </row>
    <row r="3939" spans="1:29" x14ac:dyDescent="0.25">
      <c r="A3939" s="21">
        <v>3932</v>
      </c>
      <c r="B3939" s="21" t="s">
        <v>5567</v>
      </c>
      <c r="C3939" s="30">
        <v>45954</v>
      </c>
      <c r="D3939" s="30">
        <v>45960</v>
      </c>
      <c r="E3939" s="47">
        <v>159</v>
      </c>
      <c r="F3939" s="47">
        <f>IF(AB3939="DOLLAR",E3939*88,E3939)</f>
        <v>13992</v>
      </c>
      <c r="G3939" s="48">
        <f>F3939*J3939</f>
        <v>13992</v>
      </c>
      <c r="H3939" s="21">
        <v>430901</v>
      </c>
      <c r="I3939" s="21" t="s">
        <v>5550</v>
      </c>
      <c r="J3939" s="21">
        <v>1</v>
      </c>
      <c r="K3939" s="21">
        <v>1</v>
      </c>
      <c r="L3939" s="21">
        <f>J3939-K3939</f>
        <v>0</v>
      </c>
      <c r="M3939" s="21" t="s">
        <v>5699</v>
      </c>
      <c r="N3939" s="30">
        <v>45961</v>
      </c>
      <c r="O3939" s="48">
        <v>20895.25</v>
      </c>
      <c r="P3939" s="21" t="s">
        <v>16</v>
      </c>
      <c r="Q3939" s="21" t="s">
        <v>5967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>IF(X3939="", "", X3939-N3939)</f>
        <v>0</v>
      </c>
      <c r="Z3939" s="21" t="str">
        <f>IF(N3939="", "", TEXT(N3939, "dddd"))</f>
        <v>Friday</v>
      </c>
      <c r="AA3939" s="21" t="str">
        <f>IF(X3939="", "", TEXT(X3939, "dddd"))</f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3933</v>
      </c>
      <c r="B3940" s="21" t="s">
        <v>5567</v>
      </c>
      <c r="C3940" s="30">
        <v>45954</v>
      </c>
      <c r="D3940" s="30">
        <v>45960</v>
      </c>
      <c r="E3940" s="47">
        <v>159</v>
      </c>
      <c r="F3940" s="47">
        <f>IF(AB3940="DOLLAR",E3940*88,E3940)</f>
        <v>13992</v>
      </c>
      <c r="G3940" s="48">
        <f>F3940*J3940</f>
        <v>13992</v>
      </c>
      <c r="H3940" s="21">
        <v>431301</v>
      </c>
      <c r="I3940" s="21" t="s">
        <v>5551</v>
      </c>
      <c r="J3940" s="21">
        <v>1</v>
      </c>
      <c r="K3940" s="21">
        <v>1</v>
      </c>
      <c r="L3940" s="21">
        <f>J3940-K3940</f>
        <v>0</v>
      </c>
      <c r="M3940" s="21" t="s">
        <v>5699</v>
      </c>
      <c r="N3940" s="30">
        <v>45961</v>
      </c>
      <c r="O3940" s="48">
        <v>20895.25</v>
      </c>
      <c r="P3940" s="21" t="s">
        <v>16</v>
      </c>
      <c r="Q3940" s="21" t="s">
        <v>5967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45961</v>
      </c>
      <c r="Y3940" s="21">
        <f>IF(X3940="", "", X3940-N3940)</f>
        <v>0</v>
      </c>
      <c r="Z3940" s="21" t="str">
        <f>IF(N3940="", "", TEXT(N3940, "dddd"))</f>
        <v>Friday</v>
      </c>
      <c r="AA3940" s="21" t="str">
        <f>IF(X3940="", "", TEXT(X3940, "dddd"))</f>
        <v>Friday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3934</v>
      </c>
      <c r="B3941" s="21" t="s">
        <v>5567</v>
      </c>
      <c r="C3941" s="30">
        <v>45954</v>
      </c>
      <c r="D3941" s="30">
        <v>45960</v>
      </c>
      <c r="E3941" s="47">
        <v>159</v>
      </c>
      <c r="F3941" s="47">
        <f>IF(AB3941="DOLLAR",E3941*88,E3941)</f>
        <v>13992</v>
      </c>
      <c r="G3941" s="48">
        <f>F3941*J3941</f>
        <v>13992</v>
      </c>
      <c r="H3941" s="21">
        <v>431601</v>
      </c>
      <c r="I3941" s="21" t="s">
        <v>5552</v>
      </c>
      <c r="J3941" s="21">
        <v>1</v>
      </c>
      <c r="K3941" s="21">
        <v>1</v>
      </c>
      <c r="L3941" s="21">
        <f>J3941-K3941</f>
        <v>0</v>
      </c>
      <c r="M3941" s="21" t="s">
        <v>5699</v>
      </c>
      <c r="N3941" s="30">
        <v>45961</v>
      </c>
      <c r="O3941" s="48">
        <v>20895.25</v>
      </c>
      <c r="P3941" s="21" t="s">
        <v>16</v>
      </c>
      <c r="Q3941" s="21" t="s">
        <v>5967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45961</v>
      </c>
      <c r="Y3941" s="21">
        <f>IF(X3941="", "", X3941-N3941)</f>
        <v>0</v>
      </c>
      <c r="Z3941" s="21" t="str">
        <f>IF(N3941="", "", TEXT(N3941, "dddd"))</f>
        <v>Friday</v>
      </c>
      <c r="AA3941" s="21" t="str">
        <f>IF(X3941="", "", TEXT(X3941, "dddd"))</f>
        <v>Friday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3935</v>
      </c>
      <c r="B3942" s="21" t="s">
        <v>5567</v>
      </c>
      <c r="C3942" s="30">
        <v>45954</v>
      </c>
      <c r="D3942" s="30">
        <v>45960</v>
      </c>
      <c r="E3942" s="47">
        <v>159</v>
      </c>
      <c r="F3942" s="47">
        <f>IF(AB3942="DOLLAR",E3942*88,E3942)</f>
        <v>13992</v>
      </c>
      <c r="G3942" s="48">
        <f>F3942*J3942</f>
        <v>13992</v>
      </c>
      <c r="H3942" s="21">
        <v>432501</v>
      </c>
      <c r="I3942" s="21" t="s">
        <v>5553</v>
      </c>
      <c r="J3942" s="21">
        <v>1</v>
      </c>
      <c r="K3942" s="21">
        <v>1</v>
      </c>
      <c r="L3942" s="21">
        <f>J3942-K3942</f>
        <v>0</v>
      </c>
      <c r="M3942" s="21" t="s">
        <v>5699</v>
      </c>
      <c r="N3942" s="30">
        <v>45961</v>
      </c>
      <c r="O3942" s="48">
        <v>20895</v>
      </c>
      <c r="P3942" s="21" t="s">
        <v>16</v>
      </c>
      <c r="Q3942" s="21" t="s">
        <v>5967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45961</v>
      </c>
      <c r="Y3942" s="21">
        <f>IF(X3942="", "", X3942-N3942)</f>
        <v>0</v>
      </c>
      <c r="Z3942" s="21" t="str">
        <f>IF(N3942="", "", TEXT(N3942, "dddd"))</f>
        <v>Friday</v>
      </c>
      <c r="AA3942" s="21" t="str">
        <f>IF(X3942="", "", TEXT(X3942, "dddd"))</f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3936</v>
      </c>
      <c r="B3943" s="21" t="s">
        <v>5567</v>
      </c>
      <c r="C3943" s="30">
        <v>45954</v>
      </c>
      <c r="D3943" s="30">
        <v>45960</v>
      </c>
      <c r="E3943" s="47">
        <v>197.4</v>
      </c>
      <c r="F3943" s="47">
        <f>IF(AB3943="DOLLAR",E3943*88,E3943)</f>
        <v>17371.2</v>
      </c>
      <c r="G3943" s="48">
        <f>F3943*J3943</f>
        <v>17371.2</v>
      </c>
      <c r="H3943" s="21">
        <v>432601</v>
      </c>
      <c r="I3943" s="21" t="s">
        <v>5554</v>
      </c>
      <c r="J3943" s="21">
        <v>1</v>
      </c>
      <c r="K3943" s="21">
        <v>1</v>
      </c>
      <c r="L3943" s="21">
        <f>J3943-K3943</f>
        <v>0</v>
      </c>
      <c r="M3943" s="21" t="s">
        <v>5699</v>
      </c>
      <c r="N3943" s="30">
        <v>45961</v>
      </c>
      <c r="O3943" s="48">
        <v>25941.65</v>
      </c>
      <c r="P3943" s="21" t="s">
        <v>16</v>
      </c>
      <c r="Q3943" s="21" t="s">
        <v>5967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>IF(OR(R3943 = "PRIYANKA MADAM", R3943 = "DEEPAK", R3943 = "PORTER"),N3943,"")</f>
        <v>45961</v>
      </c>
      <c r="Y3943" s="21">
        <f>IF(X3943="", "", X3943-N3943)</f>
        <v>0</v>
      </c>
      <c r="Z3943" s="21" t="str">
        <f>IF(N3943="", "", TEXT(N3943, "dddd"))</f>
        <v>Friday</v>
      </c>
      <c r="AA3943" s="21" t="str">
        <f>IF(X3943="", "", TEXT(X3943, "dddd"))</f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3937</v>
      </c>
      <c r="B3944" s="21" t="s">
        <v>5567</v>
      </c>
      <c r="C3944" s="30">
        <v>45954</v>
      </c>
      <c r="D3944" s="30">
        <v>45960</v>
      </c>
      <c r="E3944" s="47">
        <v>32.4</v>
      </c>
      <c r="F3944" s="47">
        <f>IF(AB3944="DOLLAR",E3944*88,E3944)</f>
        <v>2851.2</v>
      </c>
      <c r="G3944" s="48">
        <f>F3944*J3944</f>
        <v>2851.2</v>
      </c>
      <c r="H3944" s="21">
        <v>420701</v>
      </c>
      <c r="I3944" s="21" t="s">
        <v>5202</v>
      </c>
      <c r="J3944" s="21">
        <v>1</v>
      </c>
      <c r="K3944" s="21">
        <v>1</v>
      </c>
      <c r="L3944" s="21">
        <f>J3944-K3944</f>
        <v>0</v>
      </c>
      <c r="M3944" s="21" t="s">
        <v>5573</v>
      </c>
      <c r="N3944" s="30">
        <v>45961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>IF(OR(R3944 = "PRIYANKA MADAM", R3944 = "DEEPAK", R3944 = "PORTER"),N3944,"")</f>
        <v>45961</v>
      </c>
      <c r="Y3944" s="21">
        <f>IF(X3944="", "", X3944-N3944)</f>
        <v>0</v>
      </c>
      <c r="Z3944" s="21" t="str">
        <f>IF(N3944="", "", TEXT(N3944, "dddd"))</f>
        <v>Friday</v>
      </c>
      <c r="AA3944" s="21" t="str">
        <f>IF(X3944="", "", TEXT(X3944, "dddd"))</f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3938</v>
      </c>
      <c r="B3945" s="21" t="s">
        <v>5567</v>
      </c>
      <c r="C3945" s="30">
        <v>45954</v>
      </c>
      <c r="D3945" s="30">
        <v>45960</v>
      </c>
      <c r="E3945" s="47">
        <v>273</v>
      </c>
      <c r="F3945" s="47">
        <f>IF(AB3945="DOLLAR",E3945*88,E3945)</f>
        <v>24024</v>
      </c>
      <c r="G3945" s="48">
        <f>F3945*J3945</f>
        <v>24024</v>
      </c>
      <c r="H3945" s="21">
        <v>501434</v>
      </c>
      <c r="I3945" s="21" t="s">
        <v>5555</v>
      </c>
      <c r="J3945" s="21">
        <v>1</v>
      </c>
      <c r="K3945" s="21">
        <v>1</v>
      </c>
      <c r="L3945" s="21">
        <f>J3945-K3945</f>
        <v>0</v>
      </c>
      <c r="M3945" s="21" t="s">
        <v>5688</v>
      </c>
      <c r="N3945" s="30">
        <v>45964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>IF(OR(R3945 = "PRIYANKA MADAM", R3945 = "DEEPAK", R3945 = "PORTER"),N3945,"")</f>
        <v>45964</v>
      </c>
      <c r="Y3945" s="21">
        <f>IF(X3945="", "", X3945-N3945)</f>
        <v>0</v>
      </c>
      <c r="Z3945" s="21" t="str">
        <f>IF(N3945="", "", TEXT(N3945, "dddd"))</f>
        <v>Monday</v>
      </c>
      <c r="AA3945" s="21" t="str">
        <f>IF(X3945="", "", TEXT(X3945, "dddd"))</f>
        <v>Monday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3939</v>
      </c>
      <c r="B3946" s="21" t="s">
        <v>5567</v>
      </c>
      <c r="C3946" s="30">
        <v>45954</v>
      </c>
      <c r="D3946" s="30">
        <v>45960</v>
      </c>
      <c r="E3946" s="47">
        <v>241.2</v>
      </c>
      <c r="F3946" s="47">
        <f>IF(AB3946="DOLLAR",E3946*88,E3946)</f>
        <v>21225.599999999999</v>
      </c>
      <c r="G3946" s="48">
        <f>F3946*J3946</f>
        <v>21225.599999999999</v>
      </c>
      <c r="H3946" s="21">
        <v>510006</v>
      </c>
      <c r="I3946" s="21" t="s">
        <v>5558</v>
      </c>
      <c r="J3946" s="21">
        <v>1</v>
      </c>
      <c r="K3946" s="21">
        <v>1</v>
      </c>
      <c r="L3946" s="21">
        <f>J3946-K3946</f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>IF(OR(R3946 = "PRIYANKA MADAM", R3946 = "DEEPAK", R3946 = "PORTER"),N3946,"")</f>
        <v>45961</v>
      </c>
      <c r="Y3946" s="21">
        <f>IF(X3946="", "", X3946-N3946)</f>
        <v>0</v>
      </c>
      <c r="Z3946" s="21" t="str">
        <f>IF(N3946="", "", TEXT(N3946, "dddd"))</f>
        <v>Friday</v>
      </c>
      <c r="AA3946" s="21" t="str">
        <f>IF(X3946="", "", TEXT(X3946, "dddd"))</f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3940</v>
      </c>
      <c r="B3947" s="21" t="s">
        <v>5567</v>
      </c>
      <c r="C3947" s="30">
        <v>45954</v>
      </c>
      <c r="D3947" s="30">
        <v>45960</v>
      </c>
      <c r="E3947" s="47">
        <v>172.8</v>
      </c>
      <c r="F3947" s="47">
        <f>IF(AB3947="DOLLAR",E3947*88,E3947)</f>
        <v>15206.400000000001</v>
      </c>
      <c r="G3947" s="48">
        <f>F3947*J3947</f>
        <v>15206.400000000001</v>
      </c>
      <c r="H3947" s="21">
        <v>138406</v>
      </c>
      <c r="I3947" s="21" t="s">
        <v>5375</v>
      </c>
      <c r="J3947" s="21">
        <v>1</v>
      </c>
      <c r="K3947" s="21">
        <v>1</v>
      </c>
      <c r="L3947" s="21">
        <f>J3947-K3947</f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>IF(OR(R3947 = "PRIYANKA MADAM", R3947 = "DEEPAK", R3947 = "PORTER"),N3947,"")</f>
        <v>45961</v>
      </c>
      <c r="Y3947" s="21">
        <f>IF(X3947="", "", X3947-N3947)</f>
        <v>0</v>
      </c>
      <c r="Z3947" s="21" t="str">
        <f>IF(N3947="", "", TEXT(N3947, "dddd"))</f>
        <v>Friday</v>
      </c>
      <c r="AA3947" s="21" t="str">
        <f>IF(X3947="", "", TEXT(X3947, "dddd"))</f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3941</v>
      </c>
      <c r="B3948" s="21" t="s">
        <v>5567</v>
      </c>
      <c r="C3948" s="30">
        <v>45954</v>
      </c>
      <c r="D3948" s="30">
        <v>45960</v>
      </c>
      <c r="E3948" s="47">
        <v>277.2</v>
      </c>
      <c r="F3948" s="47">
        <f>IF(AB3948="DOLLAR",E3948*88,E3948)</f>
        <v>24393.599999999999</v>
      </c>
      <c r="G3948" s="48">
        <f>F3948*J3948</f>
        <v>24393.599999999999</v>
      </c>
      <c r="H3948" s="21">
        <v>306022</v>
      </c>
      <c r="I3948" s="21" t="s">
        <v>5540</v>
      </c>
      <c r="J3948" s="21">
        <v>1</v>
      </c>
      <c r="K3948" s="21">
        <v>1</v>
      </c>
      <c r="L3948" s="21">
        <f>J3948-K3948</f>
        <v>0</v>
      </c>
      <c r="M3948" s="21" t="s">
        <v>5572</v>
      </c>
      <c r="N3948" s="30">
        <v>45961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>IF(OR(R3948 = "PRIYANKA MADAM", R3948 = "DEEPAK", R3948 = "PORTER"),N3948,"")</f>
        <v>45961</v>
      </c>
      <c r="Y3948" s="21">
        <f>IF(X3948="", "", X3948-N3948)</f>
        <v>0</v>
      </c>
      <c r="Z3948" s="21" t="str">
        <f>IF(N3948="", "", TEXT(N3948, "dddd"))</f>
        <v>Friday</v>
      </c>
      <c r="AA3948" s="21" t="str">
        <f>IF(X3948="", "", TEXT(X3948, "dddd"))</f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3942</v>
      </c>
      <c r="B3949" s="21" t="s">
        <v>5567</v>
      </c>
      <c r="C3949" s="30">
        <v>45954</v>
      </c>
      <c r="D3949" s="30">
        <v>45960</v>
      </c>
      <c r="E3949" s="47">
        <v>229.2</v>
      </c>
      <c r="F3949" s="47">
        <f>IF(AB3949="DOLLAR",E3949*88,E3949)</f>
        <v>20169.599999999999</v>
      </c>
      <c r="G3949" s="48">
        <f>F3949*J3949</f>
        <v>20169.599999999999</v>
      </c>
      <c r="H3949" s="21">
        <v>506948</v>
      </c>
      <c r="I3949" s="21" t="s">
        <v>5556</v>
      </c>
      <c r="J3949" s="21">
        <v>1</v>
      </c>
      <c r="K3949" s="21">
        <v>1</v>
      </c>
      <c r="L3949" s="21">
        <f>J3949-K3949</f>
        <v>0</v>
      </c>
      <c r="M3949" s="21" t="s">
        <v>5699</v>
      </c>
      <c r="N3949" s="30">
        <v>45961</v>
      </c>
      <c r="O3949" s="48">
        <v>30120.7</v>
      </c>
      <c r="P3949" s="21" t="s">
        <v>16</v>
      </c>
      <c r="Q3949" s="21" t="s">
        <v>5967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>IF(OR(R3949 = "PRIYANKA MADAM", R3949 = "DEEPAK", R3949 = "PORTER"),N3949,"")</f>
        <v>45961</v>
      </c>
      <c r="Y3949" s="21">
        <f>IF(X3949="", "", X3949-N3949)</f>
        <v>0</v>
      </c>
      <c r="Z3949" s="21" t="str">
        <f>IF(N3949="", "", TEXT(N3949, "dddd"))</f>
        <v>Friday</v>
      </c>
      <c r="AA3949" s="21" t="str">
        <f>IF(X3949="", "", TEXT(X3949, "dddd"))</f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3943</v>
      </c>
      <c r="B3950" s="21" t="s">
        <v>5567</v>
      </c>
      <c r="C3950" s="30">
        <v>45954</v>
      </c>
      <c r="D3950" s="30">
        <v>45960</v>
      </c>
      <c r="E3950" s="47">
        <v>193.8</v>
      </c>
      <c r="F3950" s="47">
        <f>IF(AB3950="DOLLAR",E3950*88,E3950)</f>
        <v>17054.400000000001</v>
      </c>
      <c r="G3950" s="48">
        <f>F3950*J3950</f>
        <v>17054.400000000001</v>
      </c>
      <c r="H3950" s="21">
        <v>507612</v>
      </c>
      <c r="I3950" s="21" t="s">
        <v>5557</v>
      </c>
      <c r="J3950" s="21">
        <v>1</v>
      </c>
      <c r="K3950" s="21">
        <v>1</v>
      </c>
      <c r="L3950" s="21">
        <f>J3950-K3950</f>
        <v>0</v>
      </c>
      <c r="M3950" s="21" t="s">
        <v>5570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>IF(OR(R3950 = "PRIYANKA MADAM", R3950 = "DEEPAK", R3950 = "PORTER"),N3950,"")</f>
        <v>45961</v>
      </c>
      <c r="Y3950" s="21">
        <f>IF(X3950="", "", X3950-N3950)</f>
        <v>0</v>
      </c>
      <c r="Z3950" s="21" t="str">
        <f>IF(N3950="", "", TEXT(N3950, "dddd"))</f>
        <v>Friday</v>
      </c>
      <c r="AA3950" s="21" t="str">
        <f>IF(X3950="", "", TEXT(X3950, "dddd"))</f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3944</v>
      </c>
      <c r="B3951" s="21" t="s">
        <v>5567</v>
      </c>
      <c r="C3951" s="30">
        <v>45954</v>
      </c>
      <c r="D3951" s="30">
        <v>45960</v>
      </c>
      <c r="E3951" s="47">
        <v>289.10000000000002</v>
      </c>
      <c r="F3951" s="47">
        <f>IF(AB3951="DOLLAR",E3951*88,E3951)</f>
        <v>25440.800000000003</v>
      </c>
      <c r="G3951" s="48">
        <f>F3951*J3951</f>
        <v>50881.600000000006</v>
      </c>
      <c r="H3951" s="21">
        <v>501422</v>
      </c>
      <c r="I3951" s="21" t="s">
        <v>5555</v>
      </c>
      <c r="J3951" s="21">
        <v>2</v>
      </c>
      <c r="K3951" s="21">
        <v>2</v>
      </c>
      <c r="L3951" s="21">
        <f>J3951-K3951</f>
        <v>0</v>
      </c>
      <c r="M3951" s="21" t="s">
        <v>5572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5574</v>
      </c>
      <c r="U3951" s="21" t="s">
        <v>18</v>
      </c>
      <c r="V3951" s="21" t="str">
        <f>VLOOKUP(P3951,'Customer List'!B:C,2,)</f>
        <v>Delhi</v>
      </c>
      <c r="W3951" s="38"/>
      <c r="X3951" s="30">
        <f>IF(OR(R3951 = "PRIYANKA MADAM", R3951 = "DEEPAK", R3951 = "PORTER"),N3951,"")</f>
        <v>45961</v>
      </c>
      <c r="Y3951" s="21">
        <f>IF(X3951="", "", X3951-N3951)</f>
        <v>0</v>
      </c>
      <c r="Z3951" s="21" t="str">
        <f>IF(N3951="", "", TEXT(N3951, "dddd"))</f>
        <v>Friday</v>
      </c>
      <c r="AA3951" s="21" t="str">
        <f>IF(X3951="", "", TEXT(X3951, "dddd"))</f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3945</v>
      </c>
      <c r="B3952" s="21" t="s">
        <v>5567</v>
      </c>
      <c r="C3952" s="30">
        <v>45954</v>
      </c>
      <c r="D3952" s="30">
        <v>45960</v>
      </c>
      <c r="E3952" s="47">
        <v>312.2</v>
      </c>
      <c r="F3952" s="47">
        <f>IF(AB3952="DOLLAR",E3952*88,E3952)</f>
        <v>27473.599999999999</v>
      </c>
      <c r="G3952" s="48">
        <f>F3952*J3952</f>
        <v>54947.199999999997</v>
      </c>
      <c r="H3952" s="21">
        <v>512338</v>
      </c>
      <c r="I3952" s="21" t="s">
        <v>5559</v>
      </c>
      <c r="J3952" s="21">
        <v>2</v>
      </c>
      <c r="K3952" s="21">
        <v>2</v>
      </c>
      <c r="L3952" s="21">
        <f>J3952-K3952</f>
        <v>0</v>
      </c>
      <c r="M3952" s="21" t="s">
        <v>5572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 t="s">
        <v>5574</v>
      </c>
      <c r="U3952" s="21" t="s">
        <v>18</v>
      </c>
      <c r="V3952" s="21" t="str">
        <f>VLOOKUP(P3952,'Customer List'!B:C,2,)</f>
        <v>Delhi</v>
      </c>
      <c r="W3952" s="38"/>
      <c r="X3952" s="30">
        <f>IF(OR(R3952 = "PRIYANKA MADAM", R3952 = "DEEPAK", R3952 = "PORTER"),N3952,"")</f>
        <v>45961</v>
      </c>
      <c r="Y3952" s="21">
        <f>IF(X3952="", "", X3952-N3952)</f>
        <v>0</v>
      </c>
      <c r="Z3952" s="21" t="str">
        <f>IF(N3952="", "", TEXT(N3952, "dddd"))</f>
        <v>Friday</v>
      </c>
      <c r="AA3952" s="21" t="str">
        <f>IF(X3952="", "", TEXT(X3952, "dddd"))</f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3946</v>
      </c>
      <c r="B3953" s="21" t="s">
        <v>5567</v>
      </c>
      <c r="C3953" s="30">
        <v>45954</v>
      </c>
      <c r="D3953" s="30">
        <v>45960</v>
      </c>
      <c r="E3953" s="47">
        <v>207.9</v>
      </c>
      <c r="F3953" s="47">
        <f>IF(AB3953="DOLLAR",E3953*88,E3953)</f>
        <v>18295.2</v>
      </c>
      <c r="G3953" s="48">
        <f>F3953*J3953</f>
        <v>18295.2</v>
      </c>
      <c r="H3953" s="21">
        <v>644820</v>
      </c>
      <c r="I3953" s="21" t="s">
        <v>5560</v>
      </c>
      <c r="J3953" s="21">
        <v>1</v>
      </c>
      <c r="K3953" s="21">
        <v>1</v>
      </c>
      <c r="L3953" s="21">
        <f>J3953-K3953</f>
        <v>0</v>
      </c>
      <c r="M3953" s="21" t="s">
        <v>5570</v>
      </c>
      <c r="N3953" s="30">
        <v>45961</v>
      </c>
      <c r="O3953" s="48">
        <v>0</v>
      </c>
      <c r="P3953" s="21" t="s">
        <v>625</v>
      </c>
      <c r="Q3953" s="21" t="s">
        <v>2071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>IF(OR(R3953 = "PRIYANKA MADAM", R3953 = "DEEPAK", R3953 = "PORTER"),N3953,"")</f>
        <v>45961</v>
      </c>
      <c r="Y3953" s="21">
        <f>IF(X3953="", "", X3953-N3953)</f>
        <v>0</v>
      </c>
      <c r="Z3953" s="21" t="str">
        <f>IF(N3953="", "", TEXT(N3953, "dddd"))</f>
        <v>Friday</v>
      </c>
      <c r="AA3953" s="21" t="str">
        <f>IF(X3953="", "", TEXT(X3953, "dddd"))</f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3947</v>
      </c>
      <c r="B3954" s="21" t="s">
        <v>5567</v>
      </c>
      <c r="C3954" s="30">
        <v>45954</v>
      </c>
      <c r="D3954" s="30">
        <v>45960</v>
      </c>
      <c r="E3954" s="47">
        <v>91.8</v>
      </c>
      <c r="F3954" s="47">
        <f>IF(AB3954="DOLLAR",E3954*88,E3954)</f>
        <v>8078.4</v>
      </c>
      <c r="G3954" s="48">
        <f>F3954*J3954</f>
        <v>8078.4</v>
      </c>
      <c r="H3954" s="21">
        <v>653003</v>
      </c>
      <c r="I3954" s="21" t="s">
        <v>5561</v>
      </c>
      <c r="J3954" s="21">
        <v>1</v>
      </c>
      <c r="K3954" s="21">
        <v>1</v>
      </c>
      <c r="L3954" s="21">
        <f>J3954-K3954</f>
        <v>0</v>
      </c>
      <c r="M3954" s="21" t="s">
        <v>5600</v>
      </c>
      <c r="N3954" s="30">
        <v>45962</v>
      </c>
      <c r="O3954" s="48">
        <v>14229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>IF(X3954="", "", X3954-N3954)</f>
        <v>2</v>
      </c>
      <c r="Z3954" s="21" t="str">
        <f>IF(N3954="", "", TEXT(N3954, "dddd"))</f>
        <v>Saturday</v>
      </c>
      <c r="AA3954" s="21" t="str">
        <f>IF(X3954="", "", TEXT(X3954, "dddd"))</f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3948</v>
      </c>
      <c r="B3955" s="21" t="s">
        <v>5567</v>
      </c>
      <c r="C3955" s="30">
        <v>45954</v>
      </c>
      <c r="D3955" s="30">
        <v>45960</v>
      </c>
      <c r="E3955" s="47">
        <v>127.4</v>
      </c>
      <c r="F3955" s="47">
        <f>IF(AB3955="DOLLAR",E3955*88,E3955)</f>
        <v>11211.2</v>
      </c>
      <c r="G3955" s="48">
        <f>F3955*J3955</f>
        <v>11211.2</v>
      </c>
      <c r="H3955" s="21">
        <v>662409</v>
      </c>
      <c r="I3955" s="21" t="s">
        <v>5562</v>
      </c>
      <c r="J3955" s="21">
        <v>1</v>
      </c>
      <c r="K3955" s="21">
        <v>1</v>
      </c>
      <c r="L3955" s="21">
        <f>J3955-K3955</f>
        <v>0</v>
      </c>
      <c r="M3955" s="21" t="s">
        <v>5600</v>
      </c>
      <c r="N3955" s="30">
        <v>45962</v>
      </c>
      <c r="O3955" s="48">
        <v>16926</v>
      </c>
      <c r="P3955" s="21" t="s">
        <v>621</v>
      </c>
      <c r="Q3955" s="21">
        <v>58157688982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Hyderabad</v>
      </c>
      <c r="W3955" s="38"/>
      <c r="X3955" s="30">
        <v>45964</v>
      </c>
      <c r="Y3955" s="21">
        <f>IF(X3955="", "", X3955-N3955)</f>
        <v>2</v>
      </c>
      <c r="Z3955" s="21" t="str">
        <f>IF(N3955="", "", TEXT(N3955, "dddd"))</f>
        <v>Saturday</v>
      </c>
      <c r="AA3955" s="21" t="str">
        <f>IF(X3955="", "", TEXT(X3955, "dddd"))</f>
        <v>Monday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3949</v>
      </c>
      <c r="B3956" s="21" t="s">
        <v>5567</v>
      </c>
      <c r="C3956" s="30">
        <v>45954</v>
      </c>
      <c r="D3956" s="30">
        <v>45960</v>
      </c>
      <c r="E3956" s="47">
        <v>1056.5999999999999</v>
      </c>
      <c r="F3956" s="47">
        <f>IF(AB3956="DOLLAR",E3956*88,E3956)</f>
        <v>92980.799999999988</v>
      </c>
      <c r="G3956" s="48">
        <f>F3956*J3956</f>
        <v>92980.799999999988</v>
      </c>
      <c r="H3956" s="21">
        <v>740930</v>
      </c>
      <c r="I3956" s="21" t="s">
        <v>5563</v>
      </c>
      <c r="J3956" s="21">
        <v>1</v>
      </c>
      <c r="K3956" s="21">
        <v>1</v>
      </c>
      <c r="L3956" s="21">
        <f>J3956-K3956</f>
        <v>0</v>
      </c>
      <c r="M3956" s="21" t="s">
        <v>5610</v>
      </c>
      <c r="N3956" s="30">
        <v>45962</v>
      </c>
      <c r="O3956" s="48">
        <v>163773</v>
      </c>
      <c r="P3956" s="21" t="s">
        <v>39</v>
      </c>
      <c r="Q3956" s="21">
        <v>58157689590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Pune</v>
      </c>
      <c r="W3956" s="38"/>
      <c r="X3956" s="30">
        <v>45966</v>
      </c>
      <c r="Y3956" s="21">
        <f>IF(X3956="", "", X3956-N3956)</f>
        <v>4</v>
      </c>
      <c r="Z3956" s="21" t="str">
        <f>IF(N3956="", "", TEXT(N3956, "dddd"))</f>
        <v>Saturday</v>
      </c>
      <c r="AA3956" s="21" t="str">
        <f>IF(X3956="", "", TEXT(X3956, "dddd"))</f>
        <v>Wednesday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3950</v>
      </c>
      <c r="B3957" s="21" t="s">
        <v>5567</v>
      </c>
      <c r="C3957" s="30">
        <v>45954</v>
      </c>
      <c r="D3957" s="30">
        <v>45960</v>
      </c>
      <c r="E3957" s="47">
        <v>1056.5999999999999</v>
      </c>
      <c r="F3957" s="47">
        <f>IF(AB3957="DOLLAR",E3957*88,E3957)</f>
        <v>92980.799999999988</v>
      </c>
      <c r="G3957" s="48">
        <f>F3957*J3957</f>
        <v>92980.799999999988</v>
      </c>
      <c r="H3957" s="21">
        <v>741282</v>
      </c>
      <c r="I3957" s="21" t="s">
        <v>5564</v>
      </c>
      <c r="J3957" s="21">
        <v>1</v>
      </c>
      <c r="K3957" s="21">
        <v>1</v>
      </c>
      <c r="L3957" s="21">
        <f>J3957-K3957</f>
        <v>0</v>
      </c>
      <c r="M3957" s="21" t="s">
        <v>5599</v>
      </c>
      <c r="N3957" s="30">
        <v>45962</v>
      </c>
      <c r="O3957" s="48">
        <v>163773</v>
      </c>
      <c r="P3957" s="21" t="s">
        <v>621</v>
      </c>
      <c r="Q3957" s="21">
        <v>58157688982</v>
      </c>
      <c r="R3957" s="21" t="s">
        <v>40</v>
      </c>
      <c r="S3957" s="3">
        <v>4</v>
      </c>
      <c r="T3957" s="37"/>
      <c r="U3957" s="21" t="s">
        <v>18</v>
      </c>
      <c r="V3957" s="21" t="str">
        <f>VLOOKUP(P3957,'Customer List'!B:C,2,)</f>
        <v>Hyderabad</v>
      </c>
      <c r="W3957" s="38"/>
      <c r="X3957" s="30">
        <v>45964</v>
      </c>
      <c r="Y3957" s="21">
        <f>IF(X3957="", "", X3957-N3957)</f>
        <v>2</v>
      </c>
      <c r="Z3957" s="21" t="str">
        <f>IF(N3957="", "", TEXT(N3957, "dddd"))</f>
        <v>Saturday</v>
      </c>
      <c r="AA3957" s="21" t="str">
        <f>IF(X3957="", "", TEXT(X3957, "dddd"))</f>
        <v>Monday</v>
      </c>
      <c r="AB3957" s="21" t="str">
        <f>VLOOKUP(U3957,'Currency Sheet'!A:C,3,)</f>
        <v>DOLLAR</v>
      </c>
      <c r="AC3957" s="42" t="str">
        <f>VLOOKUP(P3957,'Customer List'!B:D,3,)</f>
        <v>OutStation</v>
      </c>
    </row>
    <row r="3958" spans="1:29" x14ac:dyDescent="0.25">
      <c r="A3958" s="21">
        <v>3951</v>
      </c>
      <c r="B3958" s="21" t="s">
        <v>5567</v>
      </c>
      <c r="C3958" s="30">
        <v>45954</v>
      </c>
      <c r="D3958" s="30">
        <v>45960</v>
      </c>
      <c r="E3958" s="47">
        <v>193.8</v>
      </c>
      <c r="F3958" s="47">
        <f>IF(AB3958="DOLLAR",E3958*88,E3958)</f>
        <v>17054.400000000001</v>
      </c>
      <c r="G3958" s="48">
        <f>F3958*J3958</f>
        <v>17054.400000000001</v>
      </c>
      <c r="H3958" s="21">
        <v>801807</v>
      </c>
      <c r="I3958" s="21" t="s">
        <v>5565</v>
      </c>
      <c r="J3958" s="21">
        <v>1</v>
      </c>
      <c r="K3958" s="21">
        <v>1</v>
      </c>
      <c r="L3958" s="21">
        <f>J3958-K3958</f>
        <v>0</v>
      </c>
      <c r="M3958" s="21" t="s">
        <v>5637</v>
      </c>
      <c r="N3958" s="30">
        <v>45961</v>
      </c>
      <c r="O3958" s="48">
        <v>31654</v>
      </c>
      <c r="P3958" s="21" t="s">
        <v>213</v>
      </c>
      <c r="Q3958" s="21" t="s">
        <v>1127</v>
      </c>
      <c r="R3958" s="21" t="s">
        <v>1127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>IF(OR(R3958 = "PRIYANKA MADAM", R3958 = "DEEPAK", R3958 = "PORTER"),N3958,"")</f>
        <v>45961</v>
      </c>
      <c r="Y3958" s="21">
        <f>IF(X3958="", "", X3958-N3958)</f>
        <v>0</v>
      </c>
      <c r="Z3958" s="21" t="str">
        <f>IF(N3958="", "", TEXT(N3958, "dddd"))</f>
        <v>Friday</v>
      </c>
      <c r="AA3958" s="21" t="str">
        <f>IF(X3958="", "", TEXT(X3958, "dddd"))</f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3952</v>
      </c>
      <c r="B3959" s="21" t="s">
        <v>5567</v>
      </c>
      <c r="C3959" s="30">
        <v>45954</v>
      </c>
      <c r="D3959" s="30">
        <v>45960</v>
      </c>
      <c r="E3959" s="47">
        <v>77.400000000000006</v>
      </c>
      <c r="F3959" s="47">
        <f>IF(AB3959="DOLLAR",E3959*88,E3959)</f>
        <v>6811.2000000000007</v>
      </c>
      <c r="G3959" s="48">
        <f>F3959*J3959</f>
        <v>13622.400000000001</v>
      </c>
      <c r="H3959" s="21">
        <v>825702</v>
      </c>
      <c r="I3959" s="21" t="s">
        <v>5566</v>
      </c>
      <c r="J3959" s="21">
        <v>2</v>
      </c>
      <c r="K3959" s="21">
        <v>2</v>
      </c>
      <c r="L3959" s="21">
        <f>J3959-K3959</f>
        <v>0</v>
      </c>
      <c r="M3959" s="21" t="s">
        <v>5673</v>
      </c>
      <c r="N3959" s="30">
        <v>45962</v>
      </c>
      <c r="O3959" s="48">
        <v>29192.7</v>
      </c>
      <c r="P3959" s="21" t="s">
        <v>1135</v>
      </c>
      <c r="Q3959" s="21">
        <v>58157688713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Banglore</v>
      </c>
      <c r="W3959" s="38"/>
      <c r="X3959" s="30">
        <v>45964</v>
      </c>
      <c r="Y3959" s="21">
        <f>IF(X3959="", "", X3959-N3959)</f>
        <v>2</v>
      </c>
      <c r="Z3959" s="21" t="str">
        <f>IF(N3959="", "", TEXT(N3959, "dddd"))</f>
        <v>Saturday</v>
      </c>
      <c r="AA3959" s="21" t="str">
        <f>IF(X3959="", "", TEXT(X3959, "dddd"))</f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x14ac:dyDescent="0.25">
      <c r="A3960" s="21">
        <v>3953</v>
      </c>
      <c r="B3960" s="21" t="s">
        <v>5530</v>
      </c>
      <c r="C3960" s="30">
        <v>45954</v>
      </c>
      <c r="D3960" s="30">
        <v>45960</v>
      </c>
      <c r="E3960" s="47">
        <v>62367</v>
      </c>
      <c r="F3960" s="47">
        <f>IF(AB3960="DOLLAR",E3960*88,E3960)</f>
        <v>62367</v>
      </c>
      <c r="G3960" s="48">
        <f>F3960*J3960</f>
        <v>62367</v>
      </c>
      <c r="H3960" s="21" t="s">
        <v>5531</v>
      </c>
      <c r="I3960" s="21"/>
      <c r="J3960" s="21">
        <v>1</v>
      </c>
      <c r="K3960" s="21">
        <v>1</v>
      </c>
      <c r="L3960" s="21">
        <f>J3960-K3960</f>
        <v>0</v>
      </c>
      <c r="M3960" s="21" t="s">
        <v>5570</v>
      </c>
      <c r="N3960" s="30">
        <v>45961</v>
      </c>
      <c r="O3960" s="48">
        <v>0</v>
      </c>
      <c r="P3960" s="21" t="s">
        <v>1011</v>
      </c>
      <c r="Q3960" s="21" t="s">
        <v>2071</v>
      </c>
      <c r="R3960" s="21" t="s">
        <v>637</v>
      </c>
      <c r="S3960" s="3">
        <v>-20</v>
      </c>
      <c r="T3960" s="37"/>
      <c r="U3960" s="21" t="s">
        <v>256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45961</v>
      </c>
      <c r="Y3960" s="21">
        <f>IF(X3960="", "", X3960-N3960)</f>
        <v>0</v>
      </c>
      <c r="Z3960" s="21" t="str">
        <f>IF(N3960="", "", TEXT(N3960, "dddd"))</f>
        <v>Friday</v>
      </c>
      <c r="AA3960" s="21" t="str">
        <f>IF(X3960="", "", TEXT(X3960, "dddd"))</f>
        <v>Friday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3954</v>
      </c>
      <c r="B3961" s="21" t="s">
        <v>5532</v>
      </c>
      <c r="C3961" s="30">
        <v>45946</v>
      </c>
      <c r="D3961" s="30">
        <v>45960</v>
      </c>
      <c r="E3961" s="47">
        <v>2016.57</v>
      </c>
      <c r="F3961" s="47">
        <f>IF(AB3961="DOLLAR",E3961*88,E3961)</f>
        <v>2016.57</v>
      </c>
      <c r="G3961" s="48">
        <f>F3961*J3961</f>
        <v>4033.14</v>
      </c>
      <c r="H3961" s="21">
        <v>100543</v>
      </c>
      <c r="I3961" s="21"/>
      <c r="J3961" s="21">
        <v>2</v>
      </c>
      <c r="K3961" s="21">
        <v>2</v>
      </c>
      <c r="L3961" s="21">
        <f>J3961-K3961</f>
        <v>0</v>
      </c>
      <c r="M3961" s="21" t="s">
        <v>5687</v>
      </c>
      <c r="N3961" s="30">
        <v>45964</v>
      </c>
      <c r="O3961" s="48">
        <v>0</v>
      </c>
      <c r="P3961" s="21" t="s">
        <v>1144</v>
      </c>
      <c r="Q3961" s="21" t="s">
        <v>2071</v>
      </c>
      <c r="R3961" s="21" t="s">
        <v>637</v>
      </c>
      <c r="S3961" s="3">
        <v>4</v>
      </c>
      <c r="T3961" s="37"/>
      <c r="U3961" s="21" t="s">
        <v>5303</v>
      </c>
      <c r="V3961" s="21" t="str">
        <f>VLOOKUP(P3961,'Customer List'!B:C,2,)</f>
        <v>DELHI</v>
      </c>
      <c r="W3961" s="38"/>
      <c r="X3961" s="30">
        <f>IF(OR(R3961 = "PRIYANKA MADAM", R3961 = "DEEPAK", R3961 = "PORTER"),N3961,"")</f>
        <v>45964</v>
      </c>
      <c r="Y3961" s="21">
        <f>IF(X3961="", "", X3961-N3961)</f>
        <v>0</v>
      </c>
      <c r="Z3961" s="21" t="str">
        <f>IF(N3961="", "", TEXT(N3961, "dddd"))</f>
        <v>Monday</v>
      </c>
      <c r="AA3961" s="21" t="str">
        <f>IF(X3961="", "", TEXT(X3961, "dddd"))</f>
        <v>Monday</v>
      </c>
      <c r="AB3961" s="21" t="str">
        <f>VLOOKUP(U3961,'Currency Sheet'!A:C,3,)</f>
        <v>INR</v>
      </c>
      <c r="AC3961" s="42" t="str">
        <f>VLOOKUP(P3961,'Customer List'!B:D,3,)</f>
        <v>Local</v>
      </c>
    </row>
    <row r="3962" spans="1:29" x14ac:dyDescent="0.25">
      <c r="A3962" s="21">
        <v>3955</v>
      </c>
      <c r="B3962" s="21" t="s">
        <v>5532</v>
      </c>
      <c r="C3962" s="30">
        <v>45946</v>
      </c>
      <c r="D3962" s="30">
        <v>45960</v>
      </c>
      <c r="E3962" s="47">
        <v>6840</v>
      </c>
      <c r="F3962" s="47">
        <f>IF(AB3962="DOLLAR",E3962*88,E3962)</f>
        <v>6840</v>
      </c>
      <c r="G3962" s="48">
        <f>F3962*J3962</f>
        <v>6840</v>
      </c>
      <c r="H3962" s="21" t="s">
        <v>5533</v>
      </c>
      <c r="I3962" s="21"/>
      <c r="J3962" s="21">
        <v>1</v>
      </c>
      <c r="K3962" s="21"/>
      <c r="L3962" s="21">
        <f>J3962-K3962</f>
        <v>1</v>
      </c>
      <c r="M3962" s="21"/>
      <c r="N3962" s="30"/>
      <c r="O3962" s="48"/>
      <c r="P3962" s="21" t="s">
        <v>1145</v>
      </c>
      <c r="Q3962" s="21"/>
      <c r="R3962" s="21"/>
      <c r="S3962" s="3" t="s">
        <v>299</v>
      </c>
      <c r="T3962" s="37"/>
      <c r="U3962" s="21" t="s">
        <v>5303</v>
      </c>
      <c r="V3962" s="21" t="str">
        <f>VLOOKUP(P3962,'Customer List'!B:C,2,)</f>
        <v>STOCK</v>
      </c>
      <c r="W3962" s="38" t="s">
        <v>1145</v>
      </c>
      <c r="X3962" s="30" t="str">
        <f>IF(OR(R3962 = "PRIYANKA MADAM", R3962 = "DEEPAK", R3962 = "PORTER"),N3962,"")</f>
        <v/>
      </c>
      <c r="Y3962" s="21" t="str">
        <f>IF(X3962="", "", X3962-N3962)</f>
        <v/>
      </c>
      <c r="Z3962" s="21" t="str">
        <f>IF(N3962="", "", TEXT(N3962, "dddd"))</f>
        <v/>
      </c>
      <c r="AA3962" s="21" t="str">
        <f>IF(X3962="", "", TEXT(X3962, "dddd"))</f>
        <v/>
      </c>
      <c r="AB3962" s="21" t="str">
        <f>VLOOKUP(U3962,'Currency Sheet'!A:C,3,)</f>
        <v>INR</v>
      </c>
      <c r="AC3962" s="42" t="str">
        <f>VLOOKUP(P3962,'Customer List'!B:D,3,)</f>
        <v>STOCK</v>
      </c>
    </row>
    <row r="3963" spans="1:29" x14ac:dyDescent="0.25">
      <c r="A3963" s="21">
        <v>3956</v>
      </c>
      <c r="B3963" s="21" t="s">
        <v>5534</v>
      </c>
      <c r="C3963" s="30">
        <v>45948</v>
      </c>
      <c r="D3963" s="30">
        <v>45960</v>
      </c>
      <c r="E3963" s="47">
        <f>28830/4</f>
        <v>7207.5</v>
      </c>
      <c r="F3963" s="47">
        <f>IF(AB3963="DOLLAR",E3963*88,E3963)</f>
        <v>7207.5</v>
      </c>
      <c r="G3963" s="48">
        <f>F3963*J3963</f>
        <v>28830</v>
      </c>
      <c r="H3963" s="21">
        <v>191418</v>
      </c>
      <c r="I3963" s="21"/>
      <c r="J3963" s="21">
        <v>4</v>
      </c>
      <c r="K3963" s="21">
        <v>4</v>
      </c>
      <c r="L3963" s="21">
        <f>J3963-K3963</f>
        <v>0</v>
      </c>
      <c r="M3963" s="21" t="s">
        <v>5663</v>
      </c>
      <c r="N3963" s="30">
        <v>45962</v>
      </c>
      <c r="O3963" s="48">
        <v>32672</v>
      </c>
      <c r="P3963" s="21" t="s">
        <v>2045</v>
      </c>
      <c r="Q3963" s="21">
        <v>58157689354</v>
      </c>
      <c r="R3963" s="21" t="s">
        <v>40</v>
      </c>
      <c r="S3963" s="3" t="s">
        <v>299</v>
      </c>
      <c r="T3963" s="37"/>
      <c r="U3963" s="21" t="s">
        <v>5303</v>
      </c>
      <c r="V3963" s="21" t="str">
        <f>VLOOKUP(P3963,'Customer List'!B:C,2,)</f>
        <v>Hyderabad</v>
      </c>
      <c r="W3963" s="38"/>
      <c r="X3963" s="30">
        <v>45964</v>
      </c>
      <c r="Y3963" s="21">
        <f>IF(X3963="", "", X3963-N3963)</f>
        <v>2</v>
      </c>
      <c r="Z3963" s="21" t="str">
        <f>IF(N3963="", "", TEXT(N3963, "dddd"))</f>
        <v>Saturday</v>
      </c>
      <c r="AA3963" s="21" t="str">
        <f>IF(X3963="", "", TEXT(X3963, "dddd"))</f>
        <v>Monday</v>
      </c>
      <c r="AB3963" s="21" t="str">
        <f>VLOOKUP(U3963,'Currency Sheet'!A:C,3,)</f>
        <v>INR</v>
      </c>
      <c r="AC3963" s="42" t="str">
        <f>VLOOKUP(P3963,'Customer List'!B:D,3,)</f>
        <v>OutStation</v>
      </c>
    </row>
    <row r="3964" spans="1:29" x14ac:dyDescent="0.25">
      <c r="A3964" s="21">
        <v>3957</v>
      </c>
      <c r="B3964" s="21">
        <v>45211</v>
      </c>
      <c r="C3964" s="30">
        <v>45958</v>
      </c>
      <c r="D3964" s="30">
        <v>45961</v>
      </c>
      <c r="E3964" s="47">
        <v>255.5</v>
      </c>
      <c r="F3964" s="47">
        <f>IF(AB3964="DOLLAR",E3964*88,E3964)</f>
        <v>22484</v>
      </c>
      <c r="G3964" s="48">
        <f>F3964*J3964</f>
        <v>67452</v>
      </c>
      <c r="H3964" s="21" t="s">
        <v>5568</v>
      </c>
      <c r="I3964" s="21"/>
      <c r="J3964" s="21">
        <v>3</v>
      </c>
      <c r="K3964" s="21">
        <v>3</v>
      </c>
      <c r="L3964" s="21">
        <f>J3964-K3964</f>
        <v>0</v>
      </c>
      <c r="M3964" s="21" t="s">
        <v>5665</v>
      </c>
      <c r="N3964" s="30">
        <v>45962</v>
      </c>
      <c r="O3964" s="48">
        <v>99450</v>
      </c>
      <c r="P3964" s="21" t="s">
        <v>5666</v>
      </c>
      <c r="Q3964" s="21">
        <v>58157690651</v>
      </c>
      <c r="R3964" s="21" t="s">
        <v>40</v>
      </c>
      <c r="S3964" s="3">
        <v>-20</v>
      </c>
      <c r="T3964" s="37"/>
      <c r="U3964" s="21" t="s">
        <v>3346</v>
      </c>
      <c r="V3964" s="21" t="str">
        <f>VLOOKUP(P3964,'Customer List'!B:C,2,)</f>
        <v>Vishakhapatnam</v>
      </c>
      <c r="W3964" s="38"/>
      <c r="X3964" s="30">
        <v>45966</v>
      </c>
      <c r="Y3964" s="21">
        <f>IF(X3964="", "", X3964-N3964)</f>
        <v>4</v>
      </c>
      <c r="Z3964" s="21" t="str">
        <f>IF(N3964="", "", TEXT(N3964, "dddd"))</f>
        <v>Saturday</v>
      </c>
      <c r="AA3964" s="21" t="str">
        <f>IF(X3964="", "", TEXT(X3964, "dddd"))</f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3958</v>
      </c>
      <c r="B3965" s="21">
        <v>181248</v>
      </c>
      <c r="C3965" s="30">
        <v>45961</v>
      </c>
      <c r="D3965" s="30">
        <v>45964</v>
      </c>
      <c r="E3965" s="47">
        <v>83.3</v>
      </c>
      <c r="F3965" s="47">
        <f>IF(AB3965="DOLLAR",E3965*88,E3965)</f>
        <v>7330.4</v>
      </c>
      <c r="G3965" s="48">
        <f>F3965*J3965</f>
        <v>7330.4</v>
      </c>
      <c r="H3965" s="21" t="s">
        <v>2067</v>
      </c>
      <c r="I3965" s="21"/>
      <c r="J3965" s="21">
        <v>1</v>
      </c>
      <c r="K3965" s="21">
        <v>1</v>
      </c>
      <c r="L3965" s="21">
        <f>J3965-K3965</f>
        <v>0</v>
      </c>
      <c r="M3965" s="21" t="s">
        <v>5638</v>
      </c>
      <c r="N3965" s="30">
        <v>45964</v>
      </c>
      <c r="O3965" s="48">
        <v>13648.2</v>
      </c>
      <c r="P3965" s="21" t="s">
        <v>5576</v>
      </c>
      <c r="Q3965" s="56">
        <v>58157750744</v>
      </c>
      <c r="R3965" s="21" t="s">
        <v>40</v>
      </c>
      <c r="S3965" s="3">
        <v>4</v>
      </c>
      <c r="T3965" s="37"/>
      <c r="U3965" s="21" t="s">
        <v>5219</v>
      </c>
      <c r="V3965" s="21" t="str">
        <f>VLOOKUP(P3965,'Customer List'!B:C,2,)</f>
        <v>Kerala</v>
      </c>
      <c r="W3965" s="38"/>
      <c r="X3965" s="30">
        <v>45966</v>
      </c>
      <c r="Y3965" s="21">
        <f>IF(X3965="", "", X3965-N3965)</f>
        <v>2</v>
      </c>
      <c r="Z3965" s="21" t="str">
        <f>IF(N3965="", "", TEXT(N3965, "dddd"))</f>
        <v>Monday</v>
      </c>
      <c r="AA3965" s="21" t="str">
        <f>IF(X3965="", "", TEXT(X3965, "dddd"))</f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3959</v>
      </c>
      <c r="B3966" s="21">
        <v>181248</v>
      </c>
      <c r="C3966" s="30">
        <v>45961</v>
      </c>
      <c r="D3966" s="30">
        <v>45964</v>
      </c>
      <c r="E3966" s="47">
        <v>413.5</v>
      </c>
      <c r="F3966" s="47">
        <f>IF(AB3966="DOLLAR",E3966*88,E3966)</f>
        <v>36388</v>
      </c>
      <c r="G3966" s="48">
        <f>F3966*J3966</f>
        <v>36388</v>
      </c>
      <c r="H3966" s="21" t="s">
        <v>2067</v>
      </c>
      <c r="I3966" s="21"/>
      <c r="J3966" s="21">
        <v>1</v>
      </c>
      <c r="K3966" s="21">
        <v>1</v>
      </c>
      <c r="L3966" s="21">
        <f>J3966-K3966</f>
        <v>0</v>
      </c>
      <c r="M3966" s="21" t="s">
        <v>5638</v>
      </c>
      <c r="N3966" s="30">
        <v>45964</v>
      </c>
      <c r="O3966" s="48">
        <v>52677.75</v>
      </c>
      <c r="P3966" s="21" t="s">
        <v>5576</v>
      </c>
      <c r="Q3966" s="56">
        <v>58157750744</v>
      </c>
      <c r="R3966" s="21" t="s">
        <v>40</v>
      </c>
      <c r="S3966" s="3">
        <v>4</v>
      </c>
      <c r="T3966" s="37"/>
      <c r="U3966" s="21" t="s">
        <v>5219</v>
      </c>
      <c r="V3966" s="21" t="str">
        <f>VLOOKUP(P3966,'Customer List'!B:C,2,)</f>
        <v>Kerala</v>
      </c>
      <c r="W3966" s="38"/>
      <c r="X3966" s="30">
        <v>45966</v>
      </c>
      <c r="Y3966" s="21">
        <f>IF(X3966="", "", X3966-N3966)</f>
        <v>2</v>
      </c>
      <c r="Z3966" s="21" t="str">
        <f>IF(N3966="", "", TEXT(N3966, "dddd"))</f>
        <v>Monday</v>
      </c>
      <c r="AA3966" s="21" t="str">
        <f>IF(X3966="", "", TEXT(X3966, "dddd"))</f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3960</v>
      </c>
      <c r="B3967" s="21">
        <v>21614</v>
      </c>
      <c r="C3967" s="30">
        <v>45964</v>
      </c>
      <c r="D3967" s="30">
        <v>45967</v>
      </c>
      <c r="E3967" s="47">
        <v>870.98</v>
      </c>
      <c r="F3967" s="47">
        <f>IF(AB3967="DOLLAR",E3967*88,E3967)</f>
        <v>76646.240000000005</v>
      </c>
      <c r="G3967" s="48">
        <f>F3967*J3967</f>
        <v>76646.240000000005</v>
      </c>
      <c r="H3967" s="21" t="s">
        <v>3452</v>
      </c>
      <c r="I3967" s="21"/>
      <c r="J3967" s="21">
        <v>1</v>
      </c>
      <c r="K3967" s="21">
        <v>1</v>
      </c>
      <c r="L3967" s="21">
        <f>J3967-K3967</f>
        <v>0</v>
      </c>
      <c r="M3967" s="21" t="s">
        <v>5794</v>
      </c>
      <c r="N3967" s="30">
        <v>45972</v>
      </c>
      <c r="O3967" s="48">
        <v>107835.52</v>
      </c>
      <c r="P3967" s="21" t="s">
        <v>3466</v>
      </c>
      <c r="Q3967" s="56">
        <v>58158040636</v>
      </c>
      <c r="R3967" s="21" t="s">
        <v>40</v>
      </c>
      <c r="S3967" s="3">
        <v>4</v>
      </c>
      <c r="T3967" s="37"/>
      <c r="U3967" s="21" t="s">
        <v>611</v>
      </c>
      <c r="V3967" s="21" t="str">
        <f>VLOOKUP(P3967,'Customer List'!B:C,2,)</f>
        <v>PUNE</v>
      </c>
      <c r="W3967" s="38"/>
      <c r="X3967" s="30">
        <v>45973</v>
      </c>
      <c r="Y3967" s="21">
        <f>IF(X3967="", "", X3967-N3967)</f>
        <v>1</v>
      </c>
      <c r="Z3967" s="21" t="str">
        <f>IF(N3967="", "", TEXT(N3967, "dddd"))</f>
        <v>Tuesday</v>
      </c>
      <c r="AA3967" s="21" t="str">
        <f>IF(X3967="", "", TEXT(X3967, "dddd"))</f>
        <v>Wednesday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3961</v>
      </c>
      <c r="B3968" s="21" t="s">
        <v>5715</v>
      </c>
      <c r="C3968" s="30">
        <v>45964</v>
      </c>
      <c r="D3968" s="30">
        <v>45968</v>
      </c>
      <c r="E3968" s="47">
        <v>250.4</v>
      </c>
      <c r="F3968" s="47">
        <f>IF(AB3968="DOLLAR",E3968*88,E3968)</f>
        <v>22035.200000000001</v>
      </c>
      <c r="G3968" s="48">
        <f>F3968*J3968</f>
        <v>22035.200000000001</v>
      </c>
      <c r="H3968" s="21">
        <v>92117</v>
      </c>
      <c r="I3968" s="21"/>
      <c r="J3968" s="21">
        <v>1</v>
      </c>
      <c r="K3968" s="21">
        <v>1</v>
      </c>
      <c r="L3968" s="21">
        <f>J3968-K3968</f>
        <v>0</v>
      </c>
      <c r="M3968" s="21" t="s">
        <v>5884</v>
      </c>
      <c r="N3968" s="30">
        <v>45969</v>
      </c>
      <c r="O3968" s="48">
        <v>38812</v>
      </c>
      <c r="P3968" s="21" t="s">
        <v>4433</v>
      </c>
      <c r="Q3968" s="56">
        <v>58157938252</v>
      </c>
      <c r="R3968" s="21" t="s">
        <v>40</v>
      </c>
      <c r="S3968" s="3">
        <v>-20</v>
      </c>
      <c r="T3968" s="37"/>
      <c r="U3968" s="21" t="s">
        <v>5716</v>
      </c>
      <c r="V3968" s="21" t="str">
        <f>VLOOKUP(P3968,'Customer List'!B:C,2,)</f>
        <v>BANGLORE</v>
      </c>
      <c r="W3968" s="38"/>
      <c r="X3968" s="30">
        <v>45971</v>
      </c>
      <c r="Y3968" s="21">
        <f>IF(X3968="", "", X3968-N3968)</f>
        <v>2</v>
      </c>
      <c r="Z3968" s="21" t="str">
        <f>IF(N3968="", "", TEXT(N3968, "dddd"))</f>
        <v>Saturday</v>
      </c>
      <c r="AA3968" s="21" t="str">
        <f>IF(X3968="", "", TEXT(X3968, "dddd"))</f>
        <v>Monday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3962</v>
      </c>
      <c r="B3969" s="21" t="s">
        <v>5759</v>
      </c>
      <c r="C3969" s="30">
        <v>45961</v>
      </c>
      <c r="D3969" s="30">
        <v>45969</v>
      </c>
      <c r="E3969" s="47">
        <v>191.57</v>
      </c>
      <c r="F3969" s="47">
        <f>IF(AB3969="DOLLAR",E3969*88,E3969)</f>
        <v>16858.16</v>
      </c>
      <c r="G3969" s="48">
        <f>F3969*J3969</f>
        <v>16858.16</v>
      </c>
      <c r="H3969" s="21" t="s">
        <v>5726</v>
      </c>
      <c r="I3969" s="21" t="s">
        <v>5746</v>
      </c>
      <c r="J3969" s="21">
        <v>1</v>
      </c>
      <c r="K3969" s="21">
        <v>1</v>
      </c>
      <c r="L3969" s="21">
        <f>J3969-K3969</f>
        <v>0</v>
      </c>
      <c r="M3969" s="21" t="s">
        <v>5889</v>
      </c>
      <c r="N3969" s="30">
        <v>45969</v>
      </c>
      <c r="O3969" s="48">
        <v>22098.85</v>
      </c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3580</v>
      </c>
      <c r="V3969" s="21" t="str">
        <f>VLOOKUP(P3969,'Customer List'!B:C,2,)</f>
        <v>MOHALI (PUNJAB)</v>
      </c>
      <c r="W3969" s="38" t="s">
        <v>5707</v>
      </c>
      <c r="X3969" s="30">
        <v>45972</v>
      </c>
      <c r="Y3969" s="21">
        <f>IF(X3969="", "", X3969-N3969)</f>
        <v>3</v>
      </c>
      <c r="Z3969" s="21" t="str">
        <f>IF(N3969="", "", TEXT(N3969, "dddd"))</f>
        <v>Saturday</v>
      </c>
      <c r="AA3969" s="21" t="str">
        <f>IF(X3969="", "", TEXT(X3969, "dddd"))</f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3963</v>
      </c>
      <c r="B3970" s="21" t="s">
        <v>5759</v>
      </c>
      <c r="C3970" s="30">
        <v>45961</v>
      </c>
      <c r="D3970" s="30">
        <v>45969</v>
      </c>
      <c r="E3970" s="47">
        <v>105.46</v>
      </c>
      <c r="F3970" s="47">
        <f>IF(AB3970="DOLLAR",E3970*88,E3970)</f>
        <v>9280.48</v>
      </c>
      <c r="G3970" s="48">
        <f>F3970*J3970</f>
        <v>9280.48</v>
      </c>
      <c r="H3970" s="21" t="s">
        <v>5727</v>
      </c>
      <c r="I3970" s="21" t="s">
        <v>5747</v>
      </c>
      <c r="J3970" s="21">
        <v>1</v>
      </c>
      <c r="K3970" s="21">
        <v>1</v>
      </c>
      <c r="L3970" s="21">
        <f>J3970-K3970</f>
        <v>0</v>
      </c>
      <c r="M3970" s="21" t="s">
        <v>5889</v>
      </c>
      <c r="N3970" s="30">
        <v>45969</v>
      </c>
      <c r="O3970" s="48">
        <v>12164.99</v>
      </c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5707</v>
      </c>
      <c r="X3970" s="30">
        <v>45972</v>
      </c>
      <c r="Y3970" s="21">
        <f>IF(X3970="", "", X3970-N3970)</f>
        <v>3</v>
      </c>
      <c r="Z3970" s="21" t="str">
        <f>IF(N3970="", "", TEXT(N3970, "dddd"))</f>
        <v>Saturday</v>
      </c>
      <c r="AA3970" s="21" t="str">
        <f>IF(X3970="", "", TEXT(X3970, "dddd"))</f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3964</v>
      </c>
      <c r="B3971" s="21" t="s">
        <v>5759</v>
      </c>
      <c r="C3971" s="30">
        <v>45961</v>
      </c>
      <c r="D3971" s="30">
        <v>45969</v>
      </c>
      <c r="E3971" s="47">
        <v>105.46</v>
      </c>
      <c r="F3971" s="47">
        <f>IF(AB3971="DOLLAR",E3971*88,E3971)</f>
        <v>9280.48</v>
      </c>
      <c r="G3971" s="48">
        <f>F3971*J3971</f>
        <v>9280.48</v>
      </c>
      <c r="H3971" s="21" t="s">
        <v>5728</v>
      </c>
      <c r="I3971" s="21" t="s">
        <v>5748</v>
      </c>
      <c r="J3971" s="21">
        <v>1</v>
      </c>
      <c r="K3971" s="21">
        <v>1</v>
      </c>
      <c r="L3971" s="21">
        <f>J3971-K3971</f>
        <v>0</v>
      </c>
      <c r="M3971" s="21" t="s">
        <v>5889</v>
      </c>
      <c r="N3971" s="30">
        <v>45969</v>
      </c>
      <c r="O3971" s="48">
        <v>12164.99</v>
      </c>
      <c r="P3971" s="21" t="s">
        <v>2513</v>
      </c>
      <c r="Q3971" s="56">
        <v>58157937961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MOHALI (PUNJAB)</v>
      </c>
      <c r="W3971" s="38" t="s">
        <v>5707</v>
      </c>
      <c r="X3971" s="30">
        <v>45972</v>
      </c>
      <c r="Y3971" s="21">
        <f>IF(X3971="", "", X3971-N3971)</f>
        <v>3</v>
      </c>
      <c r="Z3971" s="21" t="str">
        <f>IF(N3971="", "", TEXT(N3971, "dddd"))</f>
        <v>Saturday</v>
      </c>
      <c r="AA3971" s="21" t="str">
        <f>IF(X3971="", "", TEXT(X3971, "dddd"))</f>
        <v>Tuesday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3965</v>
      </c>
      <c r="B3972" s="21" t="s">
        <v>5759</v>
      </c>
      <c r="C3972" s="30">
        <v>45961</v>
      </c>
      <c r="D3972" s="30">
        <v>45969</v>
      </c>
      <c r="E3972" s="47">
        <v>405</v>
      </c>
      <c r="F3972" s="47">
        <f>IF(AB3972="DOLLAR",E3972*88,E3972)</f>
        <v>35640</v>
      </c>
      <c r="G3972" s="48">
        <f>F3972*J3972</f>
        <v>35640</v>
      </c>
      <c r="H3972" s="21" t="s">
        <v>5729</v>
      </c>
      <c r="I3972" s="21" t="s">
        <v>5749</v>
      </c>
      <c r="J3972" s="21">
        <v>1</v>
      </c>
      <c r="K3972" s="21">
        <v>1</v>
      </c>
      <c r="L3972" s="21">
        <f>J3972-K3972</f>
        <v>0</v>
      </c>
      <c r="M3972" s="21" t="s">
        <v>5891</v>
      </c>
      <c r="N3972" s="30">
        <v>45969</v>
      </c>
      <c r="O3972" s="48">
        <v>52110</v>
      </c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Hyderabad</v>
      </c>
      <c r="W3972" s="38"/>
      <c r="X3972" s="30">
        <v>45971</v>
      </c>
      <c r="Y3972" s="21">
        <f>IF(X3972="", "", X3972-N3972)</f>
        <v>2</v>
      </c>
      <c r="Z3972" s="21" t="str">
        <f>IF(N3972="", "", TEXT(N3972, "dddd"))</f>
        <v>Saturday</v>
      </c>
      <c r="AA3972" s="21" t="str">
        <f>IF(X3972="", "", TEXT(X3972, "dddd"))</f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3966</v>
      </c>
      <c r="B3973" s="21" t="s">
        <v>5759</v>
      </c>
      <c r="C3973" s="30">
        <v>45961</v>
      </c>
      <c r="D3973" s="30">
        <v>45969</v>
      </c>
      <c r="E3973" s="47">
        <v>405</v>
      </c>
      <c r="F3973" s="47">
        <f>IF(AB3973="DOLLAR",E3973*88,E3973)</f>
        <v>35640</v>
      </c>
      <c r="G3973" s="48">
        <f>F3973*J3973</f>
        <v>35640</v>
      </c>
      <c r="H3973" s="21" t="s">
        <v>5730</v>
      </c>
      <c r="I3973" s="21" t="s">
        <v>5749</v>
      </c>
      <c r="J3973" s="21">
        <v>1</v>
      </c>
      <c r="K3973" s="21">
        <v>1</v>
      </c>
      <c r="L3973" s="21">
        <f>J3973-K3973</f>
        <v>0</v>
      </c>
      <c r="M3973" s="21" t="s">
        <v>5891</v>
      </c>
      <c r="N3973" s="30">
        <v>45969</v>
      </c>
      <c r="O3973" s="48">
        <v>52110</v>
      </c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>IF(X3973="", "", X3973-N3973)</f>
        <v>2</v>
      </c>
      <c r="Z3973" s="21" t="str">
        <f>IF(N3973="", "", TEXT(N3973, "dddd"))</f>
        <v>Saturday</v>
      </c>
      <c r="AA3973" s="21" t="str">
        <f>IF(X3973="", "", TEXT(X3973, "dddd"))</f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3967</v>
      </c>
      <c r="B3974" s="21" t="s">
        <v>5759</v>
      </c>
      <c r="C3974" s="30">
        <v>45961</v>
      </c>
      <c r="D3974" s="30">
        <v>45969</v>
      </c>
      <c r="E3974" s="47">
        <v>405</v>
      </c>
      <c r="F3974" s="47">
        <f>IF(AB3974="DOLLAR",E3974*88,E3974)</f>
        <v>35640</v>
      </c>
      <c r="G3974" s="48">
        <f>F3974*J3974</f>
        <v>35640</v>
      </c>
      <c r="H3974" s="21" t="s">
        <v>5731</v>
      </c>
      <c r="I3974" s="21" t="s">
        <v>5749</v>
      </c>
      <c r="J3974" s="21">
        <v>1</v>
      </c>
      <c r="K3974" s="21">
        <v>1</v>
      </c>
      <c r="L3974" s="21">
        <f>J3974-K3974</f>
        <v>0</v>
      </c>
      <c r="M3974" s="21" t="s">
        <v>5891</v>
      </c>
      <c r="N3974" s="30">
        <v>45969</v>
      </c>
      <c r="O3974" s="48">
        <v>52110</v>
      </c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>IF(X3974="", "", X3974-N3974)</f>
        <v>2</v>
      </c>
      <c r="Z3974" s="21" t="str">
        <f>IF(N3974="", "", TEXT(N3974, "dddd"))</f>
        <v>Saturday</v>
      </c>
      <c r="AA3974" s="21" t="str">
        <f>IF(X3974="", "", TEXT(X3974, "dddd"))</f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3968</v>
      </c>
      <c r="B3975" s="21" t="s">
        <v>5759</v>
      </c>
      <c r="C3975" s="30">
        <v>45961</v>
      </c>
      <c r="D3975" s="30">
        <v>45969</v>
      </c>
      <c r="E3975" s="47">
        <v>405</v>
      </c>
      <c r="F3975" s="47">
        <f>IF(AB3975="DOLLAR",E3975*88,E3975)</f>
        <v>35640</v>
      </c>
      <c r="G3975" s="48">
        <f>F3975*J3975</f>
        <v>35640</v>
      </c>
      <c r="H3975" s="21" t="s">
        <v>5732</v>
      </c>
      <c r="I3975" s="21" t="s">
        <v>5749</v>
      </c>
      <c r="J3975" s="21">
        <v>1</v>
      </c>
      <c r="K3975" s="21">
        <v>1</v>
      </c>
      <c r="L3975" s="21">
        <f>J3975-K3975</f>
        <v>0</v>
      </c>
      <c r="M3975" s="21" t="s">
        <v>5891</v>
      </c>
      <c r="N3975" s="30">
        <v>45969</v>
      </c>
      <c r="O3975" s="48">
        <v>52110</v>
      </c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>IF(X3975="", "", X3975-N3975)</f>
        <v>2</v>
      </c>
      <c r="Z3975" s="21" t="str">
        <f>IF(N3975="", "", TEXT(N3975, "dddd"))</f>
        <v>Saturday</v>
      </c>
      <c r="AA3975" s="21" t="str">
        <f>IF(X3975="", "", TEXT(X3975, "dddd"))</f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3969</v>
      </c>
      <c r="B3976" s="21" t="s">
        <v>5759</v>
      </c>
      <c r="C3976" s="30">
        <v>45961</v>
      </c>
      <c r="D3976" s="30">
        <v>45969</v>
      </c>
      <c r="E3976" s="47">
        <v>280</v>
      </c>
      <c r="F3976" s="47">
        <f>IF(AB3976="DOLLAR",E3976*88,E3976)</f>
        <v>24640</v>
      </c>
      <c r="G3976" s="48">
        <f>F3976*J3976</f>
        <v>24640</v>
      </c>
      <c r="H3976" s="21" t="s">
        <v>5733</v>
      </c>
      <c r="I3976" s="21" t="s">
        <v>5750</v>
      </c>
      <c r="J3976" s="21">
        <v>1</v>
      </c>
      <c r="K3976" s="21">
        <v>1</v>
      </c>
      <c r="L3976" s="21">
        <f>J3976-K3976</f>
        <v>0</v>
      </c>
      <c r="M3976" s="21" t="s">
        <v>5891</v>
      </c>
      <c r="N3976" s="30">
        <v>45969</v>
      </c>
      <c r="O3976" s="48">
        <v>36000</v>
      </c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>IF(X3976="", "", X3976-N3976)</f>
        <v>2</v>
      </c>
      <c r="Z3976" s="21" t="str">
        <f>IF(N3976="", "", TEXT(N3976, "dddd"))</f>
        <v>Saturday</v>
      </c>
      <c r="AA3976" s="21" t="str">
        <f>IF(X3976="", "", TEXT(X3976, "dddd"))</f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3970</v>
      </c>
      <c r="B3977" s="21" t="s">
        <v>5759</v>
      </c>
      <c r="C3977" s="30">
        <v>45961</v>
      </c>
      <c r="D3977" s="30">
        <v>45969</v>
      </c>
      <c r="E3977" s="47">
        <v>280</v>
      </c>
      <c r="F3977" s="47">
        <f>IF(AB3977="DOLLAR",E3977*88,E3977)</f>
        <v>24640</v>
      </c>
      <c r="G3977" s="48">
        <f>F3977*J3977</f>
        <v>24640</v>
      </c>
      <c r="H3977" s="21" t="s">
        <v>5734</v>
      </c>
      <c r="I3977" s="21" t="s">
        <v>5751</v>
      </c>
      <c r="J3977" s="21">
        <v>1</v>
      </c>
      <c r="K3977" s="21">
        <v>1</v>
      </c>
      <c r="L3977" s="21">
        <f>J3977-K3977</f>
        <v>0</v>
      </c>
      <c r="M3977" s="21" t="s">
        <v>5891</v>
      </c>
      <c r="N3977" s="30">
        <v>45969</v>
      </c>
      <c r="O3977" s="48">
        <v>36000</v>
      </c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>IF(X3977="", "", X3977-N3977)</f>
        <v>2</v>
      </c>
      <c r="Z3977" s="21" t="str">
        <f>IF(N3977="", "", TEXT(N3977, "dddd"))</f>
        <v>Saturday</v>
      </c>
      <c r="AA3977" s="21" t="str">
        <f>IF(X3977="", "", TEXT(X3977, "dddd"))</f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3971</v>
      </c>
      <c r="B3978" s="21" t="s">
        <v>5759</v>
      </c>
      <c r="C3978" s="30">
        <v>45961</v>
      </c>
      <c r="D3978" s="30">
        <v>45969</v>
      </c>
      <c r="E3978" s="47">
        <v>405</v>
      </c>
      <c r="F3978" s="47">
        <f>IF(AB3978="DOLLAR",E3978*88,E3978)</f>
        <v>35640</v>
      </c>
      <c r="G3978" s="48">
        <f>F3978*J3978</f>
        <v>35640</v>
      </c>
      <c r="H3978" s="21" t="s">
        <v>5735</v>
      </c>
      <c r="I3978" s="21" t="s">
        <v>5752</v>
      </c>
      <c r="J3978" s="21">
        <v>1</v>
      </c>
      <c r="K3978" s="21">
        <v>1</v>
      </c>
      <c r="L3978" s="21">
        <f>J3978-K3978</f>
        <v>0</v>
      </c>
      <c r="M3978" s="21" t="s">
        <v>5891</v>
      </c>
      <c r="N3978" s="30">
        <v>45969</v>
      </c>
      <c r="O3978" s="48">
        <v>52110</v>
      </c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>IF(X3978="", "", X3978-N3978)</f>
        <v>2</v>
      </c>
      <c r="Z3978" s="21" t="str">
        <f>IF(N3978="", "", TEXT(N3978, "dddd"))</f>
        <v>Saturday</v>
      </c>
      <c r="AA3978" s="21" t="str">
        <f>IF(X3978="", "", TEXT(X3978, "dddd"))</f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3972</v>
      </c>
      <c r="B3979" s="21" t="s">
        <v>5759</v>
      </c>
      <c r="C3979" s="30">
        <v>45961</v>
      </c>
      <c r="D3979" s="30">
        <v>45969</v>
      </c>
      <c r="E3979" s="47">
        <v>405</v>
      </c>
      <c r="F3979" s="47">
        <f>IF(AB3979="DOLLAR",E3979*88,E3979)</f>
        <v>35640</v>
      </c>
      <c r="G3979" s="48">
        <f>F3979*J3979</f>
        <v>35640</v>
      </c>
      <c r="H3979" s="21" t="s">
        <v>5736</v>
      </c>
      <c r="I3979" s="21" t="s">
        <v>5753</v>
      </c>
      <c r="J3979" s="21">
        <v>1</v>
      </c>
      <c r="K3979" s="21">
        <v>1</v>
      </c>
      <c r="L3979" s="21">
        <f>J3979-K3979</f>
        <v>0</v>
      </c>
      <c r="M3979" s="21" t="s">
        <v>5891</v>
      </c>
      <c r="N3979" s="30">
        <v>45969</v>
      </c>
      <c r="O3979" s="48">
        <v>52110</v>
      </c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>IF(X3979="", "", X3979-N3979)</f>
        <v>2</v>
      </c>
      <c r="Z3979" s="21" t="str">
        <f>IF(N3979="", "", TEXT(N3979, "dddd"))</f>
        <v>Saturday</v>
      </c>
      <c r="AA3979" s="21" t="str">
        <f>IF(X3979="", "", TEXT(X3979, "dddd"))</f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3973</v>
      </c>
      <c r="B3980" s="21" t="s">
        <v>5759</v>
      </c>
      <c r="C3980" s="30">
        <v>45961</v>
      </c>
      <c r="D3980" s="30">
        <v>45969</v>
      </c>
      <c r="E3980" s="47">
        <v>405</v>
      </c>
      <c r="F3980" s="47">
        <f>IF(AB3980="DOLLAR",E3980*88,E3980)</f>
        <v>35640</v>
      </c>
      <c r="G3980" s="48">
        <f>F3980*J3980</f>
        <v>35640</v>
      </c>
      <c r="H3980" s="21" t="s">
        <v>5737</v>
      </c>
      <c r="I3980" s="21" t="s">
        <v>5753</v>
      </c>
      <c r="J3980" s="21">
        <v>1</v>
      </c>
      <c r="K3980" s="21">
        <v>1</v>
      </c>
      <c r="L3980" s="21">
        <f>J3980-K3980</f>
        <v>0</v>
      </c>
      <c r="M3980" s="21" t="s">
        <v>5891</v>
      </c>
      <c r="N3980" s="30">
        <v>45969</v>
      </c>
      <c r="O3980" s="48">
        <v>52110</v>
      </c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>IF(X3980="", "", X3980-N3980)</f>
        <v>2</v>
      </c>
      <c r="Z3980" s="21" t="str">
        <f>IF(N3980="", "", TEXT(N3980, "dddd"))</f>
        <v>Saturday</v>
      </c>
      <c r="AA3980" s="21" t="str">
        <f>IF(X3980="", "", TEXT(X3980, "dddd"))</f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3974</v>
      </c>
      <c r="B3981" s="21" t="s">
        <v>5759</v>
      </c>
      <c r="C3981" s="30">
        <v>45961</v>
      </c>
      <c r="D3981" s="30">
        <v>45969</v>
      </c>
      <c r="E3981" s="47">
        <v>405</v>
      </c>
      <c r="F3981" s="47">
        <f>IF(AB3981="DOLLAR",E3981*88,E3981)</f>
        <v>35640</v>
      </c>
      <c r="G3981" s="48">
        <f>F3981*J3981</f>
        <v>35640</v>
      </c>
      <c r="H3981" s="21" t="s">
        <v>5738</v>
      </c>
      <c r="I3981" s="21" t="s">
        <v>5753</v>
      </c>
      <c r="J3981" s="21">
        <v>1</v>
      </c>
      <c r="K3981" s="21">
        <v>1</v>
      </c>
      <c r="L3981" s="21">
        <f>J3981-K3981</f>
        <v>0</v>
      </c>
      <c r="M3981" s="21" t="s">
        <v>5891</v>
      </c>
      <c r="N3981" s="30">
        <v>45969</v>
      </c>
      <c r="O3981" s="48">
        <v>52110</v>
      </c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>IF(X3981="", "", X3981-N3981)</f>
        <v>2</v>
      </c>
      <c r="Z3981" s="21" t="str">
        <f>IF(N3981="", "", TEXT(N3981, "dddd"))</f>
        <v>Saturday</v>
      </c>
      <c r="AA3981" s="21" t="str">
        <f>IF(X3981="", "", TEXT(X3981, "dddd"))</f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3975</v>
      </c>
      <c r="B3982" s="21" t="s">
        <v>5759</v>
      </c>
      <c r="C3982" s="30">
        <v>45961</v>
      </c>
      <c r="D3982" s="30">
        <v>45969</v>
      </c>
      <c r="E3982" s="47">
        <v>405</v>
      </c>
      <c r="F3982" s="47">
        <f>IF(AB3982="DOLLAR",E3982*88,E3982)</f>
        <v>35640</v>
      </c>
      <c r="G3982" s="48">
        <f>F3982*J3982</f>
        <v>35640</v>
      </c>
      <c r="H3982" s="21" t="s">
        <v>5739</v>
      </c>
      <c r="I3982" s="21" t="s">
        <v>5754</v>
      </c>
      <c r="J3982" s="21">
        <v>1</v>
      </c>
      <c r="K3982" s="21">
        <v>1</v>
      </c>
      <c r="L3982" s="21">
        <f>J3982-K3982</f>
        <v>0</v>
      </c>
      <c r="M3982" s="21" t="s">
        <v>5891</v>
      </c>
      <c r="N3982" s="30">
        <v>45969</v>
      </c>
      <c r="O3982" s="48">
        <v>52110</v>
      </c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>IF(X3982="", "", X3982-N3982)</f>
        <v>2</v>
      </c>
      <c r="Z3982" s="21" t="str">
        <f>IF(N3982="", "", TEXT(N3982, "dddd"))</f>
        <v>Saturday</v>
      </c>
      <c r="AA3982" s="21" t="str">
        <f>IF(X3982="", "", TEXT(X3982, "dddd"))</f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3976</v>
      </c>
      <c r="B3983" s="21" t="s">
        <v>5759</v>
      </c>
      <c r="C3983" s="30">
        <v>45961</v>
      </c>
      <c r="D3983" s="30">
        <v>45969</v>
      </c>
      <c r="E3983" s="47">
        <v>405</v>
      </c>
      <c r="F3983" s="47">
        <f>IF(AB3983="DOLLAR",E3983*88,E3983)</f>
        <v>35640</v>
      </c>
      <c r="G3983" s="48">
        <f>F3983*J3983</f>
        <v>35640</v>
      </c>
      <c r="H3983" s="21" t="s">
        <v>5740</v>
      </c>
      <c r="I3983" s="21" t="s">
        <v>5755</v>
      </c>
      <c r="J3983" s="21">
        <v>1</v>
      </c>
      <c r="K3983" s="21">
        <v>1</v>
      </c>
      <c r="L3983" s="21">
        <f>J3983-K3983</f>
        <v>0</v>
      </c>
      <c r="M3983" s="21" t="s">
        <v>5891</v>
      </c>
      <c r="N3983" s="30">
        <v>45969</v>
      </c>
      <c r="O3983" s="48">
        <v>52110</v>
      </c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>IF(X3983="", "", X3983-N3983)</f>
        <v>2</v>
      </c>
      <c r="Z3983" s="21" t="str">
        <f>IF(N3983="", "", TEXT(N3983, "dddd"))</f>
        <v>Saturday</v>
      </c>
      <c r="AA3983" s="21" t="str">
        <f>IF(X3983="", "", TEXT(X3983, "dddd"))</f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3977</v>
      </c>
      <c r="B3984" s="21" t="s">
        <v>5759</v>
      </c>
      <c r="C3984" s="30">
        <v>45961</v>
      </c>
      <c r="D3984" s="30">
        <v>45969</v>
      </c>
      <c r="E3984" s="47">
        <v>405</v>
      </c>
      <c r="F3984" s="47">
        <f>IF(AB3984="DOLLAR",E3984*88,E3984)</f>
        <v>35640</v>
      </c>
      <c r="G3984" s="48">
        <f>F3984*J3984</f>
        <v>35640</v>
      </c>
      <c r="H3984" s="21" t="s">
        <v>5741</v>
      </c>
      <c r="I3984" s="21" t="s">
        <v>5755</v>
      </c>
      <c r="J3984" s="21">
        <v>1</v>
      </c>
      <c r="K3984" s="21">
        <v>1</v>
      </c>
      <c r="L3984" s="21">
        <f>J3984-K3984</f>
        <v>0</v>
      </c>
      <c r="M3984" s="21" t="s">
        <v>5891</v>
      </c>
      <c r="N3984" s="30">
        <v>45969</v>
      </c>
      <c r="O3984" s="48">
        <v>52110</v>
      </c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>IF(X3984="", "", X3984-N3984)</f>
        <v>2</v>
      </c>
      <c r="Z3984" s="21" t="str">
        <f>IF(N3984="", "", TEXT(N3984, "dddd"))</f>
        <v>Saturday</v>
      </c>
      <c r="AA3984" s="21" t="str">
        <f>IF(X3984="", "", TEXT(X3984, "dddd"))</f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3978</v>
      </c>
      <c r="B3985" s="21" t="s">
        <v>5759</v>
      </c>
      <c r="C3985" s="30">
        <v>45961</v>
      </c>
      <c r="D3985" s="30">
        <v>45969</v>
      </c>
      <c r="E3985" s="47">
        <v>405</v>
      </c>
      <c r="F3985" s="47">
        <f>IF(AB3985="DOLLAR",E3985*88,E3985)</f>
        <v>35640</v>
      </c>
      <c r="G3985" s="48">
        <f>F3985*J3985</f>
        <v>35640</v>
      </c>
      <c r="H3985" s="21" t="s">
        <v>5742</v>
      </c>
      <c r="I3985" s="21" t="s">
        <v>5754</v>
      </c>
      <c r="J3985" s="21">
        <v>1</v>
      </c>
      <c r="K3985" s="21">
        <v>1</v>
      </c>
      <c r="L3985" s="21">
        <f>J3985-K3985</f>
        <v>0</v>
      </c>
      <c r="M3985" s="21" t="s">
        <v>5891</v>
      </c>
      <c r="N3985" s="30">
        <v>45969</v>
      </c>
      <c r="O3985" s="48">
        <v>52110</v>
      </c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>IF(X3985="", "", X3985-N3985)</f>
        <v>2</v>
      </c>
      <c r="Z3985" s="21" t="str">
        <f>IF(N3985="", "", TEXT(N3985, "dddd"))</f>
        <v>Saturday</v>
      </c>
      <c r="AA3985" s="21" t="str">
        <f>IF(X3985="", "", TEXT(X3985, "dddd"))</f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3979</v>
      </c>
      <c r="B3986" s="21" t="s">
        <v>5759</v>
      </c>
      <c r="C3986" s="30">
        <v>45961</v>
      </c>
      <c r="D3986" s="30">
        <v>45969</v>
      </c>
      <c r="E3986" s="47">
        <v>280.16000000000003</v>
      </c>
      <c r="F3986" s="47">
        <f>IF(AB3986="DOLLAR",E3986*88,E3986)</f>
        <v>24654.080000000002</v>
      </c>
      <c r="G3986" s="48">
        <f>F3986*J3986</f>
        <v>24654.080000000002</v>
      </c>
      <c r="H3986" s="21" t="s">
        <v>5743</v>
      </c>
      <c r="I3986" s="21" t="s">
        <v>5756</v>
      </c>
      <c r="J3986" s="21">
        <v>1</v>
      </c>
      <c r="K3986" s="21">
        <v>1</v>
      </c>
      <c r="L3986" s="21">
        <f>J3986-K3986</f>
        <v>0</v>
      </c>
      <c r="M3986" s="21" t="s">
        <v>5891</v>
      </c>
      <c r="N3986" s="30">
        <v>45969</v>
      </c>
      <c r="O3986" s="48">
        <v>36000</v>
      </c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>IF(X3986="", "", X3986-N3986)</f>
        <v>2</v>
      </c>
      <c r="Z3986" s="21" t="str">
        <f>IF(N3986="", "", TEXT(N3986, "dddd"))</f>
        <v>Saturday</v>
      </c>
      <c r="AA3986" s="21" t="str">
        <f>IF(X3986="", "", TEXT(X3986, "dddd"))</f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3980</v>
      </c>
      <c r="B3987" s="21" t="s">
        <v>5759</v>
      </c>
      <c r="C3987" s="30">
        <v>45961</v>
      </c>
      <c r="D3987" s="30">
        <v>45969</v>
      </c>
      <c r="E3987" s="47">
        <v>280.16000000000003</v>
      </c>
      <c r="F3987" s="47">
        <f>IF(AB3987="DOLLAR",E3987*88,E3987)</f>
        <v>24654.080000000002</v>
      </c>
      <c r="G3987" s="48">
        <f>F3987*J3987</f>
        <v>24654.080000000002</v>
      </c>
      <c r="H3987" s="21" t="s">
        <v>5744</v>
      </c>
      <c r="I3987" s="21" t="s">
        <v>5757</v>
      </c>
      <c r="J3987" s="21">
        <v>1</v>
      </c>
      <c r="K3987" s="21">
        <v>1</v>
      </c>
      <c r="L3987" s="21">
        <f>J3987-K3987</f>
        <v>0</v>
      </c>
      <c r="M3987" s="21" t="s">
        <v>5891</v>
      </c>
      <c r="N3987" s="30">
        <v>45969</v>
      </c>
      <c r="O3987" s="48">
        <v>36000</v>
      </c>
      <c r="P3987" s="21" t="s">
        <v>2045</v>
      </c>
      <c r="Q3987" s="56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>IF(X3987="", "", X3987-N3987)</f>
        <v>2</v>
      </c>
      <c r="Z3987" s="21" t="str">
        <f>IF(N3987="", "", TEXT(N3987, "dddd"))</f>
        <v>Saturday</v>
      </c>
      <c r="AA3987" s="21" t="str">
        <f>IF(X3987="", "", TEXT(X3987, "dddd"))</f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3981</v>
      </c>
      <c r="B3988" s="21" t="s">
        <v>5759</v>
      </c>
      <c r="C3988" s="30">
        <v>45961</v>
      </c>
      <c r="D3988" s="30">
        <v>45969</v>
      </c>
      <c r="E3988" s="47">
        <v>193</v>
      </c>
      <c r="F3988" s="47">
        <f>IF(AB3988="DOLLAR",E3988*88,E3988)</f>
        <v>16984</v>
      </c>
      <c r="G3988" s="48">
        <f>F3988*J3988</f>
        <v>16984</v>
      </c>
      <c r="H3988" s="21" t="s">
        <v>5745</v>
      </c>
      <c r="I3988" s="21" t="s">
        <v>5758</v>
      </c>
      <c r="J3988" s="21">
        <v>1</v>
      </c>
      <c r="K3988" s="21">
        <v>1</v>
      </c>
      <c r="L3988" s="21">
        <f>J3988-K3988</f>
        <v>0</v>
      </c>
      <c r="M3988" s="21" t="s">
        <v>5993</v>
      </c>
      <c r="N3988" s="30">
        <v>45976</v>
      </c>
      <c r="O3988" s="48">
        <v>37125</v>
      </c>
      <c r="P3988" s="21" t="s">
        <v>194</v>
      </c>
      <c r="Q3988" s="56">
        <v>58158193656</v>
      </c>
      <c r="R3988" s="21" t="s">
        <v>5920</v>
      </c>
      <c r="S3988" s="3">
        <v>-80</v>
      </c>
      <c r="T3988" s="37"/>
      <c r="U3988" s="21" t="s">
        <v>3580</v>
      </c>
      <c r="V3988" s="21" t="str">
        <f>VLOOKUP(P3988,'Customer List'!B:C,2,)</f>
        <v>Kanpur</v>
      </c>
      <c r="W3988" s="38"/>
      <c r="X3988" s="30">
        <v>45978</v>
      </c>
      <c r="Y3988" s="21">
        <f>IF(X3988="", "", X3988-N3988)</f>
        <v>2</v>
      </c>
      <c r="Z3988" s="21" t="str">
        <f>IF(N3988="", "", TEXT(N3988, "dddd"))</f>
        <v>Saturday</v>
      </c>
      <c r="AA3988" s="21" t="str">
        <f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3982</v>
      </c>
      <c r="B3989" s="21">
        <v>196035</v>
      </c>
      <c r="C3989" s="30">
        <v>45966</v>
      </c>
      <c r="D3989" s="30">
        <v>45969</v>
      </c>
      <c r="E3989" s="47">
        <v>204</v>
      </c>
      <c r="F3989" s="47">
        <f>IF(AB3989="DOLLAR",E3989*88,E3989)</f>
        <v>17952</v>
      </c>
      <c r="G3989" s="48">
        <f>F3989*J3989</f>
        <v>35904</v>
      </c>
      <c r="H3989" s="21" t="s">
        <v>2372</v>
      </c>
      <c r="I3989" s="21"/>
      <c r="J3989" s="21">
        <v>2</v>
      </c>
      <c r="K3989" s="21">
        <v>2</v>
      </c>
      <c r="L3989" s="21">
        <f>J3989-K3989</f>
        <v>0</v>
      </c>
      <c r="M3989" s="21" t="s">
        <v>5890</v>
      </c>
      <c r="N3989" s="30">
        <v>45969</v>
      </c>
      <c r="O3989" s="48">
        <v>63364</v>
      </c>
      <c r="P3989" s="21" t="s">
        <v>2392</v>
      </c>
      <c r="Q3989" s="56">
        <v>58157938403</v>
      </c>
      <c r="R3989" s="21" t="s">
        <v>40</v>
      </c>
      <c r="S3989" s="3">
        <v>4</v>
      </c>
      <c r="T3989" s="37"/>
      <c r="U3989" s="21" t="s">
        <v>2373</v>
      </c>
      <c r="V3989" s="21" t="str">
        <f>VLOOKUP(P3989,'Customer List'!B:C,2,)</f>
        <v>pune</v>
      </c>
      <c r="W3989" s="38" t="s">
        <v>605</v>
      </c>
      <c r="X3989" s="30">
        <v>45971</v>
      </c>
      <c r="Y3989" s="21">
        <f>IF(X3989="", "", X3989-N3989)</f>
        <v>2</v>
      </c>
      <c r="Z3989" s="21" t="str">
        <f>IF(N3989="", "", TEXT(N3989, "dddd"))</f>
        <v>Saturday</v>
      </c>
      <c r="AA3989" s="21" t="str">
        <f>IF(X3989="", "", TEXT(X3989, "dddd"))</f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3983</v>
      </c>
      <c r="B3990" s="21" t="s">
        <v>5760</v>
      </c>
      <c r="C3990" s="30">
        <v>45968</v>
      </c>
      <c r="D3990" s="30">
        <v>45971</v>
      </c>
      <c r="E3990" s="47">
        <v>62.55</v>
      </c>
      <c r="F3990" s="47">
        <f>IF(AB3990="DOLLAR",E3990*88,E3990)</f>
        <v>5504.4</v>
      </c>
      <c r="G3990" s="48">
        <f>F3990*J3990</f>
        <v>5504.4</v>
      </c>
      <c r="H3990" s="21" t="s">
        <v>5761</v>
      </c>
      <c r="I3990" s="21"/>
      <c r="J3990" s="21">
        <v>1</v>
      </c>
      <c r="K3990" s="21">
        <v>1</v>
      </c>
      <c r="L3990" s="21">
        <f>J3990-K3990</f>
        <v>0</v>
      </c>
      <c r="M3990" s="21" t="s">
        <v>5790</v>
      </c>
      <c r="N3990" s="30">
        <v>45972</v>
      </c>
      <c r="O3990" s="48">
        <v>10682.15</v>
      </c>
      <c r="P3990" s="21" t="s">
        <v>4973</v>
      </c>
      <c r="Q3990" s="56" t="s">
        <v>2071</v>
      </c>
      <c r="R3990" s="21" t="s">
        <v>637</v>
      </c>
      <c r="S3990" s="3">
        <v>-20</v>
      </c>
      <c r="T3990" s="37"/>
      <c r="U3990" s="21" t="s">
        <v>5030</v>
      </c>
      <c r="V3990" s="21" t="str">
        <f>VLOOKUP(P3990,'Customer List'!B:C,2,)</f>
        <v>Delhi</v>
      </c>
      <c r="W3990" s="38" t="s">
        <v>605</v>
      </c>
      <c r="X3990" s="30"/>
      <c r="Y3990" s="21" t="str">
        <f>IF(X3990="", "", X3990-N3990)</f>
        <v/>
      </c>
      <c r="Z3990" s="21" t="str">
        <f>IF(N3990="", "", TEXT(N3990, "dddd"))</f>
        <v>Tuesday</v>
      </c>
      <c r="AA3990" s="21" t="str">
        <f>IF(X3990="", "", TEXT(X3990, "dddd"))</f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v>3984</v>
      </c>
      <c r="B3991" s="21" t="s">
        <v>5760</v>
      </c>
      <c r="C3991" s="30">
        <v>45968</v>
      </c>
      <c r="D3991" s="30">
        <v>45971</v>
      </c>
      <c r="E3991" s="47">
        <v>15.75</v>
      </c>
      <c r="F3991" s="47">
        <f>IF(AB3991="DOLLAR",E3991*88,E3991)</f>
        <v>1386</v>
      </c>
      <c r="G3991" s="48">
        <f>F3991*J3991</f>
        <v>1386</v>
      </c>
      <c r="H3991" s="21" t="s">
        <v>5762</v>
      </c>
      <c r="I3991" s="21"/>
      <c r="J3991" s="21">
        <v>1</v>
      </c>
      <c r="K3991" s="21">
        <v>1</v>
      </c>
      <c r="L3991" s="21">
        <f>J3991-K3991</f>
        <v>0</v>
      </c>
      <c r="M3991" s="21" t="s">
        <v>5790</v>
      </c>
      <c r="N3991" s="30">
        <v>45972</v>
      </c>
      <c r="O3991" s="48">
        <v>2689.75</v>
      </c>
      <c r="P3991" s="21" t="s">
        <v>4973</v>
      </c>
      <c r="Q3991" s="56" t="s">
        <v>2071</v>
      </c>
      <c r="R3991" s="21" t="s">
        <v>637</v>
      </c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>IF(X3991="", "", X3991-N3991)</f>
        <v/>
      </c>
      <c r="Z3991" s="21" t="str">
        <f>IF(N3991="", "", TEXT(N3991, "dddd"))</f>
        <v>Tuesday</v>
      </c>
      <c r="AA3991" s="21" t="str">
        <f>IF(X3991="", "", TEXT(X3991, "dddd"))</f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v>3985</v>
      </c>
      <c r="B3992" s="21" t="s">
        <v>5760</v>
      </c>
      <c r="C3992" s="30">
        <v>45968</v>
      </c>
      <c r="D3992" s="30">
        <v>45971</v>
      </c>
      <c r="E3992" s="47">
        <v>15.75</v>
      </c>
      <c r="F3992" s="47">
        <f>IF(AB3992="DOLLAR",E3992*88,E3992)</f>
        <v>1386</v>
      </c>
      <c r="G3992" s="48">
        <f>F3992*J3992</f>
        <v>1386</v>
      </c>
      <c r="H3992" s="21" t="s">
        <v>5763</v>
      </c>
      <c r="I3992" s="21"/>
      <c r="J3992" s="21">
        <v>1</v>
      </c>
      <c r="K3992" s="21">
        <v>1</v>
      </c>
      <c r="L3992" s="21">
        <f>J3992-K3992</f>
        <v>0</v>
      </c>
      <c r="M3992" s="21" t="s">
        <v>5789</v>
      </c>
      <c r="N3992" s="30">
        <v>45972</v>
      </c>
      <c r="O3992" s="48">
        <v>0</v>
      </c>
      <c r="P3992" s="21" t="s">
        <v>625</v>
      </c>
      <c r="Q3992" s="62" t="s">
        <v>5967</v>
      </c>
      <c r="R3992" s="21" t="s">
        <v>637</v>
      </c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>IF(X3992="", "", X3992-N3992)</f>
        <v/>
      </c>
      <c r="Z3992" s="21" t="str">
        <f>IF(N3992="", "", TEXT(N3992, "dddd"))</f>
        <v>Tuesday</v>
      </c>
      <c r="AA3992" s="21" t="str">
        <f>IF(X3992="", "", TEXT(X3992, "dddd"))</f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v>3986</v>
      </c>
      <c r="B3993" s="21" t="s">
        <v>5760</v>
      </c>
      <c r="C3993" s="30">
        <v>45968</v>
      </c>
      <c r="D3993" s="30">
        <v>45971</v>
      </c>
      <c r="E3993" s="47">
        <v>40.049999999999997</v>
      </c>
      <c r="F3993" s="47">
        <f>IF(AB3993="DOLLAR",E3993*88,E3993)</f>
        <v>3524.3999999999996</v>
      </c>
      <c r="G3993" s="48">
        <f>F3993*J3993</f>
        <v>3524.3999999999996</v>
      </c>
      <c r="H3993" s="21" t="s">
        <v>5764</v>
      </c>
      <c r="I3993" s="21"/>
      <c r="J3993" s="21">
        <v>1</v>
      </c>
      <c r="K3993" s="21">
        <v>1</v>
      </c>
      <c r="L3993" s="21">
        <f>J3993-K3993</f>
        <v>0</v>
      </c>
      <c r="M3993" s="21" t="s">
        <v>5789</v>
      </c>
      <c r="N3993" s="30">
        <v>45972</v>
      </c>
      <c r="O3993" s="48">
        <v>0</v>
      </c>
      <c r="P3993" s="21" t="s">
        <v>625</v>
      </c>
      <c r="Q3993" s="62" t="s">
        <v>5967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>IF(X3993="", "", X3993-N3993)</f>
        <v/>
      </c>
      <c r="Z3993" s="21" t="str">
        <f>IF(N3993="", "", TEXT(N3993, "dddd"))</f>
        <v>Tuesday</v>
      </c>
      <c r="AA3993" s="21" t="str">
        <f>IF(X3993="", "", TEXT(X3993, "dddd"))</f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v>3987</v>
      </c>
      <c r="B3994" s="21" t="s">
        <v>5760</v>
      </c>
      <c r="C3994" s="30">
        <v>45968</v>
      </c>
      <c r="D3994" s="30">
        <v>45971</v>
      </c>
      <c r="E3994" s="47">
        <v>18.45</v>
      </c>
      <c r="F3994" s="47">
        <f>IF(AB3994="DOLLAR",E3994*88,E3994)</f>
        <v>1623.6</v>
      </c>
      <c r="G3994" s="48">
        <f>F3994*J3994</f>
        <v>1623.6</v>
      </c>
      <c r="H3994" s="21" t="s">
        <v>5765</v>
      </c>
      <c r="I3994" s="21"/>
      <c r="J3994" s="21">
        <v>1</v>
      </c>
      <c r="K3994" s="21">
        <v>1</v>
      </c>
      <c r="L3994" s="21">
        <f>J3994-K3994</f>
        <v>0</v>
      </c>
      <c r="M3994" s="21" t="s">
        <v>5790</v>
      </c>
      <c r="N3994" s="30">
        <v>45972</v>
      </c>
      <c r="O3994" s="48">
        <v>3150.85</v>
      </c>
      <c r="P3994" s="21" t="s">
        <v>4973</v>
      </c>
      <c r="Q3994" s="56" t="s">
        <v>2071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>IF(X3994="", "", X3994-N3994)</f>
        <v/>
      </c>
      <c r="Z3994" s="21" t="str">
        <f>IF(N3994="", "", TEXT(N3994, "dddd"))</f>
        <v>Tuesday</v>
      </c>
      <c r="AA3994" s="21" t="str">
        <f>IF(X3994="", "", TEXT(X3994, "dddd"))</f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v>3988</v>
      </c>
      <c r="B3995" s="21" t="s">
        <v>5760</v>
      </c>
      <c r="C3995" s="30">
        <v>45968</v>
      </c>
      <c r="D3995" s="30">
        <v>45971</v>
      </c>
      <c r="E3995" s="47">
        <v>95.85</v>
      </c>
      <c r="F3995" s="47">
        <f>IF(AB3995="DOLLAR",E3995*88,E3995)</f>
        <v>8434.7999999999993</v>
      </c>
      <c r="G3995" s="48">
        <f>F3995*J3995</f>
        <v>8434.7999999999993</v>
      </c>
      <c r="H3995" s="21" t="s">
        <v>5766</v>
      </c>
      <c r="I3995" s="21"/>
      <c r="J3995" s="21">
        <v>1</v>
      </c>
      <c r="K3995" s="21">
        <v>1</v>
      </c>
      <c r="L3995" s="21">
        <f>J3995-K3995</f>
        <v>0</v>
      </c>
      <c r="M3995" s="21" t="s">
        <v>5790</v>
      </c>
      <c r="N3995" s="30">
        <v>45972</v>
      </c>
      <c r="O3995" s="48">
        <v>16369.05</v>
      </c>
      <c r="P3995" s="21" t="s">
        <v>4973</v>
      </c>
      <c r="Q3995" s="56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>IF(X3995="", "", X3995-N3995)</f>
        <v/>
      </c>
      <c r="Z3995" s="21" t="str">
        <f>IF(N3995="", "", TEXT(N3995, "dddd"))</f>
        <v>Tuesday</v>
      </c>
      <c r="AA3995" s="21" t="str">
        <f>IF(X3995="", "", TEXT(X3995, "dddd"))</f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3989</v>
      </c>
      <c r="B3996" s="21" t="s">
        <v>5760</v>
      </c>
      <c r="C3996" s="30">
        <v>45968</v>
      </c>
      <c r="D3996" s="30">
        <v>45971</v>
      </c>
      <c r="E3996" s="47">
        <v>15.75</v>
      </c>
      <c r="F3996" s="47">
        <f>IF(AB3996="DOLLAR",E3996*88,E3996)</f>
        <v>1386</v>
      </c>
      <c r="G3996" s="48">
        <f>F3996*J3996</f>
        <v>1386</v>
      </c>
      <c r="H3996" s="21" t="s">
        <v>5767</v>
      </c>
      <c r="I3996" s="21"/>
      <c r="J3996" s="21">
        <v>1</v>
      </c>
      <c r="K3996" s="21">
        <v>1</v>
      </c>
      <c r="L3996" s="21">
        <f>J3996-K3996</f>
        <v>0</v>
      </c>
      <c r="M3996" s="21" t="s">
        <v>5790</v>
      </c>
      <c r="N3996" s="30">
        <v>45972</v>
      </c>
      <c r="O3996" s="48">
        <v>2689.75</v>
      </c>
      <c r="P3996" s="21" t="s">
        <v>4973</v>
      </c>
      <c r="Q3996" s="56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>IF(X3996="", "", X3996-N3996)</f>
        <v/>
      </c>
      <c r="Z3996" s="21" t="str">
        <f>IF(N3996="", "", TEXT(N3996, "dddd"))</f>
        <v>Tuesday</v>
      </c>
      <c r="AA3996" s="21" t="str">
        <f>IF(X3996="", "", TEXT(X3996, "dddd"))</f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3990</v>
      </c>
      <c r="B3997" s="21" t="s">
        <v>5760</v>
      </c>
      <c r="C3997" s="30">
        <v>45968</v>
      </c>
      <c r="D3997" s="30">
        <v>45971</v>
      </c>
      <c r="E3997" s="47">
        <v>12.15</v>
      </c>
      <c r="F3997" s="47">
        <f>IF(AB3997="DOLLAR",E3997*88,E3997)</f>
        <v>1069.2</v>
      </c>
      <c r="G3997" s="48">
        <f>F3997*J3997</f>
        <v>3207.6000000000004</v>
      </c>
      <c r="H3997" s="21" t="s">
        <v>5768</v>
      </c>
      <c r="I3997" s="21"/>
      <c r="J3997" s="21">
        <v>3</v>
      </c>
      <c r="K3997" s="21">
        <v>3</v>
      </c>
      <c r="L3997" s="21">
        <f>J3997-K3997</f>
        <v>0</v>
      </c>
      <c r="M3997" s="21" t="s">
        <v>5790</v>
      </c>
      <c r="N3997" s="30">
        <v>45972</v>
      </c>
      <c r="O3997" s="48">
        <v>6224.85</v>
      </c>
      <c r="P3997" s="21" t="s">
        <v>4973</v>
      </c>
      <c r="Q3997" s="56" t="s">
        <v>2071</v>
      </c>
      <c r="R3997" s="21" t="s">
        <v>637</v>
      </c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>IF(X3997="", "", X3997-N3997)</f>
        <v/>
      </c>
      <c r="Z3997" s="21" t="str">
        <f>IF(N3997="", "", TEXT(N3997, "dddd"))</f>
        <v>Tuesday</v>
      </c>
      <c r="AA3997" s="21" t="str">
        <f>IF(X3997="", "", TEXT(X3997, "dddd"))</f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3991</v>
      </c>
      <c r="B3998" s="21" t="s">
        <v>5760</v>
      </c>
      <c r="C3998" s="30">
        <v>45968</v>
      </c>
      <c r="D3998" s="30">
        <v>45971</v>
      </c>
      <c r="E3998" s="47">
        <v>27.6</v>
      </c>
      <c r="F3998" s="47">
        <f>IF(AB3998="DOLLAR",E3998*88,E3998)</f>
        <v>2428.8000000000002</v>
      </c>
      <c r="G3998" s="48">
        <f>F3998*J3998</f>
        <v>2428.8000000000002</v>
      </c>
      <c r="H3998" s="21" t="s">
        <v>5769</v>
      </c>
      <c r="I3998" s="21"/>
      <c r="J3998" s="21">
        <v>1</v>
      </c>
      <c r="K3998" s="21"/>
      <c r="L3998" s="21">
        <f>J3998-K3998</f>
        <v>1</v>
      </c>
      <c r="M3998" s="21"/>
      <c r="N3998" s="30"/>
      <c r="O3998" s="48"/>
      <c r="P3998" s="21" t="s">
        <v>625</v>
      </c>
      <c r="Q3998" s="56"/>
      <c r="R3998" s="21"/>
      <c r="S3998" s="3">
        <v>-20</v>
      </c>
      <c r="T3998" s="37"/>
      <c r="U3998" s="21" t="s">
        <v>5030</v>
      </c>
      <c r="V3998" s="21" t="str">
        <f>VLOOKUP(P3998,'Customer List'!B:C,2,)</f>
        <v>Delhi</v>
      </c>
      <c r="W3998" s="38" t="s">
        <v>605</v>
      </c>
      <c r="X3998" s="30"/>
      <c r="Y3998" s="21" t="str">
        <f>IF(X3998="", "", X3998-N3998)</f>
        <v/>
      </c>
      <c r="Z3998" s="21" t="str">
        <f>IF(N3998="", "", TEXT(N3998, "dddd"))</f>
        <v/>
      </c>
      <c r="AA3998" s="21" t="str">
        <f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3992</v>
      </c>
      <c r="B3999" s="21" t="s">
        <v>5770</v>
      </c>
      <c r="C3999" s="30">
        <v>45968</v>
      </c>
      <c r="D3999" s="30">
        <v>45971</v>
      </c>
      <c r="E3999" s="47">
        <v>18</v>
      </c>
      <c r="F3999" s="47">
        <f>IF(AB3999="DOLLAR",E3999*88,E3999)</f>
        <v>1584</v>
      </c>
      <c r="G3999" s="48">
        <f>F3999*J3999</f>
        <v>1584</v>
      </c>
      <c r="H3999" s="21" t="s">
        <v>5771</v>
      </c>
      <c r="I3999" s="21"/>
      <c r="J3999" s="21">
        <v>1</v>
      </c>
      <c r="K3999" s="21">
        <v>1</v>
      </c>
      <c r="L3999" s="21">
        <f>J3999-K3999</f>
        <v>0</v>
      </c>
      <c r="M3999" s="21" t="s">
        <v>5888</v>
      </c>
      <c r="N3999" s="30">
        <v>45971</v>
      </c>
      <c r="O3999" s="48">
        <v>3262.5</v>
      </c>
      <c r="P3999" s="21" t="s">
        <v>4431</v>
      </c>
      <c r="Q3999" s="56">
        <v>58157995851</v>
      </c>
      <c r="R3999" s="21" t="s">
        <v>40</v>
      </c>
      <c r="S3999" s="3">
        <v>-20</v>
      </c>
      <c r="T3999" s="37"/>
      <c r="U3999" s="21" t="s">
        <v>5030</v>
      </c>
      <c r="V3999" s="21" t="str">
        <f>VLOOKUP(P3999,'Customer List'!B:C,2,)</f>
        <v>Hyderabad</v>
      </c>
      <c r="W3999" s="38"/>
      <c r="X3999" s="30">
        <v>45975</v>
      </c>
      <c r="Y3999" s="21">
        <f>IF(X3999="", "", X3999-N3999)</f>
        <v>4</v>
      </c>
      <c r="Z3999" s="21" t="str">
        <f>IF(N3999="", "", TEXT(N3999, "dddd"))</f>
        <v>Monday</v>
      </c>
      <c r="AA3999" s="21" t="str">
        <f>IF(X3999="", "", TEXT(X3999, "dddd"))</f>
        <v>Friday</v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v>3993</v>
      </c>
      <c r="B4000" s="21" t="s">
        <v>5770</v>
      </c>
      <c r="C4000" s="30">
        <v>45968</v>
      </c>
      <c r="D4000" s="30">
        <v>45971</v>
      </c>
      <c r="E4000" s="47">
        <v>18</v>
      </c>
      <c r="F4000" s="47">
        <f>IF(AB4000="DOLLAR",E4000*88,E4000)</f>
        <v>1584</v>
      </c>
      <c r="G4000" s="48">
        <f>F4000*J4000</f>
        <v>1584</v>
      </c>
      <c r="H4000" s="21" t="s">
        <v>5772</v>
      </c>
      <c r="I4000" s="21"/>
      <c r="J4000" s="21">
        <v>1</v>
      </c>
      <c r="K4000" s="21">
        <v>1</v>
      </c>
      <c r="L4000" s="21">
        <f>J4000-K4000</f>
        <v>0</v>
      </c>
      <c r="M4000" s="21" t="s">
        <v>5888</v>
      </c>
      <c r="N4000" s="30">
        <v>45971</v>
      </c>
      <c r="O4000" s="48">
        <v>3262.5</v>
      </c>
      <c r="P4000" s="21" t="s">
        <v>4431</v>
      </c>
      <c r="Q4000" s="56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>IF(X4000="", "", X4000-N4000)</f>
        <v>4</v>
      </c>
      <c r="Z4000" s="21" t="str">
        <f>IF(N4000="", "", TEXT(N4000, "dddd"))</f>
        <v>Monday</v>
      </c>
      <c r="AA4000" s="21" t="str">
        <f>IF(X4000="", "", TEXT(X4000, "dddd"))</f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v>3994</v>
      </c>
      <c r="B4001" s="21" t="s">
        <v>5770</v>
      </c>
      <c r="C4001" s="30">
        <v>45968</v>
      </c>
      <c r="D4001" s="30">
        <v>45971</v>
      </c>
      <c r="E4001" s="47">
        <v>18</v>
      </c>
      <c r="F4001" s="47">
        <f>IF(AB4001="DOLLAR",E4001*88,E4001)</f>
        <v>1584</v>
      </c>
      <c r="G4001" s="48">
        <f>F4001*J4001</f>
        <v>1584</v>
      </c>
      <c r="H4001" s="21" t="s">
        <v>5773</v>
      </c>
      <c r="I4001" s="21"/>
      <c r="J4001" s="21">
        <v>1</v>
      </c>
      <c r="K4001" s="21">
        <v>1</v>
      </c>
      <c r="L4001" s="21">
        <f>J4001-K4001</f>
        <v>0</v>
      </c>
      <c r="M4001" s="21" t="s">
        <v>5888</v>
      </c>
      <c r="N4001" s="30">
        <v>45971</v>
      </c>
      <c r="O4001" s="48">
        <v>3262.5</v>
      </c>
      <c r="P4001" s="21" t="s">
        <v>4431</v>
      </c>
      <c r="Q4001" s="56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>IF(X4001="", "", X4001-N4001)</f>
        <v>4</v>
      </c>
      <c r="Z4001" s="21" t="str">
        <f>IF(N4001="", "", TEXT(N4001, "dddd"))</f>
        <v>Monday</v>
      </c>
      <c r="AA4001" s="21" t="str">
        <f>IF(X4001="", "", TEXT(X4001, "dddd"))</f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v>3995</v>
      </c>
      <c r="B4002" s="21" t="s">
        <v>5770</v>
      </c>
      <c r="C4002" s="30">
        <v>45968</v>
      </c>
      <c r="D4002" s="30">
        <v>45971</v>
      </c>
      <c r="E4002" s="47">
        <v>28.8</v>
      </c>
      <c r="F4002" s="47">
        <f>IF(AB4002="DOLLAR",E4002*88,E4002)</f>
        <v>2534.4</v>
      </c>
      <c r="G4002" s="48">
        <f>F4002*J4002</f>
        <v>2534.4</v>
      </c>
      <c r="H4002" s="21" t="s">
        <v>5774</v>
      </c>
      <c r="I4002" s="21"/>
      <c r="J4002" s="21">
        <v>1</v>
      </c>
      <c r="K4002" s="21">
        <v>1</v>
      </c>
      <c r="L4002" s="21">
        <f>J4002-K4002</f>
        <v>0</v>
      </c>
      <c r="M4002" s="21" t="s">
        <v>5888</v>
      </c>
      <c r="N4002" s="30">
        <v>45971</v>
      </c>
      <c r="O4002" s="48">
        <v>5220</v>
      </c>
      <c r="P4002" s="21" t="s">
        <v>4431</v>
      </c>
      <c r="Q4002" s="56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>IF(X4002="", "", X4002-N4002)</f>
        <v>4</v>
      </c>
      <c r="Z4002" s="21" t="str">
        <f>IF(N4002="", "", TEXT(N4002, "dddd"))</f>
        <v>Monday</v>
      </c>
      <c r="AA4002" s="21" t="str">
        <f>IF(X4002="", "", TEXT(X4002, "dddd"))</f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v>3996</v>
      </c>
      <c r="B4003" s="21" t="s">
        <v>5770</v>
      </c>
      <c r="C4003" s="30">
        <v>45968</v>
      </c>
      <c r="D4003" s="30">
        <v>45971</v>
      </c>
      <c r="E4003" s="47">
        <v>26.4</v>
      </c>
      <c r="F4003" s="47">
        <f>IF(AB4003="DOLLAR",E4003*88,E4003)</f>
        <v>2323.1999999999998</v>
      </c>
      <c r="G4003" s="48">
        <f>F4003*J4003</f>
        <v>2323.1999999999998</v>
      </c>
      <c r="H4003" s="21" t="s">
        <v>5775</v>
      </c>
      <c r="I4003" s="21"/>
      <c r="J4003" s="21">
        <v>1</v>
      </c>
      <c r="K4003" s="21">
        <v>1</v>
      </c>
      <c r="L4003" s="21">
        <f>J4003-K4003</f>
        <v>0</v>
      </c>
      <c r="M4003" s="21" t="s">
        <v>5888</v>
      </c>
      <c r="N4003" s="30">
        <v>45971</v>
      </c>
      <c r="O4003" s="48">
        <v>4785</v>
      </c>
      <c r="P4003" s="21" t="s">
        <v>4431</v>
      </c>
      <c r="Q4003" s="56">
        <v>58157995851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45975</v>
      </c>
      <c r="Y4003" s="21">
        <f>IF(X4003="", "", X4003-N4003)</f>
        <v>4</v>
      </c>
      <c r="Z4003" s="21" t="str">
        <f>IF(N4003="", "", TEXT(N4003, "dddd"))</f>
        <v>Monday</v>
      </c>
      <c r="AA4003" s="21" t="str">
        <f>IF(X4003="", "", TEXT(X4003, "dddd"))</f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v>3997</v>
      </c>
      <c r="B4004" s="21" t="s">
        <v>5770</v>
      </c>
      <c r="C4004" s="30">
        <v>45968</v>
      </c>
      <c r="D4004" s="30">
        <v>45971</v>
      </c>
      <c r="E4004" s="47">
        <v>48.6</v>
      </c>
      <c r="F4004" s="47">
        <f>IF(AB4004="DOLLAR",E4004*88,E4004)</f>
        <v>4276.8</v>
      </c>
      <c r="G4004" s="48">
        <f>F4004*J4004</f>
        <v>4276.8</v>
      </c>
      <c r="H4004" s="21" t="s">
        <v>5776</v>
      </c>
      <c r="I4004" s="21" t="s">
        <v>5788</v>
      </c>
      <c r="J4004" s="21">
        <v>1</v>
      </c>
      <c r="K4004" s="21">
        <v>1</v>
      </c>
      <c r="L4004" s="21">
        <f>J4004-K4004</f>
        <v>0</v>
      </c>
      <c r="M4004" s="21" t="s">
        <v>5885</v>
      </c>
      <c r="N4004" s="30">
        <v>45971</v>
      </c>
      <c r="O4004" s="48">
        <v>7634.25</v>
      </c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45972</v>
      </c>
      <c r="Y4004" s="21">
        <f>IF(X4004="", "", X4004-N4004)</f>
        <v>1</v>
      </c>
      <c r="Z4004" s="21" t="str">
        <f>IF(N4004="", "", TEXT(N4004, "dddd"))</f>
        <v>Monday</v>
      </c>
      <c r="AA4004" s="21" t="str">
        <f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3998</v>
      </c>
      <c r="B4005" s="21" t="s">
        <v>5777</v>
      </c>
      <c r="C4005" s="30">
        <v>45954</v>
      </c>
      <c r="D4005" s="30">
        <v>45971</v>
      </c>
      <c r="E4005" s="47">
        <v>19.8</v>
      </c>
      <c r="F4005" s="47">
        <f>IF(AB4005="DOLLAR",E4005*88,E4005)</f>
        <v>1742.4</v>
      </c>
      <c r="G4005" s="48">
        <f>F4005*J4005</f>
        <v>1742.4</v>
      </c>
      <c r="H4005" s="21" t="s">
        <v>5778</v>
      </c>
      <c r="I4005" s="21" t="s">
        <v>5787</v>
      </c>
      <c r="J4005" s="21">
        <v>1</v>
      </c>
      <c r="K4005" s="21">
        <v>1</v>
      </c>
      <c r="L4005" s="21">
        <f>J4005-K4005</f>
        <v>0</v>
      </c>
      <c r="M4005" s="21" t="s">
        <v>5886</v>
      </c>
      <c r="N4005" s="30">
        <v>45971</v>
      </c>
      <c r="O4005" s="48">
        <v>3110.25</v>
      </c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>IF(X4005="", "", X4005-N4005)</f>
        <v>1</v>
      </c>
      <c r="Z4005" s="21" t="str">
        <f>IF(N4005="", "", TEXT(N4005, "dddd"))</f>
        <v>Monday</v>
      </c>
      <c r="AA4005" s="21" t="str">
        <f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3999</v>
      </c>
      <c r="B4006" s="21" t="s">
        <v>5446</v>
      </c>
      <c r="C4006" s="30">
        <v>45954</v>
      </c>
      <c r="D4006" s="30">
        <v>45971</v>
      </c>
      <c r="E4006" s="47">
        <v>5</v>
      </c>
      <c r="F4006" s="47">
        <f>IF(AB4006="DOLLAR",E4006*88,E4006)</f>
        <v>440</v>
      </c>
      <c r="G4006" s="48">
        <f>F4006*J4006</f>
        <v>440</v>
      </c>
      <c r="H4006" s="21" t="s">
        <v>5460</v>
      </c>
      <c r="I4006" s="21" t="s">
        <v>5786</v>
      </c>
      <c r="J4006" s="21">
        <v>1</v>
      </c>
      <c r="K4006" s="21">
        <v>1</v>
      </c>
      <c r="L4006" s="21">
        <f>J4006-K4006</f>
        <v>0</v>
      </c>
      <c r="M4006" s="21" t="s">
        <v>5887</v>
      </c>
      <c r="N4006" s="30">
        <v>45971</v>
      </c>
      <c r="O4006" s="48">
        <v>2733.25</v>
      </c>
      <c r="P4006" s="21" t="s">
        <v>621</v>
      </c>
      <c r="Q4006" s="56">
        <v>58157995394</v>
      </c>
      <c r="R4006" s="21" t="s">
        <v>40</v>
      </c>
      <c r="S4006" s="3">
        <v>-20</v>
      </c>
      <c r="T4006" s="37"/>
      <c r="U4006" s="21" t="s">
        <v>5030</v>
      </c>
      <c r="V4006" s="21" t="str">
        <f>VLOOKUP(P4006,'Customer List'!B:C,2,)</f>
        <v>Hyderabad</v>
      </c>
      <c r="W4006" s="38"/>
      <c r="X4006" s="30">
        <v>45972</v>
      </c>
      <c r="Y4006" s="21">
        <f>IF(X4006="", "", X4006-N4006)</f>
        <v>1</v>
      </c>
      <c r="Z4006" s="21" t="str">
        <f>IF(N4006="", "", TEXT(N4006, "dddd"))</f>
        <v>Monday</v>
      </c>
      <c r="AA4006" s="21" t="str">
        <f>IF(X4006="", "", TEXT(X4006, "dddd"))</f>
        <v>Tuesday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4000</v>
      </c>
      <c r="B4007" s="21" t="s">
        <v>5779</v>
      </c>
      <c r="C4007" s="30">
        <v>45968</v>
      </c>
      <c r="D4007" s="30">
        <v>45971</v>
      </c>
      <c r="E4007" s="47">
        <v>80</v>
      </c>
      <c r="F4007" s="47">
        <f>IF(AB4007="DOLLAR",E4007*88,E4007)</f>
        <v>7040</v>
      </c>
      <c r="G4007" s="48">
        <f>F4007*J4007</f>
        <v>7040</v>
      </c>
      <c r="H4007" s="21" t="s">
        <v>5780</v>
      </c>
      <c r="I4007" s="21"/>
      <c r="J4007" s="21">
        <v>1</v>
      </c>
      <c r="K4007" s="21"/>
      <c r="L4007" s="21">
        <f>J4007-K4007</f>
        <v>1</v>
      </c>
      <c r="M4007" s="21"/>
      <c r="N4007" s="30"/>
      <c r="O4007" s="48"/>
      <c r="P4007" s="21" t="s">
        <v>39</v>
      </c>
      <c r="Q4007" s="56"/>
      <c r="R4007" s="21"/>
      <c r="S4007" s="3">
        <v>-20</v>
      </c>
      <c r="T4007" s="37"/>
      <c r="U4007" s="21" t="s">
        <v>5030</v>
      </c>
      <c r="V4007" s="21" t="str">
        <f>VLOOKUP(P4007,'Customer List'!B:C,2,)</f>
        <v>Pune</v>
      </c>
      <c r="W4007" s="38" t="s">
        <v>2650</v>
      </c>
      <c r="X4007" s="30"/>
      <c r="Y4007" s="21" t="str">
        <f>IF(X4007="", "", X4007-N4007)</f>
        <v/>
      </c>
      <c r="Z4007" s="21" t="str">
        <f>IF(N4007="", "", TEXT(N4007, "dddd"))</f>
        <v/>
      </c>
      <c r="AA4007" s="21" t="str">
        <f>IF(X4007="", "", TEXT(X4007, "dddd"))</f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4001</v>
      </c>
      <c r="B4008" s="21" t="s">
        <v>5781</v>
      </c>
      <c r="C4008" s="30" t="s">
        <v>3630</v>
      </c>
      <c r="D4008" s="30">
        <v>45971</v>
      </c>
      <c r="E4008" s="47">
        <v>0</v>
      </c>
      <c r="F4008" s="47">
        <f>IF(AB4008="DOLLAR",E4008*88,E4008)</f>
        <v>0</v>
      </c>
      <c r="G4008" s="48">
        <f>F4008*J4008</f>
        <v>0</v>
      </c>
      <c r="H4008" s="21">
        <v>740809</v>
      </c>
      <c r="I4008" s="21" t="s">
        <v>4114</v>
      </c>
      <c r="J4008" s="21">
        <v>1</v>
      </c>
      <c r="K4008" s="21">
        <v>1</v>
      </c>
      <c r="L4008" s="21">
        <f>J4008-K4008</f>
        <v>0</v>
      </c>
      <c r="M4008" s="21" t="s">
        <v>5934</v>
      </c>
      <c r="N4008" s="30">
        <v>45971</v>
      </c>
      <c r="O4008" s="48">
        <v>0</v>
      </c>
      <c r="P4008" s="21" t="s">
        <v>5782</v>
      </c>
      <c r="Q4008" s="21">
        <v>58157995140</v>
      </c>
      <c r="R4008" s="21" t="s">
        <v>40</v>
      </c>
      <c r="S4008" s="3">
        <v>4</v>
      </c>
      <c r="T4008" s="37" t="s">
        <v>5783</v>
      </c>
      <c r="U4008" s="21" t="s">
        <v>18</v>
      </c>
      <c r="V4008" s="21" t="str">
        <f>VLOOKUP(P4008,'Customer List'!B:C,2,)</f>
        <v>allahabad</v>
      </c>
      <c r="W4008" s="38"/>
      <c r="X4008" s="30">
        <v>45977</v>
      </c>
      <c r="Y4008" s="21">
        <f>IF(X4008="", "", X4008-N4008)</f>
        <v>6</v>
      </c>
      <c r="Z4008" s="21" t="str">
        <f>IF(N4008="", "", TEXT(N4008, "dddd"))</f>
        <v>Monday</v>
      </c>
      <c r="AA4008" s="21" t="str">
        <f>IF(X4008="", "", TEXT(X4008, "dddd"))</f>
        <v>Sunday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4002</v>
      </c>
      <c r="B4009" s="21" t="s">
        <v>5791</v>
      </c>
      <c r="C4009" s="30">
        <v>45961</v>
      </c>
      <c r="D4009" s="30">
        <v>45972</v>
      </c>
      <c r="E4009" s="47">
        <v>8230</v>
      </c>
      <c r="F4009" s="47">
        <f>IF(AB4009="DOLLAR",E4009*88,E4009)</f>
        <v>8230</v>
      </c>
      <c r="G4009" s="48">
        <f>F4009*J4009</f>
        <v>16460</v>
      </c>
      <c r="H4009" s="21" t="s">
        <v>5792</v>
      </c>
      <c r="I4009" s="21" t="s">
        <v>5793</v>
      </c>
      <c r="J4009" s="21">
        <v>2</v>
      </c>
      <c r="K4009" s="21">
        <v>2</v>
      </c>
      <c r="L4009" s="21">
        <f>J4009-K4009</f>
        <v>0</v>
      </c>
      <c r="M4009" s="21" t="s">
        <v>5956</v>
      </c>
      <c r="N4009" s="30">
        <v>45978</v>
      </c>
      <c r="O4009" s="48">
        <v>19281.72</v>
      </c>
      <c r="P4009" s="21" t="s">
        <v>165</v>
      </c>
      <c r="Q4009" s="21">
        <v>58158256170</v>
      </c>
      <c r="R4009" s="21" t="s">
        <v>5920</v>
      </c>
      <c r="S4009" s="3" t="s">
        <v>299</v>
      </c>
      <c r="T4009" s="37"/>
      <c r="U4009" s="21" t="s">
        <v>4343</v>
      </c>
      <c r="V4009" s="21" t="str">
        <f>VLOOKUP(P4009,'Customer List'!B:C,2,)</f>
        <v>Lucknow</v>
      </c>
      <c r="W4009" s="38" t="s">
        <v>5795</v>
      </c>
      <c r="X4009" s="30">
        <v>45980</v>
      </c>
      <c r="Y4009" s="21">
        <f>IF(X4009="", "", X4009-N4009)</f>
        <v>2</v>
      </c>
      <c r="Z4009" s="21" t="str">
        <f>IF(N4009="", "", TEXT(N4009, "dddd"))</f>
        <v>Monday</v>
      </c>
      <c r="AA4009" s="21" t="str">
        <f>IF(X4009="", "", TEXT(X4009, "dddd"))</f>
        <v>Wednesday</v>
      </c>
      <c r="AB4009" s="21" t="str">
        <f>VLOOKUP(U4009,'Currency Sheet'!A:C,3,)</f>
        <v>INR</v>
      </c>
      <c r="AC4009" s="42" t="str">
        <f>VLOOKUP(P4009,'Customer List'!B:D,3,)</f>
        <v>OutStation</v>
      </c>
    </row>
    <row r="4010" spans="1:29" x14ac:dyDescent="0.25">
      <c r="A4010" s="21">
        <v>4003</v>
      </c>
      <c r="B4010" s="21">
        <v>922999</v>
      </c>
      <c r="C4010" s="30">
        <v>45968</v>
      </c>
      <c r="D4010" s="30">
        <v>45973</v>
      </c>
      <c r="E4010" s="47">
        <v>684.25</v>
      </c>
      <c r="F4010" s="47">
        <f>IF(AB4010="DOLLAR",E4010*88,E4010)</f>
        <v>60214</v>
      </c>
      <c r="G4010" s="48">
        <f>F4010*J4010</f>
        <v>120428</v>
      </c>
      <c r="H4010" s="21" t="s">
        <v>5796</v>
      </c>
      <c r="I4010" s="21"/>
      <c r="J4010" s="21">
        <v>2</v>
      </c>
      <c r="K4010" s="21">
        <v>2</v>
      </c>
      <c r="L4010" s="21">
        <f>J4010-K4010</f>
        <v>0</v>
      </c>
      <c r="M4010" s="21" t="s">
        <v>5991</v>
      </c>
      <c r="N4010" s="30">
        <v>45976</v>
      </c>
      <c r="O4010" s="48">
        <v>141277.5</v>
      </c>
      <c r="P4010" s="21" t="s">
        <v>5803</v>
      </c>
      <c r="Q4010" s="21">
        <v>58158193310</v>
      </c>
      <c r="R4010" s="21" t="s">
        <v>5920</v>
      </c>
      <c r="S4010" s="3">
        <v>4</v>
      </c>
      <c r="T4010" s="37"/>
      <c r="U4010" s="21" t="s">
        <v>5109</v>
      </c>
      <c r="V4010" s="21" t="str">
        <f>VLOOKUP(P4010,'Customer List'!B:C,2,)</f>
        <v>Pune</v>
      </c>
      <c r="W4010" s="38"/>
      <c r="X4010" s="30">
        <v>45979</v>
      </c>
      <c r="Y4010" s="21">
        <f>IF(X4010="", "", X4010-N4010)</f>
        <v>3</v>
      </c>
      <c r="Z4010" s="21" t="str">
        <f>IF(N4010="", "", TEXT(N4010, "dddd"))</f>
        <v>Saturday</v>
      </c>
      <c r="AA4010" s="21" t="str">
        <f>IF(X4010="", "", TEXT(X4010, "dddd"))</f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4004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>IF(AB4011="DOLLAR",E4011*88,E4011)</f>
        <v>60214</v>
      </c>
      <c r="G4011" s="48">
        <f>F4011*J4011</f>
        <v>120428</v>
      </c>
      <c r="H4011" s="21" t="s">
        <v>5797</v>
      </c>
      <c r="I4011" s="21"/>
      <c r="J4011" s="21">
        <v>2</v>
      </c>
      <c r="K4011" s="21">
        <v>2</v>
      </c>
      <c r="L4011" s="21">
        <f>J4011-K4011</f>
        <v>0</v>
      </c>
      <c r="M4011" s="21" t="s">
        <v>5991</v>
      </c>
      <c r="N4011" s="30">
        <v>45976</v>
      </c>
      <c r="O4011" s="48">
        <v>141277.5</v>
      </c>
      <c r="P4011" s="21" t="s">
        <v>5803</v>
      </c>
      <c r="Q4011" s="21">
        <v>58158193310</v>
      </c>
      <c r="R4011" s="21" t="s">
        <v>5920</v>
      </c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>
        <v>45979</v>
      </c>
      <c r="Y4011" s="21">
        <f>IF(X4011="", "", X4011-N4011)</f>
        <v>3</v>
      </c>
      <c r="Z4011" s="21" t="str">
        <f>IF(N4011="", "", TEXT(N4011, "dddd"))</f>
        <v>Saturday</v>
      </c>
      <c r="AA4011" s="21" t="str">
        <f>IF(X4011="", "", TEXT(X4011, "dddd"))</f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4005</v>
      </c>
      <c r="B4012" s="21">
        <v>922999</v>
      </c>
      <c r="C4012" s="30">
        <v>45968</v>
      </c>
      <c r="D4012" s="30">
        <v>45973</v>
      </c>
      <c r="E4012" s="47">
        <v>684.25</v>
      </c>
      <c r="F4012" s="47">
        <f>IF(AB4012="DOLLAR",E4012*88,E4012)</f>
        <v>60214</v>
      </c>
      <c r="G4012" s="48">
        <f>F4012*J4012</f>
        <v>120428</v>
      </c>
      <c r="H4012" s="21" t="s">
        <v>5798</v>
      </c>
      <c r="I4012" s="21"/>
      <c r="J4012" s="21">
        <v>2</v>
      </c>
      <c r="K4012" s="21">
        <v>2</v>
      </c>
      <c r="L4012" s="21">
        <f>J4012-K4012</f>
        <v>0</v>
      </c>
      <c r="M4012" s="21" t="s">
        <v>5991</v>
      </c>
      <c r="N4012" s="30">
        <v>45976</v>
      </c>
      <c r="O4012" s="48">
        <v>141277.5</v>
      </c>
      <c r="P4012" s="21" t="s">
        <v>5803</v>
      </c>
      <c r="Q4012" s="21">
        <v>58158193310</v>
      </c>
      <c r="R4012" s="21" t="s">
        <v>5920</v>
      </c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>
        <v>45979</v>
      </c>
      <c r="Y4012" s="21">
        <f>IF(X4012="", "", X4012-N4012)</f>
        <v>3</v>
      </c>
      <c r="Z4012" s="21" t="str">
        <f>IF(N4012="", "", TEXT(N4012, "dddd"))</f>
        <v>Saturday</v>
      </c>
      <c r="AA4012" s="21" t="str">
        <f>IF(X4012="", "", TEXT(X4012, "dddd"))</f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4006</v>
      </c>
      <c r="B4013" s="21">
        <v>922999</v>
      </c>
      <c r="C4013" s="30">
        <v>45968</v>
      </c>
      <c r="D4013" s="30">
        <v>45973</v>
      </c>
      <c r="E4013" s="47">
        <v>726.75</v>
      </c>
      <c r="F4013" s="47">
        <f>IF(AB4013="DOLLAR",E4013*88,E4013)</f>
        <v>63954</v>
      </c>
      <c r="G4013" s="48">
        <f>F4013*J4013</f>
        <v>127908</v>
      </c>
      <c r="H4013" s="21" t="s">
        <v>5799</v>
      </c>
      <c r="I4013" s="21"/>
      <c r="J4013" s="21">
        <v>2</v>
      </c>
      <c r="K4013" s="21">
        <v>2</v>
      </c>
      <c r="L4013" s="21">
        <f>J4013-K4013</f>
        <v>0</v>
      </c>
      <c r="M4013" s="21" t="s">
        <v>5991</v>
      </c>
      <c r="N4013" s="30">
        <v>45976</v>
      </c>
      <c r="O4013" s="48">
        <v>150052.5</v>
      </c>
      <c r="P4013" s="21" t="s">
        <v>5803</v>
      </c>
      <c r="Q4013" s="21">
        <v>58158193310</v>
      </c>
      <c r="R4013" s="21" t="s">
        <v>5920</v>
      </c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>
        <v>45979</v>
      </c>
      <c r="Y4013" s="21">
        <f>IF(X4013="", "", X4013-N4013)</f>
        <v>3</v>
      </c>
      <c r="Z4013" s="21" t="str">
        <f>IF(N4013="", "", TEXT(N4013, "dddd"))</f>
        <v>Saturday</v>
      </c>
      <c r="AA4013" s="21" t="str">
        <f>IF(X4013="", "", TEXT(X4013, "dddd"))</f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4007</v>
      </c>
      <c r="B4014" s="21">
        <v>922999</v>
      </c>
      <c r="C4014" s="30">
        <v>45968</v>
      </c>
      <c r="D4014" s="30">
        <v>45973</v>
      </c>
      <c r="E4014" s="47">
        <v>488.75</v>
      </c>
      <c r="F4014" s="47">
        <f>IF(AB4014="DOLLAR",E4014*88,E4014)</f>
        <v>43010</v>
      </c>
      <c r="G4014" s="48">
        <f>F4014*J4014</f>
        <v>86020</v>
      </c>
      <c r="H4014" s="21" t="s">
        <v>5800</v>
      </c>
      <c r="I4014" s="21"/>
      <c r="J4014" s="21">
        <v>2</v>
      </c>
      <c r="K4014" s="21">
        <v>2</v>
      </c>
      <c r="L4014" s="21">
        <f>J4014-K4014</f>
        <v>0</v>
      </c>
      <c r="M4014" s="21" t="s">
        <v>5991</v>
      </c>
      <c r="N4014" s="30">
        <v>45976</v>
      </c>
      <c r="O4014" s="48">
        <v>100912.5</v>
      </c>
      <c r="P4014" s="21" t="s">
        <v>5803</v>
      </c>
      <c r="Q4014" s="21">
        <v>58158193310</v>
      </c>
      <c r="R4014" s="21" t="s">
        <v>5920</v>
      </c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>
        <v>45979</v>
      </c>
      <c r="Y4014" s="21">
        <f>IF(X4014="", "", X4014-N4014)</f>
        <v>3</v>
      </c>
      <c r="Z4014" s="21" t="str">
        <f>IF(N4014="", "", TEXT(N4014, "dddd"))</f>
        <v>Saturday</v>
      </c>
      <c r="AA4014" s="21" t="str">
        <f>IF(X4014="", "", TEXT(X4014, "dddd"))</f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4008</v>
      </c>
      <c r="B4015" s="21">
        <v>922999</v>
      </c>
      <c r="C4015" s="30">
        <v>45968</v>
      </c>
      <c r="D4015" s="30">
        <v>45973</v>
      </c>
      <c r="E4015" s="47">
        <v>450.5</v>
      </c>
      <c r="F4015" s="47">
        <f>IF(AB4015="DOLLAR",E4015*88,E4015)</f>
        <v>39644</v>
      </c>
      <c r="G4015" s="48">
        <f>F4015*J4015</f>
        <v>79288</v>
      </c>
      <c r="H4015" s="21" t="s">
        <v>5801</v>
      </c>
      <c r="I4015" s="21"/>
      <c r="J4015" s="21">
        <v>2</v>
      </c>
      <c r="K4015" s="21">
        <v>2</v>
      </c>
      <c r="L4015" s="21">
        <f>J4015-K4015</f>
        <v>0</v>
      </c>
      <c r="M4015" s="21" t="s">
        <v>5991</v>
      </c>
      <c r="N4015" s="30">
        <v>45976</v>
      </c>
      <c r="O4015" s="48">
        <v>75465</v>
      </c>
      <c r="P4015" s="21" t="s">
        <v>5803</v>
      </c>
      <c r="Q4015" s="21">
        <v>58158193310</v>
      </c>
      <c r="R4015" s="21" t="s">
        <v>5920</v>
      </c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>
        <v>45979</v>
      </c>
      <c r="Y4015" s="21">
        <f>IF(X4015="", "", X4015-N4015)</f>
        <v>3</v>
      </c>
      <c r="Z4015" s="21" t="str">
        <f>IF(N4015="", "", TEXT(N4015, "dddd"))</f>
        <v>Saturday</v>
      </c>
      <c r="AA4015" s="21" t="str">
        <f>IF(X4015="", "", TEXT(X4015, "dddd"))</f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4009</v>
      </c>
      <c r="B4016" s="21">
        <v>922999</v>
      </c>
      <c r="C4016" s="30">
        <v>45968</v>
      </c>
      <c r="D4016" s="30">
        <v>45973</v>
      </c>
      <c r="E4016" s="47">
        <v>395.25</v>
      </c>
      <c r="F4016" s="47">
        <f>IF(AB4016="DOLLAR",E4016*88,E4016)</f>
        <v>34782</v>
      </c>
      <c r="G4016" s="48">
        <f>F4016*J4016</f>
        <v>69564</v>
      </c>
      <c r="H4016" s="21" t="s">
        <v>5802</v>
      </c>
      <c r="I4016" s="21"/>
      <c r="J4016" s="21">
        <v>2</v>
      </c>
      <c r="K4016" s="21">
        <v>2</v>
      </c>
      <c r="L4016" s="21">
        <f>J4016-K4016</f>
        <v>0</v>
      </c>
      <c r="M4016" s="21" t="s">
        <v>5991</v>
      </c>
      <c r="N4016" s="30">
        <v>45976</v>
      </c>
      <c r="O4016" s="48">
        <v>81607.5</v>
      </c>
      <c r="P4016" s="21" t="s">
        <v>5803</v>
      </c>
      <c r="Q4016" s="21">
        <v>58158193310</v>
      </c>
      <c r="R4016" s="21" t="s">
        <v>5920</v>
      </c>
      <c r="S4016" s="3">
        <v>4</v>
      </c>
      <c r="T4016" s="37"/>
      <c r="U4016" s="21" t="s">
        <v>5109</v>
      </c>
      <c r="V4016" s="21" t="str">
        <f>VLOOKUP(P4016,'Customer List'!B:C,2,)</f>
        <v>Pune</v>
      </c>
      <c r="W4016" s="38"/>
      <c r="X4016" s="30">
        <v>45979</v>
      </c>
      <c r="Y4016" s="21">
        <f>IF(X4016="", "", X4016-N4016)</f>
        <v>3</v>
      </c>
      <c r="Z4016" s="21" t="str">
        <f>IF(N4016="", "", TEXT(N4016, "dddd"))</f>
        <v>Saturday</v>
      </c>
      <c r="AA4016" s="21" t="str">
        <f>IF(X4016="", "", TEXT(X4016, "dddd"))</f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4010</v>
      </c>
      <c r="B4017" s="21">
        <v>181651</v>
      </c>
      <c r="C4017" s="30">
        <v>45968</v>
      </c>
      <c r="D4017" s="30">
        <v>45973</v>
      </c>
      <c r="E4017" s="47">
        <v>3175</v>
      </c>
      <c r="F4017" s="47">
        <f>IF(AB4017="DOLLAR",E4017*88,E4017)</f>
        <v>279400</v>
      </c>
      <c r="G4017" s="48">
        <f>F4017*J4017</f>
        <v>279400</v>
      </c>
      <c r="H4017" s="21" t="s">
        <v>937</v>
      </c>
      <c r="I4017" s="21"/>
      <c r="J4017" s="21">
        <v>1</v>
      </c>
      <c r="K4017" s="21">
        <v>1</v>
      </c>
      <c r="L4017" s="21">
        <f>J4017-K4017</f>
        <v>0</v>
      </c>
      <c r="M4017" s="21" t="s">
        <v>6005</v>
      </c>
      <c r="N4017" s="30">
        <v>45976</v>
      </c>
      <c r="O4017" s="48">
        <v>233362.5</v>
      </c>
      <c r="P4017" s="21" t="s">
        <v>2045</v>
      </c>
      <c r="Q4017" s="21">
        <v>58158192562</v>
      </c>
      <c r="R4017" s="21" t="s">
        <v>5920</v>
      </c>
      <c r="S4017" s="3">
        <v>4</v>
      </c>
      <c r="T4017" s="37"/>
      <c r="U4017" s="21" t="s">
        <v>5219</v>
      </c>
      <c r="V4017" s="21" t="str">
        <f>VLOOKUP(P4017,'Customer List'!B:C,2,)</f>
        <v>Hyderabad</v>
      </c>
      <c r="W4017" s="38"/>
      <c r="X4017" s="30">
        <v>45979</v>
      </c>
      <c r="Y4017" s="21">
        <f>IF(X4017="", "", X4017-N4017)</f>
        <v>3</v>
      </c>
      <c r="Z4017" s="21" t="str">
        <f>IF(N4017="", "", TEXT(N4017, "dddd"))</f>
        <v>Saturday</v>
      </c>
      <c r="AA4017" s="21" t="str">
        <f>IF(X4017="", "", TEXT(X4017, "dddd"))</f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4011</v>
      </c>
      <c r="B4018" s="21" t="s">
        <v>5804</v>
      </c>
      <c r="C4018" s="30">
        <v>45960</v>
      </c>
      <c r="D4018" s="30">
        <v>45973</v>
      </c>
      <c r="E4018" s="47">
        <v>59.4</v>
      </c>
      <c r="F4018" s="47">
        <f>IF(AB4018="DOLLAR",E4018*88,E4018)</f>
        <v>5227.2</v>
      </c>
      <c r="G4018" s="48">
        <f>F4018*J4018</f>
        <v>5227.2</v>
      </c>
      <c r="H4018" s="21">
        <v>100306</v>
      </c>
      <c r="I4018" s="21" t="s">
        <v>5164</v>
      </c>
      <c r="J4018" s="21">
        <v>1</v>
      </c>
      <c r="K4018" s="21">
        <v>1</v>
      </c>
      <c r="L4018" s="21">
        <f>J4018-K4018</f>
        <v>0</v>
      </c>
      <c r="M4018" s="21" t="s">
        <v>5999</v>
      </c>
      <c r="N4018" s="30">
        <v>45976</v>
      </c>
      <c r="O4018" s="48">
        <v>7520.04</v>
      </c>
      <c r="P4018" s="21" t="s">
        <v>276</v>
      </c>
      <c r="Q4018" s="21">
        <v>58158193520</v>
      </c>
      <c r="R4018" s="21" t="s">
        <v>5920</v>
      </c>
      <c r="S4018" s="3">
        <v>4</v>
      </c>
      <c r="T4018" s="37"/>
      <c r="U4018" s="21" t="s">
        <v>18</v>
      </c>
      <c r="V4018" s="21" t="str">
        <f>VLOOKUP(P4018,'Customer List'!B:C,2,)</f>
        <v>Pune</v>
      </c>
      <c r="W4018" s="38"/>
      <c r="X4018" s="30">
        <v>45979</v>
      </c>
      <c r="Y4018" s="21">
        <f>IF(X4018="", "", X4018-N4018)</f>
        <v>3</v>
      </c>
      <c r="Z4018" s="21" t="str">
        <f>IF(N4018="", "", TEXT(N4018, "dddd"))</f>
        <v>Saturday</v>
      </c>
      <c r="AA4018" s="21" t="str">
        <f>IF(X4018="", "", TEXT(X4018, "dddd"))</f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4012</v>
      </c>
      <c r="B4019" s="21" t="s">
        <v>5804</v>
      </c>
      <c r="C4019" s="30">
        <v>45960</v>
      </c>
      <c r="D4019" s="30">
        <v>45973</v>
      </c>
      <c r="E4019" s="47">
        <v>118.8</v>
      </c>
      <c r="F4019" s="47">
        <f>IF(AB4019="DOLLAR",E4019*88,E4019)</f>
        <v>10454.4</v>
      </c>
      <c r="G4019" s="48">
        <f>F4019*J4019</f>
        <v>10454.4</v>
      </c>
      <c r="H4019" s="21">
        <v>100310</v>
      </c>
      <c r="I4019" s="21" t="s">
        <v>5164</v>
      </c>
      <c r="J4019" s="21">
        <v>1</v>
      </c>
      <c r="K4019" s="21">
        <v>1</v>
      </c>
      <c r="L4019" s="21">
        <f>J4019-K4019</f>
        <v>0</v>
      </c>
      <c r="M4019" s="21" t="s">
        <v>5999</v>
      </c>
      <c r="N4019" s="30">
        <v>45976</v>
      </c>
      <c r="O4019" s="48">
        <v>15040.08</v>
      </c>
      <c r="P4019" s="21" t="s">
        <v>276</v>
      </c>
      <c r="Q4019" s="21">
        <v>58158193520</v>
      </c>
      <c r="R4019" s="21" t="s">
        <v>5920</v>
      </c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>
        <v>45979</v>
      </c>
      <c r="Y4019" s="21">
        <f>IF(X4019="", "", X4019-N4019)</f>
        <v>3</v>
      </c>
      <c r="Z4019" s="21" t="str">
        <f>IF(N4019="", "", TEXT(N4019, "dddd"))</f>
        <v>Saturday</v>
      </c>
      <c r="AA4019" s="21" t="str">
        <f>IF(X4019="", "", TEXT(X4019, "dddd"))</f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4013</v>
      </c>
      <c r="B4020" s="21" t="s">
        <v>5804</v>
      </c>
      <c r="C4020" s="30">
        <v>45960</v>
      </c>
      <c r="D4020" s="30">
        <v>45973</v>
      </c>
      <c r="E4020" s="47">
        <v>137.4</v>
      </c>
      <c r="F4020" s="47">
        <f>IF(AB4020="DOLLAR",E4020*88,E4020)</f>
        <v>12091.2</v>
      </c>
      <c r="G4020" s="48">
        <f>F4020*J4020</f>
        <v>12091.2</v>
      </c>
      <c r="H4020" s="21">
        <v>100322</v>
      </c>
      <c r="I4020" s="21" t="s">
        <v>5164</v>
      </c>
      <c r="J4020" s="21">
        <v>1</v>
      </c>
      <c r="K4020" s="21">
        <v>1</v>
      </c>
      <c r="L4020" s="21">
        <f>J4020-K4020</f>
        <v>0</v>
      </c>
      <c r="M4020" s="21" t="s">
        <v>5999</v>
      </c>
      <c r="N4020" s="30">
        <v>45976</v>
      </c>
      <c r="O4020" s="48">
        <v>17394.400000000001</v>
      </c>
      <c r="P4020" s="21" t="s">
        <v>276</v>
      </c>
      <c r="Q4020" s="21">
        <v>58158193520</v>
      </c>
      <c r="R4020" s="21" t="s">
        <v>5920</v>
      </c>
      <c r="S4020" s="3">
        <v>4</v>
      </c>
      <c r="T4020" s="37"/>
      <c r="U4020" s="21" t="s">
        <v>18</v>
      </c>
      <c r="V4020" s="21" t="str">
        <f>VLOOKUP(P4020,'Customer List'!B:C,2,)</f>
        <v>Pune</v>
      </c>
      <c r="W4020" s="38"/>
      <c r="X4020" s="30">
        <v>45979</v>
      </c>
      <c r="Y4020" s="21">
        <f>IF(X4020="", "", X4020-N4020)</f>
        <v>3</v>
      </c>
      <c r="Z4020" s="21" t="str">
        <f>IF(N4020="", "", TEXT(N4020, "dddd"))</f>
        <v>Saturday</v>
      </c>
      <c r="AA4020" s="21" t="str">
        <f>IF(X4020="", "", TEXT(X4020, "dddd"))</f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4014</v>
      </c>
      <c r="B4021" s="21" t="s">
        <v>5804</v>
      </c>
      <c r="C4021" s="30">
        <v>45960</v>
      </c>
      <c r="D4021" s="30">
        <v>45973</v>
      </c>
      <c r="E4021" s="47">
        <v>607.75</v>
      </c>
      <c r="F4021" s="47">
        <f>IF(AB4021="DOLLAR",E4021*88,E4021)</f>
        <v>53482</v>
      </c>
      <c r="G4021" s="48">
        <f>F4021*J4021</f>
        <v>106964</v>
      </c>
      <c r="H4021" s="21">
        <v>100461</v>
      </c>
      <c r="I4021" s="21" t="s">
        <v>4762</v>
      </c>
      <c r="J4021" s="21">
        <v>2</v>
      </c>
      <c r="K4021" s="21">
        <v>2</v>
      </c>
      <c r="L4021" s="21">
        <f>J4021-K4021</f>
        <v>0</v>
      </c>
      <c r="M4021" s="21" t="s">
        <v>5962</v>
      </c>
      <c r="N4021" s="30">
        <v>45978</v>
      </c>
      <c r="O4021" s="48">
        <v>155155</v>
      </c>
      <c r="P4021" s="21" t="s">
        <v>2171</v>
      </c>
      <c r="Q4021" s="21">
        <v>58158258476</v>
      </c>
      <c r="R4021" s="21"/>
      <c r="S4021" s="3">
        <v>4</v>
      </c>
      <c r="T4021" s="37"/>
      <c r="U4021" s="21" t="s">
        <v>18</v>
      </c>
      <c r="V4021" s="21" t="str">
        <f>VLOOKUP(P4021,'Customer List'!B:C,2,)</f>
        <v>Gujrat</v>
      </c>
      <c r="W4021" s="38"/>
      <c r="X4021" s="30"/>
      <c r="Y4021" s="21" t="str">
        <f>IF(X4021="", "", X4021-N4021)</f>
        <v/>
      </c>
      <c r="Z4021" s="21" t="str">
        <f>IF(N4021="", "", TEXT(N4021, "dddd"))</f>
        <v>Monday</v>
      </c>
      <c r="AA4021" s="21" t="str">
        <f>IF(X4021="", "", TEXT(X4021, "dddd"))</f>
        <v/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4015</v>
      </c>
      <c r="B4022" s="21" t="s">
        <v>5804</v>
      </c>
      <c r="C4022" s="30">
        <v>45960</v>
      </c>
      <c r="D4022" s="30">
        <v>45973</v>
      </c>
      <c r="E4022" s="47">
        <v>172.8</v>
      </c>
      <c r="F4022" s="47">
        <f>IF(AB4022="DOLLAR",E4022*88,E4022)</f>
        <v>15206.400000000001</v>
      </c>
      <c r="G4022" s="48">
        <f>F4022*J4022</f>
        <v>15206.400000000001</v>
      </c>
      <c r="H4022" s="21">
        <v>101230</v>
      </c>
      <c r="I4022" s="21" t="s">
        <v>4753</v>
      </c>
      <c r="J4022" s="21">
        <v>1</v>
      </c>
      <c r="K4022" s="21">
        <v>1</v>
      </c>
      <c r="L4022" s="21">
        <f>J4022-K4022</f>
        <v>0</v>
      </c>
      <c r="M4022" s="21" t="s">
        <v>5975</v>
      </c>
      <c r="N4022" s="30">
        <v>45976</v>
      </c>
      <c r="O4022" s="48">
        <v>24610.5</v>
      </c>
      <c r="P4022" s="21" t="s">
        <v>242</v>
      </c>
      <c r="Q4022" s="21">
        <v>58158203961</v>
      </c>
      <c r="R4022" s="21" t="s">
        <v>5920</v>
      </c>
      <c r="S4022" s="3">
        <v>4</v>
      </c>
      <c r="T4022" s="37"/>
      <c r="U4022" s="21" t="s">
        <v>18</v>
      </c>
      <c r="V4022" s="21" t="str">
        <f>VLOOKUP(P4022,'Customer List'!B:C,2,)</f>
        <v>Mumbai</v>
      </c>
      <c r="W4022" s="38"/>
      <c r="X4022" s="30">
        <v>45979</v>
      </c>
      <c r="Y4022" s="21">
        <f>IF(X4022="", "", X4022-N4022)</f>
        <v>3</v>
      </c>
      <c r="Z4022" s="21" t="str">
        <f>IF(N4022="", "", TEXT(N4022, "dddd"))</f>
        <v>Saturday</v>
      </c>
      <c r="AA4022" s="21" t="str">
        <f>IF(X4022="", "", TEXT(X4022, "dddd"))</f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4016</v>
      </c>
      <c r="B4023" s="21" t="s">
        <v>5804</v>
      </c>
      <c r="C4023" s="30">
        <v>45960</v>
      </c>
      <c r="D4023" s="30">
        <v>45973</v>
      </c>
      <c r="E4023" s="47">
        <v>211.2</v>
      </c>
      <c r="F4023" s="47">
        <f>IF(AB4023="DOLLAR",E4023*88,E4023)</f>
        <v>18585.599999999999</v>
      </c>
      <c r="G4023" s="48">
        <f>F4023*J4023</f>
        <v>37171.199999999997</v>
      </c>
      <c r="H4023" s="21">
        <v>135014</v>
      </c>
      <c r="I4023" s="21" t="s">
        <v>5066</v>
      </c>
      <c r="J4023" s="21">
        <v>2</v>
      </c>
      <c r="K4023" s="21">
        <v>2</v>
      </c>
      <c r="L4023" s="21">
        <f>J4023-K4023</f>
        <v>0</v>
      </c>
      <c r="M4023" s="21" t="s">
        <v>5963</v>
      </c>
      <c r="N4023" s="30">
        <v>45978</v>
      </c>
      <c r="O4023" s="48">
        <v>76384</v>
      </c>
      <c r="P4023" s="21" t="s">
        <v>2171</v>
      </c>
      <c r="Q4023" s="21">
        <v>58158258476</v>
      </c>
      <c r="R4023" s="21"/>
      <c r="S4023" s="3">
        <v>4</v>
      </c>
      <c r="T4023" s="37"/>
      <c r="U4023" s="21" t="s">
        <v>18</v>
      </c>
      <c r="V4023" s="21" t="str">
        <f>VLOOKUP(P4023,'Customer List'!B:C,2,)</f>
        <v>Gujrat</v>
      </c>
      <c r="W4023" s="38"/>
      <c r="X4023" s="30"/>
      <c r="Y4023" s="21" t="str">
        <f>IF(X4023="", "", X4023-N4023)</f>
        <v/>
      </c>
      <c r="Z4023" s="21" t="str">
        <f>IF(N4023="", "", TEXT(N4023, "dddd"))</f>
        <v>Monday</v>
      </c>
      <c r="AA4023" s="21" t="str">
        <f>IF(X4023="", "", TEXT(X4023, "dddd"))</f>
        <v/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4017</v>
      </c>
      <c r="B4024" s="21" t="s">
        <v>5804</v>
      </c>
      <c r="C4024" s="30">
        <v>45960</v>
      </c>
      <c r="D4024" s="30">
        <v>45973</v>
      </c>
      <c r="E4024" s="47">
        <v>146.30000000000001</v>
      </c>
      <c r="F4024" s="47">
        <f>IF(AB4024="DOLLAR",E4024*88,E4024)</f>
        <v>12874.400000000001</v>
      </c>
      <c r="G4024" s="48">
        <f>F4024*J4024</f>
        <v>25748.800000000003</v>
      </c>
      <c r="H4024" s="21">
        <v>142517</v>
      </c>
      <c r="I4024" s="21" t="s">
        <v>4761</v>
      </c>
      <c r="J4024" s="21">
        <v>2</v>
      </c>
      <c r="K4024" s="21">
        <v>2</v>
      </c>
      <c r="L4024" s="21">
        <f>J4024-K4024</f>
        <v>0</v>
      </c>
      <c r="M4024" s="21" t="s">
        <v>5957</v>
      </c>
      <c r="N4024" s="30">
        <v>45978</v>
      </c>
      <c r="O4024" s="48">
        <v>45353</v>
      </c>
      <c r="P4024" s="21" t="s">
        <v>2171</v>
      </c>
      <c r="Q4024" s="21">
        <v>58158258476</v>
      </c>
      <c r="R4024" s="21"/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/>
      <c r="Y4024" s="21" t="str">
        <f>IF(X4024="", "", X4024-N4024)</f>
        <v/>
      </c>
      <c r="Z4024" s="21" t="str">
        <f>IF(N4024="", "", TEXT(N4024, "dddd"))</f>
        <v>Monday</v>
      </c>
      <c r="AA4024" s="21" t="str">
        <f>IF(X4024="", "", TEXT(X4024, "dddd"))</f>
        <v/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4018</v>
      </c>
      <c r="B4025" s="21" t="s">
        <v>5804</v>
      </c>
      <c r="C4025" s="30">
        <v>45960</v>
      </c>
      <c r="D4025" s="30">
        <v>45973</v>
      </c>
      <c r="E4025" s="47">
        <v>175.8</v>
      </c>
      <c r="F4025" s="47">
        <f>IF(AB4025="DOLLAR",E4025*88,E4025)</f>
        <v>15470.400000000001</v>
      </c>
      <c r="G4025" s="48">
        <f>F4025*J4025</f>
        <v>30940.800000000003</v>
      </c>
      <c r="H4025" s="21">
        <v>145510</v>
      </c>
      <c r="I4025" s="21" t="s">
        <v>4770</v>
      </c>
      <c r="J4025" s="21">
        <v>2</v>
      </c>
      <c r="K4025" s="21">
        <v>2</v>
      </c>
      <c r="L4025" s="21">
        <f>J4025-K4025</f>
        <v>0</v>
      </c>
      <c r="M4025" s="21" t="s">
        <v>5957</v>
      </c>
      <c r="N4025" s="30">
        <v>45978</v>
      </c>
      <c r="O4025" s="48">
        <v>63581</v>
      </c>
      <c r="P4025" s="21" t="s">
        <v>2171</v>
      </c>
      <c r="Q4025" s="21">
        <v>58158258476</v>
      </c>
      <c r="R4025" s="21"/>
      <c r="S4025" s="3">
        <v>4</v>
      </c>
      <c r="T4025" s="37"/>
      <c r="U4025" s="21" t="s">
        <v>18</v>
      </c>
      <c r="V4025" s="21" t="str">
        <f>VLOOKUP(P4025,'Customer List'!B:C,2,)</f>
        <v>Gujrat</v>
      </c>
      <c r="W4025" s="38"/>
      <c r="X4025" s="30"/>
      <c r="Y4025" s="21" t="str">
        <f>IF(X4025="", "", X4025-N4025)</f>
        <v/>
      </c>
      <c r="Z4025" s="21" t="str">
        <f>IF(N4025="", "", TEXT(N4025, "dddd"))</f>
        <v>Monday</v>
      </c>
      <c r="AA4025" s="21" t="str">
        <f>IF(X4025="", "", TEXT(X4025, "dddd"))</f>
        <v/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4019</v>
      </c>
      <c r="B4026" s="21" t="s">
        <v>5804</v>
      </c>
      <c r="C4026" s="30">
        <v>45960</v>
      </c>
      <c r="D4026" s="30">
        <v>45973</v>
      </c>
      <c r="E4026" s="47">
        <v>131.4</v>
      </c>
      <c r="F4026" s="47">
        <f>IF(AB4026="DOLLAR",E4026*88,E4026)</f>
        <v>11563.2</v>
      </c>
      <c r="G4026" s="48">
        <f>F4026*J4026</f>
        <v>11563.2</v>
      </c>
      <c r="H4026" s="21">
        <v>162104</v>
      </c>
      <c r="I4026" s="21" t="s">
        <v>5805</v>
      </c>
      <c r="J4026" s="21">
        <v>1</v>
      </c>
      <c r="K4026" s="21">
        <v>1</v>
      </c>
      <c r="L4026" s="21">
        <f>J4026-K4026</f>
        <v>0</v>
      </c>
      <c r="M4026" s="21" t="s">
        <v>5999</v>
      </c>
      <c r="N4026" s="30">
        <v>45976</v>
      </c>
      <c r="O4026" s="48">
        <v>16635.240000000002</v>
      </c>
      <c r="P4026" s="21" t="s">
        <v>276</v>
      </c>
      <c r="Q4026" s="21">
        <v>58158193520</v>
      </c>
      <c r="R4026" s="21" t="s">
        <v>5920</v>
      </c>
      <c r="S4026" s="3">
        <v>4</v>
      </c>
      <c r="T4026" s="37"/>
      <c r="U4026" s="21" t="s">
        <v>18</v>
      </c>
      <c r="V4026" s="21" t="str">
        <f>VLOOKUP(P4026,'Customer List'!B:C,2,)</f>
        <v>Pune</v>
      </c>
      <c r="W4026" s="38"/>
      <c r="X4026" s="30">
        <v>45979</v>
      </c>
      <c r="Y4026" s="21">
        <f>IF(X4026="", "", X4026-N4026)</f>
        <v>3</v>
      </c>
      <c r="Z4026" s="21" t="str">
        <f>IF(N4026="", "", TEXT(N4026, "dddd"))</f>
        <v>Saturday</v>
      </c>
      <c r="AA4026" s="21" t="str">
        <f>IF(X4026="", "", TEXT(X4026, "dddd"))</f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4020</v>
      </c>
      <c r="B4027" s="21" t="s">
        <v>5804</v>
      </c>
      <c r="C4027" s="30">
        <v>45960</v>
      </c>
      <c r="D4027" s="30">
        <v>45973</v>
      </c>
      <c r="E4027" s="47">
        <v>266.7</v>
      </c>
      <c r="F4027" s="47">
        <f>IF(AB4027="DOLLAR",E4027*88,E4027)</f>
        <v>23469.599999999999</v>
      </c>
      <c r="G4027" s="48">
        <f>F4027*J4027</f>
        <v>23469.599999999999</v>
      </c>
      <c r="H4027" s="21">
        <v>300434</v>
      </c>
      <c r="I4027" s="21" t="s">
        <v>4772</v>
      </c>
      <c r="J4027" s="21">
        <v>1</v>
      </c>
      <c r="K4027" s="21">
        <v>1</v>
      </c>
      <c r="L4027" s="21">
        <f>J4027-K4027</f>
        <v>0</v>
      </c>
      <c r="M4027" s="21" t="s">
        <v>5936</v>
      </c>
      <c r="N4027" s="30">
        <v>45975</v>
      </c>
      <c r="O4027" s="48">
        <v>41338.5</v>
      </c>
      <c r="P4027" s="21" t="s">
        <v>191</v>
      </c>
      <c r="Q4027" s="21" t="s">
        <v>5968</v>
      </c>
      <c r="R4027" s="21"/>
      <c r="S4027" s="3">
        <v>4</v>
      </c>
      <c r="T4027" s="37"/>
      <c r="U4027" s="21" t="s">
        <v>18</v>
      </c>
      <c r="V4027" s="21" t="str">
        <f>VLOOKUP(P4027,'Customer List'!B:C,2,)</f>
        <v>Chandigarh</v>
      </c>
      <c r="W4027" s="38"/>
      <c r="X4027" s="30">
        <v>45976</v>
      </c>
      <c r="Y4027" s="21">
        <f>IF(X4027="", "", X4027-N4027)</f>
        <v>1</v>
      </c>
      <c r="Z4027" s="21" t="str">
        <f>IF(N4027="", "", TEXT(N4027, "dddd"))</f>
        <v>Friday</v>
      </c>
      <c r="AA4027" s="21" t="str">
        <f>IF(X4027="", "", TEXT(X4027, "dddd"))</f>
        <v>Saturday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4021</v>
      </c>
      <c r="B4028" s="21" t="s">
        <v>5804</v>
      </c>
      <c r="C4028" s="30">
        <v>45960</v>
      </c>
      <c r="D4028" s="30">
        <v>45973</v>
      </c>
      <c r="E4028" s="47">
        <v>85.8</v>
      </c>
      <c r="F4028" s="47">
        <f>IF(AB4028="DOLLAR",E4028*88,E4028)</f>
        <v>7550.4</v>
      </c>
      <c r="G4028" s="48">
        <f>F4028*J4028</f>
        <v>7550.4</v>
      </c>
      <c r="H4028" s="21">
        <v>302215</v>
      </c>
      <c r="I4028" s="21" t="s">
        <v>4774</v>
      </c>
      <c r="J4028" s="21">
        <v>1</v>
      </c>
      <c r="K4028" s="21">
        <v>1</v>
      </c>
      <c r="L4028" s="21">
        <f>J4028-K4028</f>
        <v>0</v>
      </c>
      <c r="M4028" s="21" t="s">
        <v>5987</v>
      </c>
      <c r="N4028" s="30">
        <v>45976</v>
      </c>
      <c r="O4028" s="48">
        <v>15515</v>
      </c>
      <c r="P4028" s="21" t="s">
        <v>2490</v>
      </c>
      <c r="Q4028" s="21">
        <v>58158205604</v>
      </c>
      <c r="R4028" s="21" t="s">
        <v>5920</v>
      </c>
      <c r="S4028" s="3">
        <v>4</v>
      </c>
      <c r="T4028" s="37"/>
      <c r="U4028" s="21" t="s">
        <v>18</v>
      </c>
      <c r="V4028" s="21" t="str">
        <f>VLOOKUP(P4028,'Customer List'!B:C,2,)</f>
        <v>Chennai</v>
      </c>
      <c r="W4028" s="38"/>
      <c r="X4028" s="30">
        <v>45978</v>
      </c>
      <c r="Y4028" s="21">
        <f>IF(X4028="", "", X4028-N4028)</f>
        <v>2</v>
      </c>
      <c r="Z4028" s="21" t="str">
        <f>IF(N4028="", "", TEXT(N4028, "dddd"))</f>
        <v>Saturday</v>
      </c>
      <c r="AA4028" s="21" t="str">
        <f>IF(X4028="", "", TEXT(X4028, "dddd"))</f>
        <v>Monday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4022</v>
      </c>
      <c r="B4029" s="21" t="s">
        <v>5804</v>
      </c>
      <c r="C4029" s="30">
        <v>45960</v>
      </c>
      <c r="D4029" s="30">
        <v>45973</v>
      </c>
      <c r="E4029" s="47">
        <v>188.4</v>
      </c>
      <c r="F4029" s="47">
        <f>IF(AB4029="DOLLAR",E4029*88,E4029)</f>
        <v>16579.2</v>
      </c>
      <c r="G4029" s="48">
        <f>F4029*J4029</f>
        <v>16579.2</v>
      </c>
      <c r="H4029" s="21">
        <v>305118</v>
      </c>
      <c r="I4029" s="21" t="s">
        <v>5806</v>
      </c>
      <c r="J4029" s="21">
        <v>1</v>
      </c>
      <c r="K4029" s="21">
        <v>1</v>
      </c>
      <c r="L4029" s="21">
        <f>J4029-K4029</f>
        <v>0</v>
      </c>
      <c r="M4029" s="21" t="s">
        <v>5936</v>
      </c>
      <c r="N4029" s="30">
        <v>45975</v>
      </c>
      <c r="O4029" s="48">
        <v>34069</v>
      </c>
      <c r="P4029" s="21" t="s">
        <v>191</v>
      </c>
      <c r="Q4029" s="21" t="s">
        <v>5968</v>
      </c>
      <c r="R4029" s="21"/>
      <c r="S4029" s="3">
        <v>4</v>
      </c>
      <c r="T4029" s="37"/>
      <c r="U4029" s="21" t="s">
        <v>18</v>
      </c>
      <c r="V4029" s="21" t="str">
        <f>VLOOKUP(P4029,'Customer List'!B:C,2,)</f>
        <v>Chandigarh</v>
      </c>
      <c r="W4029" s="38"/>
      <c r="X4029" s="30">
        <v>45976</v>
      </c>
      <c r="Y4029" s="21">
        <f>IF(X4029="", "", X4029-N4029)</f>
        <v>1</v>
      </c>
      <c r="Z4029" s="21" t="str">
        <f>IF(N4029="", "", TEXT(N4029, "dddd"))</f>
        <v>Friday</v>
      </c>
      <c r="AA4029" s="21" t="str">
        <f>IF(X4029="", "", TEXT(X4029, "dddd"))</f>
        <v>Saturday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4023</v>
      </c>
      <c r="B4030" s="21" t="s">
        <v>5804</v>
      </c>
      <c r="C4030" s="30">
        <v>45960</v>
      </c>
      <c r="D4030" s="30">
        <v>45973</v>
      </c>
      <c r="E4030" s="47">
        <v>175.8</v>
      </c>
      <c r="F4030" s="47">
        <f>IF(AB4030="DOLLAR",E4030*88,E4030)</f>
        <v>15470.400000000001</v>
      </c>
      <c r="G4030" s="48">
        <f>F4030*J4030</f>
        <v>15470.400000000001</v>
      </c>
      <c r="H4030" s="21">
        <v>313620</v>
      </c>
      <c r="I4030" s="21" t="s">
        <v>5807</v>
      </c>
      <c r="J4030" s="21">
        <v>1</v>
      </c>
      <c r="K4030" s="21">
        <v>1</v>
      </c>
      <c r="L4030" s="21">
        <f>J4030-K4030</f>
        <v>0</v>
      </c>
      <c r="M4030" s="21" t="s">
        <v>5958</v>
      </c>
      <c r="N4030" s="30">
        <v>45978</v>
      </c>
      <c r="O4030" s="48">
        <v>31790.5</v>
      </c>
      <c r="P4030" s="21" t="s">
        <v>2171</v>
      </c>
      <c r="Q4030" s="21">
        <v>58158258476</v>
      </c>
      <c r="R4030" s="21"/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/>
      <c r="Y4030" s="21" t="str">
        <f>IF(X4030="", "", X4030-N4030)</f>
        <v/>
      </c>
      <c r="Z4030" s="21" t="str">
        <f>IF(N4030="", "", TEXT(N4030, "dddd"))</f>
        <v>Monday</v>
      </c>
      <c r="AA4030" s="21" t="str">
        <f>IF(X4030="", "", TEXT(X4030, "dddd"))</f>
        <v/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4024</v>
      </c>
      <c r="B4031" s="21" t="s">
        <v>5804</v>
      </c>
      <c r="C4031" s="30">
        <v>45960</v>
      </c>
      <c r="D4031" s="30">
        <v>45973</v>
      </c>
      <c r="E4031" s="47">
        <v>229.2</v>
      </c>
      <c r="F4031" s="47">
        <f>IF(AB4031="DOLLAR",E4031*88,E4031)</f>
        <v>20169.599999999999</v>
      </c>
      <c r="G4031" s="48">
        <f>F4031*J4031</f>
        <v>20169.599999999999</v>
      </c>
      <c r="H4031" s="21">
        <v>314512</v>
      </c>
      <c r="I4031" s="21" t="s">
        <v>5808</v>
      </c>
      <c r="J4031" s="21">
        <v>1</v>
      </c>
      <c r="K4031" s="21"/>
      <c r="L4031" s="21">
        <f>J4031-K4031</f>
        <v>1</v>
      </c>
      <c r="M4031" s="21"/>
      <c r="N4031" s="30"/>
      <c r="O4031" s="48"/>
      <c r="P4031" s="21" t="s">
        <v>901</v>
      </c>
      <c r="Q4031" s="21"/>
      <c r="R4031" s="21"/>
      <c r="S4031" s="3">
        <v>4</v>
      </c>
      <c r="T4031" s="37"/>
      <c r="U4031" s="21" t="s">
        <v>18</v>
      </c>
      <c r="V4031" s="21" t="str">
        <f>VLOOKUP(P4031,'Customer List'!B:C,2,)</f>
        <v>Delhi</v>
      </c>
      <c r="W4031" s="38"/>
      <c r="X4031" s="30"/>
      <c r="Y4031" s="21" t="str">
        <f>IF(X4031="", "", X4031-N4031)</f>
        <v/>
      </c>
      <c r="Z4031" s="21" t="str">
        <f>IF(N4031="", "", TEXT(N4031, "dddd"))</f>
        <v/>
      </c>
      <c r="AA4031" s="21" t="str">
        <f>IF(X4031="", "", TEXT(X4031, "dddd"))</f>
        <v/>
      </c>
      <c r="AB4031" s="21" t="str">
        <f>VLOOKUP(U4031,'Currency Sheet'!A:C,3,)</f>
        <v>DOLLAR</v>
      </c>
      <c r="AC4031" s="42" t="str">
        <f>VLOOKUP(P4031,'Customer List'!B:D,3,)</f>
        <v>Local</v>
      </c>
    </row>
    <row r="4032" spans="1:29" x14ac:dyDescent="0.25">
      <c r="A4032" s="21">
        <v>4025</v>
      </c>
      <c r="B4032" s="21" t="s">
        <v>5804</v>
      </c>
      <c r="C4032" s="30">
        <v>45960</v>
      </c>
      <c r="D4032" s="30">
        <v>45973</v>
      </c>
      <c r="E4032" s="47">
        <v>229.2</v>
      </c>
      <c r="F4032" s="47">
        <f>IF(AB4032="DOLLAR",E4032*88,E4032)</f>
        <v>20169.599999999999</v>
      </c>
      <c r="G4032" s="48">
        <f>F4032*J4032</f>
        <v>20169.599999999999</v>
      </c>
      <c r="H4032" s="21">
        <v>314512</v>
      </c>
      <c r="I4032" s="21" t="s">
        <v>5808</v>
      </c>
      <c r="J4032" s="21">
        <v>1</v>
      </c>
      <c r="K4032" s="21">
        <v>1</v>
      </c>
      <c r="L4032" s="21">
        <f>J4032-K4032</f>
        <v>0</v>
      </c>
      <c r="M4032" s="21" t="s">
        <v>5988</v>
      </c>
      <c r="N4032" s="30">
        <v>45976</v>
      </c>
      <c r="O4032" s="48">
        <v>41447</v>
      </c>
      <c r="P4032" s="21" t="s">
        <v>2490</v>
      </c>
      <c r="Q4032" s="21">
        <v>58158205604</v>
      </c>
      <c r="R4032" s="21" t="s">
        <v>5920</v>
      </c>
      <c r="S4032" s="3">
        <v>4</v>
      </c>
      <c r="T4032" s="37"/>
      <c r="U4032" s="21" t="s">
        <v>18</v>
      </c>
      <c r="V4032" s="21" t="str">
        <f>VLOOKUP(P4032,'Customer List'!B:C,2,)</f>
        <v>Chennai</v>
      </c>
      <c r="W4032" s="38"/>
      <c r="X4032" s="30">
        <v>45978</v>
      </c>
      <c r="Y4032" s="21">
        <f>IF(X4032="", "", X4032-N4032)</f>
        <v>2</v>
      </c>
      <c r="Z4032" s="21" t="str">
        <f>IF(N4032="", "", TEXT(N4032, "dddd"))</f>
        <v>Saturday</v>
      </c>
      <c r="AA4032" s="21" t="str">
        <f>IF(X4032="", "", TEXT(X4032, "dddd"))</f>
        <v>Monday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4026</v>
      </c>
      <c r="B4033" s="21" t="s">
        <v>5804</v>
      </c>
      <c r="C4033" s="30">
        <v>45960</v>
      </c>
      <c r="D4033" s="30">
        <v>45973</v>
      </c>
      <c r="E4033" s="47">
        <v>146.4</v>
      </c>
      <c r="F4033" s="47">
        <f>IF(AB4033="DOLLAR",E4033*88,E4033)</f>
        <v>12883.2</v>
      </c>
      <c r="G4033" s="48">
        <f>F4033*J4033</f>
        <v>25766.400000000001</v>
      </c>
      <c r="H4033" s="21">
        <v>316508</v>
      </c>
      <c r="I4033" s="21" t="s">
        <v>5809</v>
      </c>
      <c r="J4033" s="21">
        <v>2</v>
      </c>
      <c r="K4033" s="21">
        <v>2</v>
      </c>
      <c r="L4033" s="21">
        <f>J4033-K4033</f>
        <v>0</v>
      </c>
      <c r="M4033" s="21" t="s">
        <v>5978</v>
      </c>
      <c r="N4033" s="30">
        <v>45976</v>
      </c>
      <c r="O4033" s="48">
        <v>52948</v>
      </c>
      <c r="P4033" s="21" t="s">
        <v>2046</v>
      </c>
      <c r="Q4033" s="21">
        <v>58158206610</v>
      </c>
      <c r="R4033" s="21" t="s">
        <v>5920</v>
      </c>
      <c r="S4033" s="3">
        <v>4</v>
      </c>
      <c r="T4033" s="37"/>
      <c r="U4033" s="21" t="s">
        <v>18</v>
      </c>
      <c r="V4033" s="21" t="str">
        <f>VLOOKUP(P4033,'Customer List'!B:C,2,)</f>
        <v>Banglore</v>
      </c>
      <c r="W4033" s="38"/>
      <c r="X4033" s="30">
        <v>45978</v>
      </c>
      <c r="Y4033" s="21">
        <f>IF(X4033="", "", X4033-N4033)</f>
        <v>2</v>
      </c>
      <c r="Z4033" s="21" t="str">
        <f>IF(N4033="", "", TEXT(N4033, "dddd"))</f>
        <v>Saturday</v>
      </c>
      <c r="AA4033" s="21" t="str">
        <f>IF(X4033="", "", TEXT(X4033, "dddd"))</f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4027</v>
      </c>
      <c r="B4034" s="21" t="s">
        <v>5804</v>
      </c>
      <c r="C4034" s="30">
        <v>45960</v>
      </c>
      <c r="D4034" s="30">
        <v>45973</v>
      </c>
      <c r="E4034" s="47">
        <v>78.599999999999994</v>
      </c>
      <c r="F4034" s="47">
        <f>IF(AB4034="DOLLAR",E4034*88,E4034)</f>
        <v>6916.7999999999993</v>
      </c>
      <c r="G4034" s="48">
        <f>F4034*J4034</f>
        <v>6916.7999999999993</v>
      </c>
      <c r="H4034" s="21">
        <v>323809</v>
      </c>
      <c r="I4034" s="21" t="s">
        <v>5810</v>
      </c>
      <c r="J4034" s="21">
        <v>1</v>
      </c>
      <c r="K4034" s="21">
        <v>1</v>
      </c>
      <c r="L4034" s="21">
        <f>J4034-K4034</f>
        <v>0</v>
      </c>
      <c r="M4034" s="21" t="s">
        <v>5985</v>
      </c>
      <c r="N4034" s="30">
        <v>45976</v>
      </c>
      <c r="O4034" s="48">
        <v>17259.25</v>
      </c>
      <c r="P4034" s="21" t="s">
        <v>621</v>
      </c>
      <c r="Q4034" s="21">
        <v>58158205394</v>
      </c>
      <c r="R4034" s="21" t="s">
        <v>5920</v>
      </c>
      <c r="S4034" s="3">
        <v>4</v>
      </c>
      <c r="T4034" s="37"/>
      <c r="U4034" s="21" t="s">
        <v>18</v>
      </c>
      <c r="V4034" s="21" t="str">
        <f>VLOOKUP(P4034,'Customer List'!B:C,2,)</f>
        <v>Hyderabad</v>
      </c>
      <c r="W4034" s="38"/>
      <c r="X4034" s="30">
        <v>45979</v>
      </c>
      <c r="Y4034" s="21">
        <f>IF(X4034="", "", X4034-N4034)</f>
        <v>3</v>
      </c>
      <c r="Z4034" s="21" t="str">
        <f>IF(N4034="", "", TEXT(N4034, "dddd"))</f>
        <v>Saturday</v>
      </c>
      <c r="AA4034" s="21" t="str">
        <f>IF(X4034="", "", TEXT(X4034, "dddd"))</f>
        <v>Tuesday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4028</v>
      </c>
      <c r="B4035" s="21" t="s">
        <v>5804</v>
      </c>
      <c r="C4035" s="30">
        <v>45960</v>
      </c>
      <c r="D4035" s="30">
        <v>45973</v>
      </c>
      <c r="E4035" s="47">
        <v>133</v>
      </c>
      <c r="F4035" s="47">
        <f>IF(AB4035="DOLLAR",E4035*88,E4035)</f>
        <v>11704</v>
      </c>
      <c r="G4035" s="48">
        <f>F4035*J4035</f>
        <v>11704</v>
      </c>
      <c r="H4035" s="21">
        <v>341619</v>
      </c>
      <c r="I4035" s="21" t="s">
        <v>5073</v>
      </c>
      <c r="J4035" s="21">
        <v>1</v>
      </c>
      <c r="K4035" s="21">
        <v>1</v>
      </c>
      <c r="L4035" s="21">
        <f>J4035-K4035</f>
        <v>0</v>
      </c>
      <c r="M4035" s="21" t="s">
        <v>5935</v>
      </c>
      <c r="N4035" s="30">
        <v>45975</v>
      </c>
      <c r="O4035" s="48">
        <v>20615</v>
      </c>
      <c r="P4035" s="21" t="s">
        <v>191</v>
      </c>
      <c r="Q4035" s="21" t="s">
        <v>5968</v>
      </c>
      <c r="R4035" s="21"/>
      <c r="S4035" s="3">
        <v>4</v>
      </c>
      <c r="T4035" s="37"/>
      <c r="U4035" s="21" t="s">
        <v>18</v>
      </c>
      <c r="V4035" s="21" t="str">
        <f>VLOOKUP(P4035,'Customer List'!B:C,2,)</f>
        <v>Chandigarh</v>
      </c>
      <c r="W4035" s="38"/>
      <c r="X4035" s="30">
        <v>45976</v>
      </c>
      <c r="Y4035" s="21">
        <f>IF(X4035="", "", X4035-N4035)</f>
        <v>1</v>
      </c>
      <c r="Z4035" s="21" t="str">
        <f>IF(N4035="", "", TEXT(N4035, "dddd"))</f>
        <v>Friday</v>
      </c>
      <c r="AA4035" s="21" t="str">
        <f>IF(X4035="", "", TEXT(X4035, "dddd"))</f>
        <v>Saturday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4029</v>
      </c>
      <c r="B4036" s="21" t="s">
        <v>5804</v>
      </c>
      <c r="C4036" s="30">
        <v>45960</v>
      </c>
      <c r="D4036" s="30">
        <v>45973</v>
      </c>
      <c r="E4036" s="47">
        <v>207</v>
      </c>
      <c r="F4036" s="47">
        <f>IF(AB4036="DOLLAR",E4036*88,E4036)</f>
        <v>18216</v>
      </c>
      <c r="G4036" s="48">
        <f>F4036*J4036</f>
        <v>18216</v>
      </c>
      <c r="H4036" s="21">
        <v>344614</v>
      </c>
      <c r="I4036" s="21" t="s">
        <v>4783</v>
      </c>
      <c r="J4036" s="21">
        <v>1</v>
      </c>
      <c r="K4036" s="21"/>
      <c r="L4036" s="21">
        <f>J4036-K4036</f>
        <v>1</v>
      </c>
      <c r="M4036" s="21"/>
      <c r="N4036" s="30"/>
      <c r="O4036" s="48"/>
      <c r="P4036" s="21" t="s">
        <v>1136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/>
      <c r="X4036" s="30"/>
      <c r="Y4036" s="21" t="str">
        <f>IF(X4036="", "", X4036-N4036)</f>
        <v/>
      </c>
      <c r="Z4036" s="21" t="str">
        <f>IF(N4036="", "", TEXT(N4036, "dddd"))</f>
        <v/>
      </c>
      <c r="AA4036" s="21" t="str">
        <f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x14ac:dyDescent="0.25">
      <c r="A4037" s="21">
        <v>4030</v>
      </c>
      <c r="B4037" s="21" t="s">
        <v>5804</v>
      </c>
      <c r="C4037" s="30">
        <v>45960</v>
      </c>
      <c r="D4037" s="30">
        <v>45973</v>
      </c>
      <c r="E4037" s="47">
        <v>95.4</v>
      </c>
      <c r="F4037" s="47">
        <f>IF(AB4037="DOLLAR",E4037*88,E4037)</f>
        <v>8395.2000000000007</v>
      </c>
      <c r="G4037" s="48">
        <f>F4037*J4037</f>
        <v>8395.2000000000007</v>
      </c>
      <c r="H4037" s="21">
        <v>352315</v>
      </c>
      <c r="I4037" s="21" t="s">
        <v>4796</v>
      </c>
      <c r="J4037" s="21">
        <v>1</v>
      </c>
      <c r="K4037" s="21">
        <v>1</v>
      </c>
      <c r="L4037" s="21">
        <f>J4037-K4037</f>
        <v>0</v>
      </c>
      <c r="M4037" s="21" t="s">
        <v>5935</v>
      </c>
      <c r="N4037" s="30">
        <v>45975</v>
      </c>
      <c r="O4037" s="48">
        <v>17251.5</v>
      </c>
      <c r="P4037" s="21" t="s">
        <v>191</v>
      </c>
      <c r="Q4037" s="21" t="s">
        <v>5968</v>
      </c>
      <c r="R4037" s="21"/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>
        <v>45976</v>
      </c>
      <c r="Y4037" s="21">
        <f>IF(X4037="", "", X4037-N4037)</f>
        <v>1</v>
      </c>
      <c r="Z4037" s="21" t="str">
        <f>IF(N4037="", "", TEXT(N4037, "dddd"))</f>
        <v>Friday</v>
      </c>
      <c r="AA4037" s="21" t="str">
        <f>IF(X4037="", "", TEXT(X4037, "dddd"))</f>
        <v>Saturday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4031</v>
      </c>
      <c r="B4038" s="21" t="s">
        <v>5804</v>
      </c>
      <c r="C4038" s="30">
        <v>45960</v>
      </c>
      <c r="D4038" s="30">
        <v>45973</v>
      </c>
      <c r="E4038" s="47">
        <v>105.6</v>
      </c>
      <c r="F4038" s="47">
        <f>IF(AB4038="DOLLAR",E4038*88,E4038)</f>
        <v>9292.7999999999993</v>
      </c>
      <c r="G4038" s="48">
        <f>F4038*J4038</f>
        <v>9292.7999999999993</v>
      </c>
      <c r="H4038" s="21">
        <v>353442</v>
      </c>
      <c r="I4038" s="21" t="s">
        <v>5811</v>
      </c>
      <c r="J4038" s="21">
        <v>1</v>
      </c>
      <c r="K4038" s="21">
        <v>1</v>
      </c>
      <c r="L4038" s="21">
        <f>J4038-K4038</f>
        <v>0</v>
      </c>
      <c r="M4038" s="21" t="s">
        <v>5935</v>
      </c>
      <c r="N4038" s="30">
        <v>45975</v>
      </c>
      <c r="O4038" s="48">
        <v>19096</v>
      </c>
      <c r="P4038" s="21" t="s">
        <v>191</v>
      </c>
      <c r="Q4038" s="21" t="s">
        <v>5968</v>
      </c>
      <c r="R4038" s="21"/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>IF(X4038="", "", X4038-N4038)</f>
        <v>1</v>
      </c>
      <c r="Z4038" s="21" t="str">
        <f>IF(N4038="", "", TEXT(N4038, "dddd"))</f>
        <v>Friday</v>
      </c>
      <c r="AA4038" s="21" t="str">
        <f>IF(X4038="", "", TEXT(X4038, "dddd"))</f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4032</v>
      </c>
      <c r="B4039" s="21" t="s">
        <v>5804</v>
      </c>
      <c r="C4039" s="30">
        <v>45960</v>
      </c>
      <c r="D4039" s="30">
        <v>45973</v>
      </c>
      <c r="E4039" s="47">
        <v>112.8</v>
      </c>
      <c r="F4039" s="47">
        <f>IF(AB4039="DOLLAR",E4039*88,E4039)</f>
        <v>9926.4</v>
      </c>
      <c r="G4039" s="48">
        <f>F4039*J4039</f>
        <v>9926.4</v>
      </c>
      <c r="H4039" s="21">
        <v>353755</v>
      </c>
      <c r="I4039" s="21" t="s">
        <v>4797</v>
      </c>
      <c r="J4039" s="21">
        <v>1</v>
      </c>
      <c r="K4039" s="21">
        <v>1</v>
      </c>
      <c r="L4039" s="21">
        <f>J4039-K4039</f>
        <v>0</v>
      </c>
      <c r="M4039" s="21" t="s">
        <v>5935</v>
      </c>
      <c r="N4039" s="30">
        <v>45975</v>
      </c>
      <c r="O4039" s="48">
        <v>20398</v>
      </c>
      <c r="P4039" s="21" t="s">
        <v>191</v>
      </c>
      <c r="Q4039" s="21" t="s">
        <v>5968</v>
      </c>
      <c r="R4039" s="21"/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>IF(X4039="", "", X4039-N4039)</f>
        <v>1</v>
      </c>
      <c r="Z4039" s="21" t="str">
        <f>IF(N4039="", "", TEXT(N4039, "dddd"))</f>
        <v>Friday</v>
      </c>
      <c r="AA4039" s="21" t="str">
        <f>IF(X4039="", "", TEXT(X4039, "dddd"))</f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4033</v>
      </c>
      <c r="B4040" s="21" t="s">
        <v>5804</v>
      </c>
      <c r="C4040" s="30">
        <v>45960</v>
      </c>
      <c r="D4040" s="30">
        <v>45973</v>
      </c>
      <c r="E4040" s="47">
        <v>105.6</v>
      </c>
      <c r="F4040" s="47">
        <f>IF(AB4040="DOLLAR",E4040*88,E4040)</f>
        <v>9292.7999999999993</v>
      </c>
      <c r="G4040" s="48">
        <f>F4040*J4040</f>
        <v>9292.7999999999993</v>
      </c>
      <c r="H4040" s="21">
        <v>357227</v>
      </c>
      <c r="I4040" s="21" t="s">
        <v>5812</v>
      </c>
      <c r="J4040" s="21">
        <v>1</v>
      </c>
      <c r="K4040" s="21">
        <v>1</v>
      </c>
      <c r="L4040" s="21">
        <f>J4040-K4040</f>
        <v>0</v>
      </c>
      <c r="M4040" s="21" t="s">
        <v>5935</v>
      </c>
      <c r="N4040" s="30">
        <v>45975</v>
      </c>
      <c r="O4040" s="48">
        <v>19096</v>
      </c>
      <c r="P4040" s="21" t="s">
        <v>191</v>
      </c>
      <c r="Q4040" s="21" t="s">
        <v>5968</v>
      </c>
      <c r="R4040" s="21"/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>IF(X4040="", "", X4040-N4040)</f>
        <v>1</v>
      </c>
      <c r="Z4040" s="21" t="str">
        <f>IF(N4040="", "", TEXT(N4040, "dddd"))</f>
        <v>Friday</v>
      </c>
      <c r="AA4040" s="21" t="str">
        <f>IF(X4040="", "", TEXT(X4040, "dddd"))</f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4034</v>
      </c>
      <c r="B4041" s="21" t="s">
        <v>5804</v>
      </c>
      <c r="C4041" s="30">
        <v>45960</v>
      </c>
      <c r="D4041" s="30">
        <v>45973</v>
      </c>
      <c r="E4041" s="47">
        <v>62.4</v>
      </c>
      <c r="F4041" s="47">
        <f>IF(AB4041="DOLLAR",E4041*88,E4041)</f>
        <v>5491.2</v>
      </c>
      <c r="G4041" s="48">
        <f>F4041*J4041</f>
        <v>5491.2</v>
      </c>
      <c r="H4041" s="21">
        <v>359805</v>
      </c>
      <c r="I4041" s="21" t="s">
        <v>5813</v>
      </c>
      <c r="J4041" s="21">
        <v>1</v>
      </c>
      <c r="K4041" s="21">
        <v>1</v>
      </c>
      <c r="L4041" s="21">
        <f>J4041-K4041</f>
        <v>0</v>
      </c>
      <c r="M4041" s="21" t="s">
        <v>5959</v>
      </c>
      <c r="N4041" s="30">
        <v>45978</v>
      </c>
      <c r="O4041" s="48">
        <v>11284</v>
      </c>
      <c r="P4041" s="21" t="s">
        <v>2171</v>
      </c>
      <c r="Q4041" s="21">
        <v>58158258476</v>
      </c>
      <c r="R4041" s="21"/>
      <c r="S4041" s="3">
        <v>4</v>
      </c>
      <c r="T4041" s="37"/>
      <c r="U4041" s="21" t="s">
        <v>18</v>
      </c>
      <c r="V4041" s="21" t="str">
        <f>VLOOKUP(P4041,'Customer List'!B:C,2,)</f>
        <v>Gujrat</v>
      </c>
      <c r="W4041" s="38"/>
      <c r="X4041" s="30"/>
      <c r="Y4041" s="21" t="str">
        <f>IF(X4041="", "", X4041-N4041)</f>
        <v/>
      </c>
      <c r="Z4041" s="21" t="str">
        <f>IF(N4041="", "", TEXT(N4041, "dddd"))</f>
        <v>Monday</v>
      </c>
      <c r="AA4041" s="21" t="str">
        <f>IF(X4041="", "", TEXT(X4041, "dddd"))</f>
        <v/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4035</v>
      </c>
      <c r="B4042" s="21" t="s">
        <v>5804</v>
      </c>
      <c r="C4042" s="30">
        <v>45960</v>
      </c>
      <c r="D4042" s="30">
        <v>45973</v>
      </c>
      <c r="E4042" s="47">
        <v>151.80000000000001</v>
      </c>
      <c r="F4042" s="47">
        <f>IF(AB4042="DOLLAR",E4042*88,E4042)</f>
        <v>13358.400000000001</v>
      </c>
      <c r="G4042" s="48">
        <f>F4042*J4042</f>
        <v>13358.400000000001</v>
      </c>
      <c r="H4042" s="21">
        <v>369327</v>
      </c>
      <c r="I4042" s="21" t="s">
        <v>5080</v>
      </c>
      <c r="J4042" s="21">
        <v>1</v>
      </c>
      <c r="K4042" s="21">
        <v>1</v>
      </c>
      <c r="L4042" s="21">
        <f>J4042-K4042</f>
        <v>0</v>
      </c>
      <c r="M4042" s="21" t="s">
        <v>5985</v>
      </c>
      <c r="N4042" s="30">
        <v>45976</v>
      </c>
      <c r="O4042" s="48">
        <v>33332.75</v>
      </c>
      <c r="P4042" s="21" t="s">
        <v>621</v>
      </c>
      <c r="Q4042" s="21">
        <v>58158205394</v>
      </c>
      <c r="R4042" s="21" t="s">
        <v>5920</v>
      </c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>
        <v>45979</v>
      </c>
      <c r="Y4042" s="21">
        <f>IF(X4042="", "", X4042-N4042)</f>
        <v>3</v>
      </c>
      <c r="Z4042" s="21" t="str">
        <f>IF(N4042="", "", TEXT(N4042, "dddd"))</f>
        <v>Saturday</v>
      </c>
      <c r="AA4042" s="21" t="str">
        <f>IF(X4042="", "", TEXT(X4042, "dddd"))</f>
        <v>Tuesday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4036</v>
      </c>
      <c r="B4043" s="21" t="s">
        <v>5804</v>
      </c>
      <c r="C4043" s="30">
        <v>45960</v>
      </c>
      <c r="D4043" s="30">
        <v>45973</v>
      </c>
      <c r="E4043" s="47">
        <v>151.80000000000001</v>
      </c>
      <c r="F4043" s="47">
        <f>IF(AB4043="DOLLAR",E4043*88,E4043)</f>
        <v>13358.400000000001</v>
      </c>
      <c r="G4043" s="48">
        <f>F4043*J4043</f>
        <v>13358.400000000001</v>
      </c>
      <c r="H4043" s="21">
        <v>372722</v>
      </c>
      <c r="I4043" s="21" t="s">
        <v>5548</v>
      </c>
      <c r="J4043" s="21">
        <v>1</v>
      </c>
      <c r="K4043" s="21">
        <v>1</v>
      </c>
      <c r="L4043" s="21">
        <f>J4043-K4043</f>
        <v>0</v>
      </c>
      <c r="M4043" s="21" t="s">
        <v>5985</v>
      </c>
      <c r="N4043" s="30">
        <v>45976</v>
      </c>
      <c r="O4043" s="48">
        <v>33332.75</v>
      </c>
      <c r="P4043" s="21" t="s">
        <v>621</v>
      </c>
      <c r="Q4043" s="21">
        <v>58158205394</v>
      </c>
      <c r="R4043" s="21" t="s">
        <v>5920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>IF(X4043="", "", X4043-N4043)</f>
        <v>3</v>
      </c>
      <c r="Z4043" s="21" t="str">
        <f>IF(N4043="", "", TEXT(N4043, "dddd"))</f>
        <v>Saturday</v>
      </c>
      <c r="AA4043" s="21" t="str">
        <f>IF(X4043="", "", TEXT(X4043, "dddd"))</f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4037</v>
      </c>
      <c r="B4044" s="21" t="s">
        <v>5804</v>
      </c>
      <c r="C4044" s="30">
        <v>45960</v>
      </c>
      <c r="D4044" s="30">
        <v>45973</v>
      </c>
      <c r="E4044" s="47">
        <v>84.6</v>
      </c>
      <c r="F4044" s="47">
        <f>IF(AB4044="DOLLAR",E4044*88,E4044)</f>
        <v>7444.7999999999993</v>
      </c>
      <c r="G4044" s="48">
        <f>F4044*J4044</f>
        <v>7444.7999999999993</v>
      </c>
      <c r="H4044" s="21">
        <v>393309</v>
      </c>
      <c r="I4044" s="21" t="s">
        <v>5814</v>
      </c>
      <c r="J4044" s="21">
        <v>1</v>
      </c>
      <c r="K4044" s="21">
        <v>1</v>
      </c>
      <c r="L4044" s="21">
        <f>J4044-K4044</f>
        <v>0</v>
      </c>
      <c r="M4044" s="21" t="s">
        <v>5935</v>
      </c>
      <c r="N4044" s="30">
        <v>45975</v>
      </c>
      <c r="O4044" s="48">
        <v>15298.5</v>
      </c>
      <c r="P4044" s="21" t="s">
        <v>191</v>
      </c>
      <c r="Q4044" s="21" t="s">
        <v>5968</v>
      </c>
      <c r="R4044" s="21"/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>IF(X4044="", "", X4044-N4044)</f>
        <v>1</v>
      </c>
      <c r="Z4044" s="21" t="str">
        <f>IF(N4044="", "", TEXT(N4044, "dddd"))</f>
        <v>Friday</v>
      </c>
      <c r="AA4044" s="21" t="str">
        <f>IF(X4044="", "", TEXT(X4044, "dddd"))</f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4038</v>
      </c>
      <c r="B4045" s="21" t="s">
        <v>5804</v>
      </c>
      <c r="C4045" s="30">
        <v>45960</v>
      </c>
      <c r="D4045" s="30">
        <v>45973</v>
      </c>
      <c r="E4045" s="47">
        <v>77.400000000000006</v>
      </c>
      <c r="F4045" s="47">
        <f>IF(AB4045="DOLLAR",E4045*88,E4045)</f>
        <v>6811.2000000000007</v>
      </c>
      <c r="G4045" s="48">
        <f>F4045*J4045</f>
        <v>6811.2000000000007</v>
      </c>
      <c r="H4045" s="21">
        <v>405103</v>
      </c>
      <c r="I4045" s="21" t="s">
        <v>5815</v>
      </c>
      <c r="J4045" s="21">
        <v>1</v>
      </c>
      <c r="K4045" s="21">
        <v>1</v>
      </c>
      <c r="L4045" s="21">
        <f>J4045-K4045</f>
        <v>0</v>
      </c>
      <c r="M4045" s="21" t="s">
        <v>6002</v>
      </c>
      <c r="N4045" s="30">
        <v>45976</v>
      </c>
      <c r="O4045" s="48">
        <v>13996.5</v>
      </c>
      <c r="P4045" s="21" t="s">
        <v>626</v>
      </c>
      <c r="Q4045" s="21">
        <v>58158204996</v>
      </c>
      <c r="R4045" s="21" t="s">
        <v>5920</v>
      </c>
      <c r="S4045" s="3">
        <v>4</v>
      </c>
      <c r="T4045" s="37"/>
      <c r="U4045" s="21" t="s">
        <v>18</v>
      </c>
      <c r="V4045" s="21" t="str">
        <f>VLOOKUP(P4045,'Customer List'!B:C,2,)</f>
        <v>Hyderabad</v>
      </c>
      <c r="W4045" s="38"/>
      <c r="X4045" s="30">
        <v>45979</v>
      </c>
      <c r="Y4045" s="21">
        <f>IF(X4045="", "", X4045-N4045)</f>
        <v>3</v>
      </c>
      <c r="Z4045" s="21" t="str">
        <f>IF(N4045="", "", TEXT(N4045, "dddd"))</f>
        <v>Saturday</v>
      </c>
      <c r="AA4045" s="21" t="str">
        <f>IF(X4045="", "", TEXT(X4045, "dddd"))</f>
        <v>Tuesday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4039</v>
      </c>
      <c r="B4046" s="21" t="s">
        <v>5804</v>
      </c>
      <c r="C4046" s="30">
        <v>45960</v>
      </c>
      <c r="D4046" s="30">
        <v>45973</v>
      </c>
      <c r="E4046" s="47">
        <v>18</v>
      </c>
      <c r="F4046" s="47">
        <f>IF(AB4046="DOLLAR",E4046*88,E4046)</f>
        <v>1584</v>
      </c>
      <c r="G4046" s="48">
        <f>F4046*J4046</f>
        <v>3168</v>
      </c>
      <c r="H4046" s="21">
        <v>420403</v>
      </c>
      <c r="I4046" s="21" t="s">
        <v>14</v>
      </c>
      <c r="J4046" s="21">
        <v>2</v>
      </c>
      <c r="K4046" s="21">
        <v>2</v>
      </c>
      <c r="L4046" s="21">
        <f>J4046-K4046</f>
        <v>0</v>
      </c>
      <c r="M4046" s="21" t="s">
        <v>5961</v>
      </c>
      <c r="N4046" s="30">
        <v>45978</v>
      </c>
      <c r="O4046" s="48">
        <v>6510</v>
      </c>
      <c r="P4046" s="21" t="s">
        <v>2171</v>
      </c>
      <c r="Q4046" s="21">
        <v>58158258476</v>
      </c>
      <c r="R4046" s="21"/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/>
      <c r="Y4046" s="21" t="str">
        <f>IF(X4046="", "", X4046-N4046)</f>
        <v/>
      </c>
      <c r="Z4046" s="21" t="str">
        <f>IF(N4046="", "", TEXT(N4046, "dddd"))</f>
        <v>Monday</v>
      </c>
      <c r="AA4046" s="21" t="str">
        <f>IF(X4046="", "", TEXT(X4046, "dddd"))</f>
        <v/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4040</v>
      </c>
      <c r="B4047" s="21" t="s">
        <v>5804</v>
      </c>
      <c r="C4047" s="30">
        <v>45960</v>
      </c>
      <c r="D4047" s="30">
        <v>45973</v>
      </c>
      <c r="E4047" s="47">
        <v>25.2</v>
      </c>
      <c r="F4047" s="47">
        <f>IF(AB4047="DOLLAR",E4047*88,E4047)</f>
        <v>2217.6</v>
      </c>
      <c r="G4047" s="48">
        <f>F4047*J4047</f>
        <v>2217.6</v>
      </c>
      <c r="H4047" s="21">
        <v>421101</v>
      </c>
      <c r="I4047" s="21" t="s">
        <v>4821</v>
      </c>
      <c r="J4047" s="21">
        <v>1</v>
      </c>
      <c r="K4047" s="21">
        <v>1</v>
      </c>
      <c r="L4047" s="21">
        <f>J4047-K4047</f>
        <v>0</v>
      </c>
      <c r="M4047" s="21" t="s">
        <v>5881</v>
      </c>
      <c r="N4047" s="30">
        <v>45974</v>
      </c>
      <c r="O4047" s="48">
        <v>4032</v>
      </c>
      <c r="P4047" s="21" t="s">
        <v>208</v>
      </c>
      <c r="Q4047" s="21" t="s">
        <v>1127</v>
      </c>
      <c r="R4047" s="21" t="s">
        <v>1127</v>
      </c>
      <c r="S4047" s="3">
        <v>4</v>
      </c>
      <c r="T4047" s="37"/>
      <c r="U4047" s="21" t="s">
        <v>18</v>
      </c>
      <c r="V4047" s="21" t="str">
        <f>VLOOKUP(P4047,'Customer List'!B:C,2,)</f>
        <v>Delhi</v>
      </c>
      <c r="W4047" s="38"/>
      <c r="X4047" s="30"/>
      <c r="Y4047" s="21" t="str">
        <f>IF(X4047="", "", X4047-N4047)</f>
        <v/>
      </c>
      <c r="Z4047" s="21" t="str">
        <f>IF(N4047="", "", TEXT(N4047, "dddd"))</f>
        <v>Thursday</v>
      </c>
      <c r="AA4047" s="21" t="str">
        <f>IF(X4047="", "", TEXT(X4047, "dddd"))</f>
        <v/>
      </c>
      <c r="AB4047" s="21" t="str">
        <f>VLOOKUP(U4047,'Currency Sheet'!A:C,3,)</f>
        <v>DOLLAR</v>
      </c>
      <c r="AC4047" s="42" t="str">
        <f>VLOOKUP(P4047,'Customer List'!B:D,3,)</f>
        <v>Local</v>
      </c>
    </row>
    <row r="4048" spans="1:29" x14ac:dyDescent="0.25">
      <c r="A4048" s="21">
        <v>4041</v>
      </c>
      <c r="B4048" s="21" t="s">
        <v>5804</v>
      </c>
      <c r="C4048" s="30">
        <v>45960</v>
      </c>
      <c r="D4048" s="30">
        <v>45973</v>
      </c>
      <c r="E4048" s="47">
        <v>21.6</v>
      </c>
      <c r="F4048" s="47">
        <f>IF(AB4048="DOLLAR",E4048*88,E4048)</f>
        <v>1900.8000000000002</v>
      </c>
      <c r="G4048" s="48">
        <f>F4048*J4048</f>
        <v>1900.8000000000002</v>
      </c>
      <c r="H4048" s="21">
        <v>423001</v>
      </c>
      <c r="I4048" s="21" t="s">
        <v>5816</v>
      </c>
      <c r="J4048" s="21">
        <v>1</v>
      </c>
      <c r="K4048" s="21">
        <v>1</v>
      </c>
      <c r="L4048" s="21">
        <f>J4048-K4048</f>
        <v>0</v>
      </c>
      <c r="M4048" s="21" t="s">
        <v>5881</v>
      </c>
      <c r="N4048" s="30">
        <v>45974</v>
      </c>
      <c r="O4048" s="48">
        <v>3456</v>
      </c>
      <c r="P4048" s="21" t="s">
        <v>208</v>
      </c>
      <c r="Q4048" s="21" t="s">
        <v>1127</v>
      </c>
      <c r="R4048" s="21" t="s">
        <v>1127</v>
      </c>
      <c r="S4048" s="3" t="s">
        <v>299</v>
      </c>
      <c r="T4048" s="37"/>
      <c r="U4048" s="21" t="s">
        <v>18</v>
      </c>
      <c r="V4048" s="21" t="str">
        <f>VLOOKUP(P4048,'Customer List'!B:C,2,)</f>
        <v>Delhi</v>
      </c>
      <c r="W4048" s="38"/>
      <c r="X4048" s="30"/>
      <c r="Y4048" s="21" t="str">
        <f>IF(X4048="", "", X4048-N4048)</f>
        <v/>
      </c>
      <c r="Z4048" s="21" t="str">
        <f>IF(N4048="", "", TEXT(N4048, "dddd"))</f>
        <v>Thursday</v>
      </c>
      <c r="AA4048" s="21" t="str">
        <f>IF(X4048="", "", TEXT(X4048, "dddd"))</f>
        <v/>
      </c>
      <c r="AB4048" s="21" t="str">
        <f>VLOOKUP(U4048,'Currency Sheet'!A:C,3,)</f>
        <v>DOLLAR</v>
      </c>
      <c r="AC4048" s="42" t="str">
        <f>VLOOKUP(P4048,'Customer List'!B:D,3,)</f>
        <v>Local</v>
      </c>
    </row>
    <row r="4049" spans="1:29" x14ac:dyDescent="0.25">
      <c r="A4049" s="21">
        <v>4042</v>
      </c>
      <c r="B4049" s="21" t="s">
        <v>5804</v>
      </c>
      <c r="C4049" s="30">
        <v>45960</v>
      </c>
      <c r="D4049" s="30">
        <v>45973</v>
      </c>
      <c r="E4049" s="47">
        <v>99</v>
      </c>
      <c r="F4049" s="47">
        <f>IF(AB4049="DOLLAR",E4049*88,E4049)</f>
        <v>8712</v>
      </c>
      <c r="G4049" s="48">
        <f>F4049*J4049</f>
        <v>26136</v>
      </c>
      <c r="H4049" s="21">
        <v>424401</v>
      </c>
      <c r="I4049" s="21" t="s">
        <v>1342</v>
      </c>
      <c r="J4049" s="21">
        <v>3</v>
      </c>
      <c r="K4049" s="21">
        <v>3</v>
      </c>
      <c r="L4049" s="21">
        <f>J4049-K4049</f>
        <v>0</v>
      </c>
      <c r="M4049" s="21" t="s">
        <v>5999</v>
      </c>
      <c r="N4049" s="30">
        <v>45976</v>
      </c>
      <c r="O4049" s="48">
        <v>37600.199999999997</v>
      </c>
      <c r="P4049" s="21" t="s">
        <v>276</v>
      </c>
      <c r="Q4049" s="21">
        <v>58158193520</v>
      </c>
      <c r="R4049" s="21" t="s">
        <v>5920</v>
      </c>
      <c r="S4049" s="3">
        <v>4</v>
      </c>
      <c r="T4049" s="37"/>
      <c r="U4049" s="21" t="s">
        <v>18</v>
      </c>
      <c r="V4049" s="21" t="str">
        <f>VLOOKUP(P4049,'Customer List'!B:C,2,)</f>
        <v>Pune</v>
      </c>
      <c r="W4049" s="38"/>
      <c r="X4049" s="30">
        <v>45979</v>
      </c>
      <c r="Y4049" s="21">
        <f>IF(X4049="", "", X4049-N4049)</f>
        <v>3</v>
      </c>
      <c r="Z4049" s="21" t="str">
        <f>IF(N4049="", "", TEXT(N4049, "dddd"))</f>
        <v>Saturday</v>
      </c>
      <c r="AA4049" s="21" t="str">
        <f>IF(X4049="", "", TEXT(X4049, "dddd"))</f>
        <v>Tuesday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4043</v>
      </c>
      <c r="B4050" s="21" t="s">
        <v>5804</v>
      </c>
      <c r="C4050" s="30">
        <v>45960</v>
      </c>
      <c r="D4050" s="30">
        <v>45973</v>
      </c>
      <c r="E4050" s="47">
        <v>141</v>
      </c>
      <c r="F4050" s="47">
        <f>IF(AB4050="DOLLAR",E4050*88,E4050)</f>
        <v>12408</v>
      </c>
      <c r="G4050" s="48">
        <f>F4050*J4050</f>
        <v>12408</v>
      </c>
      <c r="H4050" s="21">
        <v>424602</v>
      </c>
      <c r="I4050" s="21" t="s">
        <v>1240</v>
      </c>
      <c r="J4050" s="21">
        <v>1</v>
      </c>
      <c r="K4050" s="21">
        <v>1</v>
      </c>
      <c r="L4050" s="21">
        <f>J4050-K4050</f>
        <v>0</v>
      </c>
      <c r="M4050" s="21" t="s">
        <v>5959</v>
      </c>
      <c r="N4050" s="30">
        <v>45978</v>
      </c>
      <c r="O4050" s="48">
        <v>25497.5</v>
      </c>
      <c r="P4050" s="21" t="s">
        <v>2171</v>
      </c>
      <c r="Q4050" s="21">
        <v>58158258476</v>
      </c>
      <c r="R4050" s="21"/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/>
      <c r="Y4050" s="21" t="str">
        <f>IF(X4050="", "", X4050-N4050)</f>
        <v/>
      </c>
      <c r="Z4050" s="21" t="str">
        <f>IF(N4050="", "", TEXT(N4050, "dddd"))</f>
        <v>Monday</v>
      </c>
      <c r="AA4050" s="21" t="str">
        <f>IF(X4050="", "", TEXT(X4050, "dddd"))</f>
        <v/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4044</v>
      </c>
      <c r="B4051" s="21" t="s">
        <v>5804</v>
      </c>
      <c r="C4051" s="30">
        <v>45960</v>
      </c>
      <c r="D4051" s="30">
        <v>45973</v>
      </c>
      <c r="E4051" s="47">
        <v>84.6</v>
      </c>
      <c r="F4051" s="47">
        <f>IF(AB4051="DOLLAR",E4051*88,E4051)</f>
        <v>7444.7999999999993</v>
      </c>
      <c r="G4051" s="48">
        <f>F4051*J4051</f>
        <v>7444.7999999999993</v>
      </c>
      <c r="H4051" s="21">
        <v>426102</v>
      </c>
      <c r="I4051" s="21" t="s">
        <v>1876</v>
      </c>
      <c r="J4051" s="21">
        <v>1</v>
      </c>
      <c r="K4051" s="21">
        <v>1</v>
      </c>
      <c r="L4051" s="21">
        <f>J4051-K4051</f>
        <v>0</v>
      </c>
      <c r="M4051" s="21" t="s">
        <v>5960</v>
      </c>
      <c r="N4051" s="30">
        <v>45978</v>
      </c>
      <c r="O4051" s="48">
        <v>15298.5</v>
      </c>
      <c r="P4051" s="21" t="s">
        <v>2171</v>
      </c>
      <c r="Q4051" s="21">
        <v>58158258476</v>
      </c>
      <c r="R4051" s="21"/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/>
      <c r="Y4051" s="21" t="str">
        <f>IF(X4051="", "", X4051-N4051)</f>
        <v/>
      </c>
      <c r="Z4051" s="21" t="str">
        <f>IF(N4051="", "", TEXT(N4051, "dddd"))</f>
        <v>Monday</v>
      </c>
      <c r="AA4051" s="21" t="str">
        <f>IF(X4051="", "", TEXT(X4051, "dddd"))</f>
        <v/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4045</v>
      </c>
      <c r="B4052" s="21" t="s">
        <v>5804</v>
      </c>
      <c r="C4052" s="30">
        <v>45960</v>
      </c>
      <c r="D4052" s="30">
        <v>45973</v>
      </c>
      <c r="E4052" s="47">
        <v>75</v>
      </c>
      <c r="F4052" s="47">
        <f>IF(AB4052="DOLLAR",E4052*88,E4052)</f>
        <v>6600</v>
      </c>
      <c r="G4052" s="48">
        <f>F4052*J4052</f>
        <v>6600</v>
      </c>
      <c r="H4052" s="21">
        <v>426105</v>
      </c>
      <c r="I4052" s="21" t="s">
        <v>1759</v>
      </c>
      <c r="J4052" s="21">
        <v>1</v>
      </c>
      <c r="K4052" s="21">
        <v>1</v>
      </c>
      <c r="L4052" s="21">
        <f>J4052-K4052</f>
        <v>0</v>
      </c>
      <c r="M4052" s="21" t="s">
        <v>5960</v>
      </c>
      <c r="N4052" s="30">
        <v>45978</v>
      </c>
      <c r="O4052" s="48">
        <v>13562.5</v>
      </c>
      <c r="P4052" s="21" t="s">
        <v>2171</v>
      </c>
      <c r="Q4052" s="21">
        <v>58158258476</v>
      </c>
      <c r="R4052" s="21"/>
      <c r="S4052" s="3">
        <v>4</v>
      </c>
      <c r="T4052" s="37"/>
      <c r="U4052" s="21" t="s">
        <v>18</v>
      </c>
      <c r="V4052" s="21" t="str">
        <f>VLOOKUP(P4052,'Customer List'!B:C,2,)</f>
        <v>Gujrat</v>
      </c>
      <c r="W4052" s="38"/>
      <c r="X4052" s="30"/>
      <c r="Y4052" s="21" t="str">
        <f>IF(X4052="", "", X4052-N4052)</f>
        <v/>
      </c>
      <c r="Z4052" s="21" t="str">
        <f>IF(N4052="", "", TEXT(N4052, "dddd"))</f>
        <v>Monday</v>
      </c>
      <c r="AA4052" s="21" t="str">
        <f>IF(X4052="", "", TEXT(X4052, "dddd"))</f>
        <v/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4046</v>
      </c>
      <c r="B4053" s="21" t="s">
        <v>5804</v>
      </c>
      <c r="C4053" s="30">
        <v>45960</v>
      </c>
      <c r="D4053" s="30">
        <v>45973</v>
      </c>
      <c r="E4053" s="47">
        <v>369</v>
      </c>
      <c r="F4053" s="47">
        <f>IF(AB4053="DOLLAR",E4053*88,E4053)</f>
        <v>32472</v>
      </c>
      <c r="G4053" s="48">
        <f>F4053*J4053</f>
        <v>32472</v>
      </c>
      <c r="H4053" s="21">
        <v>430924</v>
      </c>
      <c r="I4053" s="21" t="s">
        <v>5550</v>
      </c>
      <c r="J4053" s="21">
        <v>1</v>
      </c>
      <c r="K4053" s="21">
        <v>1</v>
      </c>
      <c r="L4053" s="21">
        <f>J4053-K4053</f>
        <v>0</v>
      </c>
      <c r="M4053" s="21" t="s">
        <v>5999</v>
      </c>
      <c r="N4053" s="30">
        <v>45976</v>
      </c>
      <c r="O4053" s="48">
        <v>46715.4</v>
      </c>
      <c r="P4053" s="21" t="s">
        <v>276</v>
      </c>
      <c r="Q4053" s="21">
        <v>58158193520</v>
      </c>
      <c r="R4053" s="21" t="s">
        <v>5920</v>
      </c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>
        <v>45979</v>
      </c>
      <c r="Y4053" s="21">
        <f>IF(X4053="", "", X4053-N4053)</f>
        <v>3</v>
      </c>
      <c r="Z4053" s="21" t="str">
        <f>IF(N4053="", "", TEXT(N4053, "dddd"))</f>
        <v>Saturday</v>
      </c>
      <c r="AA4053" s="21" t="str">
        <f>IF(X4053="", "", TEXT(X4053, "dddd"))</f>
        <v>Tuesday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4047</v>
      </c>
      <c r="B4054" s="21" t="s">
        <v>5804</v>
      </c>
      <c r="C4054" s="30">
        <v>45960</v>
      </c>
      <c r="D4054" s="30">
        <v>45973</v>
      </c>
      <c r="E4054" s="47">
        <v>369</v>
      </c>
      <c r="F4054" s="47">
        <f>IF(AB4054="DOLLAR",E4054*88,E4054)</f>
        <v>32472</v>
      </c>
      <c r="G4054" s="48">
        <f>F4054*J4054</f>
        <v>32472</v>
      </c>
      <c r="H4054" s="21">
        <v>431324</v>
      </c>
      <c r="I4054" s="21" t="s">
        <v>5551</v>
      </c>
      <c r="J4054" s="21">
        <v>1</v>
      </c>
      <c r="K4054" s="21">
        <v>1</v>
      </c>
      <c r="L4054" s="21">
        <f>J4054-K4054</f>
        <v>0</v>
      </c>
      <c r="M4054" s="21" t="s">
        <v>5999</v>
      </c>
      <c r="N4054" s="30">
        <v>45976</v>
      </c>
      <c r="O4054" s="48">
        <v>46715.4</v>
      </c>
      <c r="P4054" s="21" t="s">
        <v>276</v>
      </c>
      <c r="Q4054" s="21">
        <v>58158193520</v>
      </c>
      <c r="R4054" s="21" t="s">
        <v>5920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>IF(X4054="", "", X4054-N4054)</f>
        <v>3</v>
      </c>
      <c r="Z4054" s="21" t="str">
        <f>IF(N4054="", "", TEXT(N4054, "dddd"))</f>
        <v>Saturday</v>
      </c>
      <c r="AA4054" s="21" t="str">
        <f>IF(X4054="", "", TEXT(X4054, "dddd"))</f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4048</v>
      </c>
      <c r="B4055" s="21" t="s">
        <v>5804</v>
      </c>
      <c r="C4055" s="30">
        <v>45960</v>
      </c>
      <c r="D4055" s="30">
        <v>45973</v>
      </c>
      <c r="E4055" s="47">
        <v>159</v>
      </c>
      <c r="F4055" s="47">
        <f>IF(AB4055="DOLLAR",E4055*88,E4055)</f>
        <v>13992</v>
      </c>
      <c r="G4055" s="48">
        <f>F4055*J4055</f>
        <v>13992</v>
      </c>
      <c r="H4055" s="21">
        <v>431501</v>
      </c>
      <c r="I4055" s="21" t="s">
        <v>5817</v>
      </c>
      <c r="J4055" s="21">
        <v>1</v>
      </c>
      <c r="K4055" s="21"/>
      <c r="L4055" s="21">
        <f>J4055-K4055</f>
        <v>1</v>
      </c>
      <c r="M4055" s="21"/>
      <c r="N4055" s="30"/>
      <c r="O4055" s="48"/>
      <c r="P4055" s="21" t="s">
        <v>1136</v>
      </c>
      <c r="Q4055" s="21"/>
      <c r="R4055" s="21"/>
      <c r="S4055" s="3">
        <v>4</v>
      </c>
      <c r="T4055" s="37"/>
      <c r="U4055" s="21" t="s">
        <v>18</v>
      </c>
      <c r="V4055" s="21" t="str">
        <f>VLOOKUP(P4055,'Customer List'!B:C,2,)</f>
        <v>Delhi</v>
      </c>
      <c r="W4055" s="38"/>
      <c r="X4055" s="30"/>
      <c r="Y4055" s="21" t="str">
        <f>IF(X4055="", "", X4055-N4055)</f>
        <v/>
      </c>
      <c r="Z4055" s="21" t="str">
        <f>IF(N4055="", "", TEXT(N4055, "dddd"))</f>
        <v/>
      </c>
      <c r="AA4055" s="21" t="str">
        <f>IF(X4055="", "", TEXT(X4055, "dddd"))</f>
        <v/>
      </c>
      <c r="AB4055" s="21" t="str">
        <f>VLOOKUP(U4055,'Currency Sheet'!A:C,3,)</f>
        <v>DOLLAR</v>
      </c>
      <c r="AC4055" s="42" t="str">
        <f>VLOOKUP(P4055,'Customer List'!B:D,3,)</f>
        <v>Local</v>
      </c>
    </row>
    <row r="4056" spans="1:29" x14ac:dyDescent="0.25">
      <c r="A4056" s="21">
        <v>4049</v>
      </c>
      <c r="B4056" s="21" t="s">
        <v>5804</v>
      </c>
      <c r="C4056" s="30">
        <v>45960</v>
      </c>
      <c r="D4056" s="30">
        <v>45973</v>
      </c>
      <c r="E4056" s="47">
        <v>148.5</v>
      </c>
      <c r="F4056" s="47">
        <f>IF(AB4056="DOLLAR",E4056*88,E4056)</f>
        <v>13068</v>
      </c>
      <c r="G4056" s="48">
        <f>F4056*J4056</f>
        <v>13068</v>
      </c>
      <c r="H4056" s="21">
        <v>480009</v>
      </c>
      <c r="I4056" s="21" t="s">
        <v>5818</v>
      </c>
      <c r="J4056" s="21">
        <v>1</v>
      </c>
      <c r="K4056" s="21">
        <v>1</v>
      </c>
      <c r="L4056" s="21">
        <f>J4056-K4056</f>
        <v>0</v>
      </c>
      <c r="M4056" s="21" t="s">
        <v>5984</v>
      </c>
      <c r="N4056" s="30">
        <v>45976</v>
      </c>
      <c r="O4056" s="48">
        <v>18414</v>
      </c>
      <c r="P4056" s="21" t="s">
        <v>621</v>
      </c>
      <c r="Q4056" s="21">
        <v>58158205394</v>
      </c>
      <c r="R4056" s="21" t="s">
        <v>5920</v>
      </c>
      <c r="S4056" s="3">
        <v>4</v>
      </c>
      <c r="T4056" s="37"/>
      <c r="U4056" s="21" t="s">
        <v>18</v>
      </c>
      <c r="V4056" s="21" t="str">
        <f>VLOOKUP(P4056,'Customer List'!B:C,2,)</f>
        <v>Hyderabad</v>
      </c>
      <c r="W4056" s="38"/>
      <c r="X4056" s="30">
        <v>45979</v>
      </c>
      <c r="Y4056" s="21">
        <f>IF(X4056="", "", X4056-N4056)</f>
        <v>3</v>
      </c>
      <c r="Z4056" s="21" t="str">
        <f>IF(N4056="", "", TEXT(N4056, "dddd"))</f>
        <v>Saturday</v>
      </c>
      <c r="AA4056" s="21" t="str">
        <f>IF(X4056="", "", TEXT(X4056, "dddd"))</f>
        <v>Tuesday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4050</v>
      </c>
      <c r="B4057" s="21" t="s">
        <v>5804</v>
      </c>
      <c r="C4057" s="30">
        <v>45960</v>
      </c>
      <c r="D4057" s="30">
        <v>45973</v>
      </c>
      <c r="E4057" s="47">
        <v>148.5</v>
      </c>
      <c r="F4057" s="47">
        <f>IF(AB4057="DOLLAR",E4057*88,E4057)</f>
        <v>13068</v>
      </c>
      <c r="G4057" s="48">
        <f>F4057*J4057</f>
        <v>13068</v>
      </c>
      <c r="H4057" s="21">
        <v>480011</v>
      </c>
      <c r="I4057" s="21" t="s">
        <v>5409</v>
      </c>
      <c r="J4057" s="21">
        <v>1</v>
      </c>
      <c r="K4057" s="21">
        <v>1</v>
      </c>
      <c r="L4057" s="21">
        <f>J4057-K4057</f>
        <v>0</v>
      </c>
      <c r="M4057" s="21" t="s">
        <v>5984</v>
      </c>
      <c r="N4057" s="30">
        <v>45976</v>
      </c>
      <c r="O4057" s="48">
        <v>18414</v>
      </c>
      <c r="P4057" s="21" t="s">
        <v>621</v>
      </c>
      <c r="Q4057" s="21">
        <v>58158205394</v>
      </c>
      <c r="R4057" s="21" t="s">
        <v>5920</v>
      </c>
      <c r="S4057" s="3">
        <v>4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>
        <v>45979</v>
      </c>
      <c r="Y4057" s="21">
        <f>IF(X4057="", "", X4057-N4057)</f>
        <v>3</v>
      </c>
      <c r="Z4057" s="21" t="str">
        <f>IF(N4057="", "", TEXT(N4057, "dddd"))</f>
        <v>Saturday</v>
      </c>
      <c r="AA4057" s="21" t="str">
        <f>IF(X4057="", "", TEXT(X4057, "dddd"))</f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4051</v>
      </c>
      <c r="B4058" s="21" t="s">
        <v>5804</v>
      </c>
      <c r="C4058" s="30">
        <v>45960</v>
      </c>
      <c r="D4058" s="30">
        <v>45973</v>
      </c>
      <c r="E4058" s="47">
        <v>417.75</v>
      </c>
      <c r="F4058" s="47">
        <f>IF(AB4058="DOLLAR",E4058*88,E4058)</f>
        <v>36762</v>
      </c>
      <c r="G4058" s="48">
        <f>F4058*J4058</f>
        <v>36762</v>
      </c>
      <c r="H4058" s="21">
        <v>480019</v>
      </c>
      <c r="I4058" s="21" t="s">
        <v>5819</v>
      </c>
      <c r="J4058" s="21">
        <v>1</v>
      </c>
      <c r="K4058" s="21">
        <v>1</v>
      </c>
      <c r="L4058" s="21">
        <f>J4058-K4058</f>
        <v>0</v>
      </c>
      <c r="M4058" s="21" t="s">
        <v>5984</v>
      </c>
      <c r="N4058" s="30">
        <v>45976</v>
      </c>
      <c r="O4058" s="48">
        <v>51801</v>
      </c>
      <c r="P4058" s="21" t="s">
        <v>621</v>
      </c>
      <c r="Q4058" s="21">
        <v>58158205394</v>
      </c>
      <c r="R4058" s="21" t="s">
        <v>5920</v>
      </c>
      <c r="S4058" s="3" t="s">
        <v>299</v>
      </c>
      <c r="T4058" s="37"/>
      <c r="U4058" s="21" t="s">
        <v>18</v>
      </c>
      <c r="V4058" s="21" t="str">
        <f>VLOOKUP(P4058,'Customer List'!B:C,2,)</f>
        <v>Hyderabad</v>
      </c>
      <c r="W4058" s="38"/>
      <c r="X4058" s="30">
        <v>45979</v>
      </c>
      <c r="Y4058" s="21">
        <f>IF(X4058="", "", X4058-N4058)</f>
        <v>3</v>
      </c>
      <c r="Z4058" s="21" t="str">
        <f>IF(N4058="", "", TEXT(N4058, "dddd"))</f>
        <v>Saturday</v>
      </c>
      <c r="AA4058" s="21" t="str">
        <f>IF(X4058="", "", TEXT(X4058, "dddd"))</f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4052</v>
      </c>
      <c r="B4059" s="21" t="s">
        <v>5804</v>
      </c>
      <c r="C4059" s="30">
        <v>45960</v>
      </c>
      <c r="D4059" s="30">
        <v>45973</v>
      </c>
      <c r="E4059" s="47">
        <v>169.2</v>
      </c>
      <c r="F4059" s="47">
        <f>IF(AB4059="DOLLAR",E4059*88,E4059)</f>
        <v>14889.599999999999</v>
      </c>
      <c r="G4059" s="48">
        <f>F4059*J4059</f>
        <v>14889.599999999999</v>
      </c>
      <c r="H4059" s="21">
        <v>514602</v>
      </c>
      <c r="I4059" s="21" t="s">
        <v>5820</v>
      </c>
      <c r="J4059" s="21">
        <v>1</v>
      </c>
      <c r="K4059" s="21"/>
      <c r="L4059" s="21">
        <f>J4059-K4059</f>
        <v>1</v>
      </c>
      <c r="M4059" s="21"/>
      <c r="N4059" s="30"/>
      <c r="O4059" s="48"/>
      <c r="P4059" s="21" t="s">
        <v>1136</v>
      </c>
      <c r="Q4059" s="21"/>
      <c r="R4059" s="21"/>
      <c r="S4059" s="3">
        <v>4</v>
      </c>
      <c r="T4059" s="37"/>
      <c r="U4059" s="21" t="s">
        <v>18</v>
      </c>
      <c r="V4059" s="21" t="str">
        <f>VLOOKUP(P4059,'Customer List'!B:C,2,)</f>
        <v>Delhi</v>
      </c>
      <c r="W4059" s="38"/>
      <c r="X4059" s="30"/>
      <c r="Y4059" s="21" t="str">
        <f>IF(X4059="", "", X4059-N4059)</f>
        <v/>
      </c>
      <c r="Z4059" s="21" t="str">
        <f>IF(N4059="", "", TEXT(N4059, "dddd"))</f>
        <v/>
      </c>
      <c r="AA4059" s="21" t="str">
        <f>IF(X4059="", "", TEXT(X4059, "dddd"))</f>
        <v/>
      </c>
      <c r="AB4059" s="21" t="str">
        <f>VLOOKUP(U4059,'Currency Sheet'!A:C,3,)</f>
        <v>DOLLAR</v>
      </c>
      <c r="AC4059" s="42" t="str">
        <f>VLOOKUP(P4059,'Customer List'!B:D,3,)</f>
        <v>Local</v>
      </c>
    </row>
    <row r="4060" spans="1:29" x14ac:dyDescent="0.25">
      <c r="A4060" s="21">
        <v>4053</v>
      </c>
      <c r="B4060" s="21" t="s">
        <v>5804</v>
      </c>
      <c r="C4060" s="30">
        <v>45960</v>
      </c>
      <c r="D4060" s="30">
        <v>45973</v>
      </c>
      <c r="E4060" s="47">
        <v>299.39999999999998</v>
      </c>
      <c r="F4060" s="47">
        <f>IF(AB4060="DOLLAR",E4060*88,E4060)</f>
        <v>26347.199999999997</v>
      </c>
      <c r="G4060" s="48">
        <f>F4060*J4060</f>
        <v>26347.199999999997</v>
      </c>
      <c r="H4060" s="21">
        <v>576406</v>
      </c>
      <c r="I4060" s="21" t="s">
        <v>5411</v>
      </c>
      <c r="J4060" s="21">
        <v>1</v>
      </c>
      <c r="K4060" s="21">
        <v>1</v>
      </c>
      <c r="L4060" s="21">
        <f>J4060-K4060</f>
        <v>0</v>
      </c>
      <c r="M4060" s="21" t="s">
        <v>5954</v>
      </c>
      <c r="N4060" s="30">
        <v>45978</v>
      </c>
      <c r="O4060" s="48">
        <v>54141.5</v>
      </c>
      <c r="P4060" s="21" t="s">
        <v>168</v>
      </c>
      <c r="Q4060" s="21">
        <v>58158244981</v>
      </c>
      <c r="R4060" s="21" t="s">
        <v>5920</v>
      </c>
      <c r="S4060" s="3">
        <v>-20</v>
      </c>
      <c r="T4060" s="37"/>
      <c r="U4060" s="21" t="s">
        <v>18</v>
      </c>
      <c r="V4060" s="21" t="str">
        <f>VLOOKUP(P4060,'Customer List'!B:C,2,)</f>
        <v>Bhopal</v>
      </c>
      <c r="W4060" s="38"/>
      <c r="X4060" s="30">
        <v>45980</v>
      </c>
      <c r="Y4060" s="21">
        <f>IF(X4060="", "", X4060-N4060)</f>
        <v>2</v>
      </c>
      <c r="Z4060" s="21" t="str">
        <f>IF(N4060="", "", TEXT(N4060, "dddd"))</f>
        <v>Monday</v>
      </c>
      <c r="AA4060" s="21" t="str">
        <f>IF(X4060="", "", TEXT(X4060, "dddd"))</f>
        <v>Wednesday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4054</v>
      </c>
      <c r="B4061" s="21" t="s">
        <v>5804</v>
      </c>
      <c r="C4061" s="30">
        <v>45960</v>
      </c>
      <c r="D4061" s="30">
        <v>45973</v>
      </c>
      <c r="E4061" s="47">
        <v>88.2</v>
      </c>
      <c r="F4061" s="47">
        <f>IF(AB4061="DOLLAR",E4061*88,E4061)</f>
        <v>7761.6</v>
      </c>
      <c r="G4061" s="48">
        <f>F4061*J4061</f>
        <v>7761.6</v>
      </c>
      <c r="H4061" s="21">
        <v>592702</v>
      </c>
      <c r="I4061" s="21" t="s">
        <v>5821</v>
      </c>
      <c r="J4061" s="21">
        <v>1</v>
      </c>
      <c r="K4061" s="21"/>
      <c r="L4061" s="21">
        <f>J4061-K4061</f>
        <v>1</v>
      </c>
      <c r="M4061" s="21"/>
      <c r="N4061" s="30"/>
      <c r="O4061" s="48"/>
      <c r="P4061" s="21" t="s">
        <v>254</v>
      </c>
      <c r="Q4061" s="21"/>
      <c r="R4061" s="21"/>
      <c r="S4061" s="3">
        <v>-20</v>
      </c>
      <c r="T4061" s="37"/>
      <c r="U4061" s="21" t="s">
        <v>18</v>
      </c>
      <c r="V4061" s="21" t="str">
        <f>VLOOKUP(P4061,'Customer List'!B:C,2,)</f>
        <v>Delhi</v>
      </c>
      <c r="W4061" s="38"/>
      <c r="X4061" s="30"/>
      <c r="Y4061" s="21" t="str">
        <f>IF(X4061="", "", X4061-N4061)</f>
        <v/>
      </c>
      <c r="Z4061" s="21" t="str">
        <f>IF(N4061="", "", TEXT(N4061, "dddd"))</f>
        <v/>
      </c>
      <c r="AA4061" s="21" t="str">
        <f>IF(X4061="", "", TEXT(X4061, "dddd"))</f>
        <v/>
      </c>
      <c r="AB4061" s="21" t="str">
        <f>VLOOKUP(U4061,'Currency Sheet'!A:C,3,)</f>
        <v>DOLLAR</v>
      </c>
      <c r="AC4061" s="42" t="str">
        <f>VLOOKUP(P4061,'Customer List'!B:D,3,)</f>
        <v>Local</v>
      </c>
    </row>
    <row r="4062" spans="1:29" x14ac:dyDescent="0.25">
      <c r="A4062" s="21">
        <v>4055</v>
      </c>
      <c r="B4062" s="21" t="s">
        <v>5804</v>
      </c>
      <c r="C4062" s="30">
        <v>45960</v>
      </c>
      <c r="D4062" s="30">
        <v>45973</v>
      </c>
      <c r="E4062" s="47">
        <v>151.80000000000001</v>
      </c>
      <c r="F4062" s="47">
        <f>IF(AB4062="DOLLAR",E4062*88,E4062)</f>
        <v>13358.400000000001</v>
      </c>
      <c r="G4062" s="48">
        <f>F4062*J4062</f>
        <v>13358.400000000001</v>
      </c>
      <c r="H4062" s="21">
        <v>640914</v>
      </c>
      <c r="I4062" s="21" t="s">
        <v>4836</v>
      </c>
      <c r="J4062" s="21">
        <v>1</v>
      </c>
      <c r="K4062" s="21">
        <v>1</v>
      </c>
      <c r="L4062" s="21">
        <f>J4062-K4062</f>
        <v>0</v>
      </c>
      <c r="M4062" s="21" t="s">
        <v>5973</v>
      </c>
      <c r="N4062" s="30">
        <v>45976</v>
      </c>
      <c r="O4062" s="48">
        <v>23527.200000000001</v>
      </c>
      <c r="P4062" s="21" t="s">
        <v>228</v>
      </c>
      <c r="Q4062" s="21">
        <v>58158206186</v>
      </c>
      <c r="R4062" s="21" t="s">
        <v>5920</v>
      </c>
      <c r="S4062" s="3">
        <v>4</v>
      </c>
      <c r="T4062" s="37"/>
      <c r="U4062" s="21" t="s">
        <v>18</v>
      </c>
      <c r="V4062" s="21" t="str">
        <f>VLOOKUP(P4062,'Customer List'!B:C,2,)</f>
        <v>Kolkata</v>
      </c>
      <c r="W4062" s="38"/>
      <c r="X4062" s="30">
        <v>45979</v>
      </c>
      <c r="Y4062" s="21">
        <f>IF(X4062="", "", X4062-N4062)</f>
        <v>3</v>
      </c>
      <c r="Z4062" s="21" t="str">
        <f>IF(N4062="", "", TEXT(N4062, "dddd"))</f>
        <v>Saturday</v>
      </c>
      <c r="AA4062" s="21" t="str">
        <f>IF(X4062="", "", TEXT(X4062, "dddd"))</f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4056</v>
      </c>
      <c r="B4063" s="21" t="s">
        <v>5804</v>
      </c>
      <c r="C4063" s="30">
        <v>45960</v>
      </c>
      <c r="D4063" s="30">
        <v>45973</v>
      </c>
      <c r="E4063" s="47">
        <v>172.2</v>
      </c>
      <c r="F4063" s="47">
        <f>IF(AB4063="DOLLAR",E4063*88,E4063)</f>
        <v>15153.599999999999</v>
      </c>
      <c r="G4063" s="48">
        <f>F4063*J4063</f>
        <v>15153.599999999999</v>
      </c>
      <c r="H4063" s="21">
        <v>693504</v>
      </c>
      <c r="I4063" s="21" t="s">
        <v>5822</v>
      </c>
      <c r="J4063" s="21">
        <v>1</v>
      </c>
      <c r="K4063" s="21"/>
      <c r="L4063" s="21">
        <f>J4063-K4063</f>
        <v>1</v>
      </c>
      <c r="M4063" s="21"/>
      <c r="N4063" s="30"/>
      <c r="O4063" s="48"/>
      <c r="P4063" s="21" t="s">
        <v>901</v>
      </c>
      <c r="Q4063" s="21"/>
      <c r="R4063" s="21"/>
      <c r="S4063" s="3">
        <v>4</v>
      </c>
      <c r="T4063" s="37"/>
      <c r="U4063" s="21" t="s">
        <v>18</v>
      </c>
      <c r="V4063" s="21" t="str">
        <f>VLOOKUP(P4063,'Customer List'!B:C,2,)</f>
        <v>Delhi</v>
      </c>
      <c r="W4063" s="38"/>
      <c r="X4063" s="30"/>
      <c r="Y4063" s="21" t="str">
        <f>IF(X4063="", "", X4063-N4063)</f>
        <v/>
      </c>
      <c r="Z4063" s="21" t="str">
        <f>IF(N4063="", "", TEXT(N4063, "dddd"))</f>
        <v/>
      </c>
      <c r="AA4063" s="21" t="str">
        <f>IF(X4063="", "", TEXT(X4063, "dddd"))</f>
        <v/>
      </c>
      <c r="AB4063" s="21" t="str">
        <f>VLOOKUP(U4063,'Currency Sheet'!A:C,3,)</f>
        <v>DOLLAR</v>
      </c>
      <c r="AC4063" s="42" t="str">
        <f>VLOOKUP(P4063,'Customer List'!B:D,3,)</f>
        <v>Local</v>
      </c>
    </row>
    <row r="4064" spans="1:29" x14ac:dyDescent="0.25">
      <c r="A4064" s="21">
        <v>4057</v>
      </c>
      <c r="B4064" s="21" t="s">
        <v>5804</v>
      </c>
      <c r="C4064" s="30">
        <v>45960</v>
      </c>
      <c r="D4064" s="30">
        <v>45973</v>
      </c>
      <c r="E4064" s="47">
        <v>4.2</v>
      </c>
      <c r="F4064" s="47">
        <f>IF(AB4064="DOLLAR",E4064*88,E4064)</f>
        <v>369.6</v>
      </c>
      <c r="G4064" s="48">
        <f>F4064*J4064</f>
        <v>1478.4</v>
      </c>
      <c r="H4064" s="21">
        <v>740379</v>
      </c>
      <c r="I4064" s="21" t="s">
        <v>243</v>
      </c>
      <c r="J4064" s="21">
        <v>4</v>
      </c>
      <c r="K4064" s="21"/>
      <c r="L4064" s="21">
        <f>J4064-K4064</f>
        <v>4</v>
      </c>
      <c r="M4064" s="21"/>
      <c r="N4064" s="30"/>
      <c r="O4064" s="48"/>
      <c r="P4064" s="21" t="s">
        <v>1145</v>
      </c>
      <c r="Q4064" s="21"/>
      <c r="R4064" s="21"/>
      <c r="S4064" s="3" t="s">
        <v>299</v>
      </c>
      <c r="T4064" s="37"/>
      <c r="U4064" s="21" t="s">
        <v>18</v>
      </c>
      <c r="V4064" s="21" t="str">
        <f>VLOOKUP(P4064,'Customer List'!B:C,2,)</f>
        <v>STOCK</v>
      </c>
      <c r="W4064" s="38"/>
      <c r="X4064" s="30"/>
      <c r="Y4064" s="21" t="str">
        <f>IF(X4064="", "", X4064-N4064)</f>
        <v/>
      </c>
      <c r="Z4064" s="21" t="str">
        <f>IF(N4064="", "", TEXT(N4064, "dddd"))</f>
        <v/>
      </c>
      <c r="AA4064" s="21" t="str">
        <f>IF(X4064="", "", TEXT(X4064, "dddd"))</f>
        <v/>
      </c>
      <c r="AB4064" s="21" t="str">
        <f>VLOOKUP(U4064,'Currency Sheet'!A:C,3,)</f>
        <v>DOLLAR</v>
      </c>
      <c r="AC4064" s="42" t="str">
        <f>VLOOKUP(P4064,'Customer List'!B:D,3,)</f>
        <v>STOCK</v>
      </c>
    </row>
    <row r="4065" spans="1:29" x14ac:dyDescent="0.25">
      <c r="A4065" s="21">
        <v>4058</v>
      </c>
      <c r="B4065" s="21" t="s">
        <v>5804</v>
      </c>
      <c r="C4065" s="30">
        <v>45960</v>
      </c>
      <c r="D4065" s="30">
        <v>45973</v>
      </c>
      <c r="E4065" s="47">
        <v>986.4</v>
      </c>
      <c r="F4065" s="47">
        <f>IF(AB4065="DOLLAR",E4065*88,E4065)</f>
        <v>86803.199999999997</v>
      </c>
      <c r="G4065" s="48">
        <f>F4065*J4065</f>
        <v>86803.199999999997</v>
      </c>
      <c r="H4065" s="21">
        <v>741044</v>
      </c>
      <c r="I4065" s="21" t="s">
        <v>5823</v>
      </c>
      <c r="J4065" s="21">
        <v>1</v>
      </c>
      <c r="K4065" s="21"/>
      <c r="L4065" s="21">
        <f>J4065-K4065</f>
        <v>1</v>
      </c>
      <c r="M4065" s="21"/>
      <c r="N4065" s="30"/>
      <c r="O4065" s="48"/>
      <c r="P4065" s="21" t="s">
        <v>42</v>
      </c>
      <c r="Q4065" s="21"/>
      <c r="R4065" s="21"/>
      <c r="S4065" s="3">
        <v>4</v>
      </c>
      <c r="T4065" s="37"/>
      <c r="U4065" s="21" t="s">
        <v>18</v>
      </c>
      <c r="V4065" s="21" t="str">
        <f>VLOOKUP(P4065,'Customer List'!B:C,2,)</f>
        <v>Faridabad</v>
      </c>
      <c r="W4065" s="38"/>
      <c r="X4065" s="30"/>
      <c r="Y4065" s="21" t="str">
        <f>IF(X4065="", "", X4065-N4065)</f>
        <v/>
      </c>
      <c r="Z4065" s="21" t="str">
        <f>IF(N4065="", "", TEXT(N4065, "dddd"))</f>
        <v/>
      </c>
      <c r="AA4065" s="21" t="str">
        <f>IF(X4065="", "", TEXT(X4065, "dddd"))</f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x14ac:dyDescent="0.25">
      <c r="A4066" s="21">
        <v>4059</v>
      </c>
      <c r="B4066" s="21" t="s">
        <v>5804</v>
      </c>
      <c r="C4066" s="30">
        <v>45960</v>
      </c>
      <c r="D4066" s="30">
        <v>45973</v>
      </c>
      <c r="E4066" s="47">
        <v>454.2</v>
      </c>
      <c r="F4066" s="47">
        <f>IF(AB4066="DOLLAR",E4066*88,E4066)</f>
        <v>39969.599999999999</v>
      </c>
      <c r="G4066" s="48">
        <f>F4066*J4066</f>
        <v>79939.199999999997</v>
      </c>
      <c r="H4066" s="21">
        <v>783906</v>
      </c>
      <c r="I4066" s="21" t="s">
        <v>5824</v>
      </c>
      <c r="J4066" s="21">
        <v>2</v>
      </c>
      <c r="K4066" s="21">
        <v>2</v>
      </c>
      <c r="L4066" s="21">
        <f>J4066-K4066</f>
        <v>0</v>
      </c>
      <c r="M4066" s="21" t="s">
        <v>5882</v>
      </c>
      <c r="N4066" s="30">
        <v>45974</v>
      </c>
      <c r="O4066" s="48">
        <v>140802</v>
      </c>
      <c r="P4066" s="21" t="s">
        <v>208</v>
      </c>
      <c r="Q4066" s="21" t="s">
        <v>1127</v>
      </c>
      <c r="R4066" s="21" t="s">
        <v>1127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>IF(X4066="", "", X4066-N4066)</f>
        <v/>
      </c>
      <c r="Z4066" s="21" t="str">
        <f>IF(N4066="", "", TEXT(N4066, "dddd"))</f>
        <v>Thursday</v>
      </c>
      <c r="AA4066" s="21" t="str">
        <f>IF(X4066="", "", TEXT(X4066, "dddd"))</f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v>4060</v>
      </c>
      <c r="B4067" s="21" t="s">
        <v>5804</v>
      </c>
      <c r="C4067" s="30">
        <v>45960</v>
      </c>
      <c r="D4067" s="30">
        <v>45973</v>
      </c>
      <c r="E4067" s="47">
        <v>53.4</v>
      </c>
      <c r="F4067" s="47">
        <f>IF(AB4067="DOLLAR",E4067*88,E4067)</f>
        <v>4699.2</v>
      </c>
      <c r="G4067" s="48">
        <f>F4067*J4067</f>
        <v>9398.4</v>
      </c>
      <c r="H4067" s="21">
        <v>844302</v>
      </c>
      <c r="I4067" s="21" t="s">
        <v>5825</v>
      </c>
      <c r="J4067" s="21">
        <v>2</v>
      </c>
      <c r="K4067" s="21">
        <v>2</v>
      </c>
      <c r="L4067" s="21">
        <f>J4067-K4067</f>
        <v>0</v>
      </c>
      <c r="M4067" s="21" t="s">
        <v>5881</v>
      </c>
      <c r="N4067" s="30">
        <v>45974</v>
      </c>
      <c r="O4067" s="48">
        <v>17088</v>
      </c>
      <c r="P4067" s="21" t="s">
        <v>208</v>
      </c>
      <c r="Q4067" s="21" t="s">
        <v>1127</v>
      </c>
      <c r="R4067" s="21" t="s">
        <v>1127</v>
      </c>
      <c r="S4067" s="3">
        <v>4</v>
      </c>
      <c r="T4067" s="37"/>
      <c r="U4067" s="21" t="s">
        <v>18</v>
      </c>
      <c r="V4067" s="21" t="str">
        <f>VLOOKUP(P4067,'Customer List'!B:C,2,)</f>
        <v>Delhi</v>
      </c>
      <c r="W4067" s="38"/>
      <c r="X4067" s="30"/>
      <c r="Y4067" s="21" t="str">
        <f>IF(X4067="", "", X4067-N4067)</f>
        <v/>
      </c>
      <c r="Z4067" s="21" t="str">
        <f>IF(N4067="", "", TEXT(N4067, "dddd"))</f>
        <v>Thursday</v>
      </c>
      <c r="AA4067" s="21" t="str">
        <f>IF(X4067="", "", TEXT(X4067, "dddd"))</f>
        <v/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x14ac:dyDescent="0.25">
      <c r="A4068" s="21">
        <v>4061</v>
      </c>
      <c r="B4068" s="21">
        <v>300083874</v>
      </c>
      <c r="C4068" s="30">
        <v>45758</v>
      </c>
      <c r="D4068" s="30">
        <v>45973</v>
      </c>
      <c r="E4068" s="47">
        <v>194.4</v>
      </c>
      <c r="F4068" s="47">
        <f>IF(AB4068="DOLLAR",E4068*88,E4068)</f>
        <v>17107.2</v>
      </c>
      <c r="G4068" s="48">
        <f>F4068*J4068</f>
        <v>17107.2</v>
      </c>
      <c r="H4068" s="21" t="s">
        <v>5826</v>
      </c>
      <c r="I4068" s="21"/>
      <c r="J4068" s="21">
        <v>1</v>
      </c>
      <c r="K4068" s="21">
        <v>1</v>
      </c>
      <c r="L4068" s="21">
        <f>J4068-K4068</f>
        <v>0</v>
      </c>
      <c r="M4068" s="21" t="s">
        <v>5992</v>
      </c>
      <c r="N4068" s="30">
        <v>45976</v>
      </c>
      <c r="O4068" s="48">
        <v>28248.75</v>
      </c>
      <c r="P4068" s="21" t="s">
        <v>2513</v>
      </c>
      <c r="Q4068" s="21">
        <v>58158192256</v>
      </c>
      <c r="R4068" s="21" t="s">
        <v>5920</v>
      </c>
      <c r="S4068" s="3">
        <v>-20</v>
      </c>
      <c r="T4068" s="37"/>
      <c r="U4068" s="21" t="s">
        <v>1141</v>
      </c>
      <c r="V4068" s="21" t="str">
        <f>VLOOKUP(P4068,'Customer List'!B:C,2,)</f>
        <v>MOHALI (PUNJAB)</v>
      </c>
      <c r="W4068" s="38"/>
      <c r="X4068" s="30">
        <v>45978</v>
      </c>
      <c r="Y4068" s="21">
        <f>IF(X4068="", "", X4068-N4068)</f>
        <v>2</v>
      </c>
      <c r="Z4068" s="21" t="str">
        <f>IF(N4068="", "", TEXT(N4068, "dddd"))</f>
        <v>Saturday</v>
      </c>
      <c r="AA4068" s="21" t="str">
        <f>IF(X4068="", "", TEXT(X4068, "dddd"))</f>
        <v>Monday</v>
      </c>
      <c r="AB4068" s="21" t="str">
        <f>VLOOKUP(U4068,'Currency Sheet'!A:C,3,)</f>
        <v>DOLLAR</v>
      </c>
      <c r="AC4068" s="42" t="str">
        <f>VLOOKUP(P4068,'Customer List'!B:D,3,)</f>
        <v>OutStation</v>
      </c>
    </row>
    <row r="4069" spans="1:29" x14ac:dyDescent="0.25">
      <c r="A4069" s="21">
        <v>4062</v>
      </c>
      <c r="B4069" s="21" t="s">
        <v>5827</v>
      </c>
      <c r="C4069" s="30">
        <v>45968</v>
      </c>
      <c r="D4069" s="30">
        <v>45975</v>
      </c>
      <c r="E4069" s="47">
        <v>63</v>
      </c>
      <c r="F4069" s="47">
        <f>IF(AB4069="DOLLAR",E4069*88,E4069)</f>
        <v>5544</v>
      </c>
      <c r="G4069" s="48">
        <f>F4069*J4069</f>
        <v>5544</v>
      </c>
      <c r="H4069" s="21">
        <v>100516</v>
      </c>
      <c r="I4069" s="21" t="s">
        <v>4762</v>
      </c>
      <c r="J4069" s="21">
        <v>1</v>
      </c>
      <c r="K4069" s="21"/>
      <c r="L4069" s="21">
        <f>J4069-K4069</f>
        <v>1</v>
      </c>
      <c r="M4069" s="21"/>
      <c r="N4069" s="30"/>
      <c r="O4069" s="48"/>
      <c r="P4069" s="21" t="s">
        <v>16</v>
      </c>
      <c r="Q4069" s="21"/>
      <c r="R4069" s="21"/>
      <c r="S4069" s="3">
        <v>4</v>
      </c>
      <c r="T4069" s="37"/>
      <c r="U4069" s="21" t="s">
        <v>18</v>
      </c>
      <c r="V4069" s="21" t="str">
        <f>VLOOKUP(P4069,'Customer List'!B:C,2,)</f>
        <v>Delhi</v>
      </c>
      <c r="W4069" s="38"/>
      <c r="X4069" s="30"/>
      <c r="Y4069" s="21" t="str">
        <f>IF(X4069="", "", X4069-N4069)</f>
        <v/>
      </c>
      <c r="Z4069" s="21" t="str">
        <f>IF(N4069="", "", TEXT(N4069, "dddd"))</f>
        <v/>
      </c>
      <c r="AA4069" s="21" t="str">
        <f>IF(X4069="", "", TEXT(X4069, "dddd"))</f>
        <v/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x14ac:dyDescent="0.25">
      <c r="A4070" s="21">
        <v>4063</v>
      </c>
      <c r="B4070" s="21" t="s">
        <v>5827</v>
      </c>
      <c r="C4070" s="30">
        <v>45968</v>
      </c>
      <c r="D4070" s="30">
        <v>45975</v>
      </c>
      <c r="E4070" s="47">
        <v>129</v>
      </c>
      <c r="F4070" s="47">
        <f>IF(AB4070="DOLLAR",E4070*88,E4070)</f>
        <v>11352</v>
      </c>
      <c r="G4070" s="48">
        <f>F4070*J4070</f>
        <v>11352</v>
      </c>
      <c r="H4070" s="21">
        <v>100714</v>
      </c>
      <c r="I4070" s="21" t="s">
        <v>4752</v>
      </c>
      <c r="J4070" s="21">
        <v>1</v>
      </c>
      <c r="K4070" s="21">
        <v>1</v>
      </c>
      <c r="L4070" s="21">
        <f>J4070-K4070</f>
        <v>0</v>
      </c>
      <c r="M4070" s="21" t="s">
        <v>6000</v>
      </c>
      <c r="N4070" s="30">
        <v>45976</v>
      </c>
      <c r="O4070" s="48">
        <v>17238.7</v>
      </c>
      <c r="P4070" s="21" t="s">
        <v>276</v>
      </c>
      <c r="Q4070" s="21">
        <v>58158193520</v>
      </c>
      <c r="R4070" s="21" t="s">
        <v>5920</v>
      </c>
      <c r="S4070" s="3">
        <v>4</v>
      </c>
      <c r="T4070" s="37"/>
      <c r="U4070" s="21" t="s">
        <v>18</v>
      </c>
      <c r="V4070" s="21" t="str">
        <f>VLOOKUP(P4070,'Customer List'!B:C,2,)</f>
        <v>Pune</v>
      </c>
      <c r="W4070" s="38"/>
      <c r="X4070" s="30">
        <v>45979</v>
      </c>
      <c r="Y4070" s="21">
        <f>IF(X4070="", "", X4070-N4070)</f>
        <v>3</v>
      </c>
      <c r="Z4070" s="21" t="str">
        <f>IF(N4070="", "", TEXT(N4070, "dddd"))</f>
        <v>Saturday</v>
      </c>
      <c r="AA4070" s="21" t="str">
        <f>IF(X4070="", "", TEXT(X4070, "dddd"))</f>
        <v>Tuesday</v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x14ac:dyDescent="0.25">
      <c r="A4071" s="21">
        <v>4064</v>
      </c>
      <c r="B4071" s="21" t="s">
        <v>5827</v>
      </c>
      <c r="C4071" s="30">
        <v>45968</v>
      </c>
      <c r="D4071" s="30">
        <v>45975</v>
      </c>
      <c r="E4071" s="47">
        <v>129</v>
      </c>
      <c r="F4071" s="47">
        <f>IF(AB4071="DOLLAR",E4071*88,E4071)</f>
        <v>11352</v>
      </c>
      <c r="G4071" s="48">
        <f>F4071*J4071</f>
        <v>11352</v>
      </c>
      <c r="H4071" s="21">
        <v>101224</v>
      </c>
      <c r="I4071" s="21" t="s">
        <v>4753</v>
      </c>
      <c r="J4071" s="21">
        <v>1</v>
      </c>
      <c r="K4071" s="21">
        <v>1</v>
      </c>
      <c r="L4071" s="21">
        <f>J4071-K4071</f>
        <v>0</v>
      </c>
      <c r="M4071" s="21" t="s">
        <v>6000</v>
      </c>
      <c r="N4071" s="30">
        <v>45976</v>
      </c>
      <c r="O4071" s="48">
        <v>17238.7</v>
      </c>
      <c r="P4071" s="21" t="s">
        <v>276</v>
      </c>
      <c r="Q4071" s="21">
        <v>58158193520</v>
      </c>
      <c r="R4071" s="21" t="s">
        <v>5920</v>
      </c>
      <c r="S4071" s="3">
        <v>4</v>
      </c>
      <c r="T4071" s="37"/>
      <c r="U4071" s="21" t="s">
        <v>18</v>
      </c>
      <c r="V4071" s="21" t="str">
        <f>VLOOKUP(P4071,'Customer List'!B:C,2,)</f>
        <v>Pune</v>
      </c>
      <c r="W4071" s="38"/>
      <c r="X4071" s="30">
        <v>45979</v>
      </c>
      <c r="Y4071" s="21">
        <f>IF(X4071="", "", X4071-N4071)</f>
        <v>3</v>
      </c>
      <c r="Z4071" s="21" t="str">
        <f>IF(N4071="", "", TEXT(N4071, "dddd"))</f>
        <v>Saturday</v>
      </c>
      <c r="AA4071" s="21" t="str">
        <f>IF(X4071="", "", TEXT(X4071, "dddd"))</f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v>4065</v>
      </c>
      <c r="B4072" s="21" t="s">
        <v>5827</v>
      </c>
      <c r="C4072" s="30">
        <v>45968</v>
      </c>
      <c r="D4072" s="30">
        <v>45975</v>
      </c>
      <c r="E4072" s="47">
        <v>115.5</v>
      </c>
      <c r="F4072" s="47">
        <f>IF(AB4072="DOLLAR",E4072*88,E4072)</f>
        <v>10164</v>
      </c>
      <c r="G4072" s="48">
        <f>F4072*J4072</f>
        <v>10164</v>
      </c>
      <c r="H4072" s="21">
        <v>101245</v>
      </c>
      <c r="I4072" s="21" t="s">
        <v>4753</v>
      </c>
      <c r="J4072" s="21">
        <v>1</v>
      </c>
      <c r="K4072" s="21">
        <v>1</v>
      </c>
      <c r="L4072" s="21">
        <f>J4072-K4072</f>
        <v>0</v>
      </c>
      <c r="M4072" s="21" t="s">
        <v>5951</v>
      </c>
      <c r="N4072" s="30">
        <v>45978</v>
      </c>
      <c r="O4072" s="48">
        <v>16623.75</v>
      </c>
      <c r="P4072" s="21" t="s">
        <v>5840</v>
      </c>
      <c r="Q4072" s="21" t="s">
        <v>5918</v>
      </c>
      <c r="R4072" s="21" t="s">
        <v>5920</v>
      </c>
      <c r="S4072" s="3">
        <v>4</v>
      </c>
      <c r="T4072" s="37"/>
      <c r="U4072" s="21" t="s">
        <v>18</v>
      </c>
      <c r="V4072" s="21" t="str">
        <f>VLOOKUP(P4072,'Customer List'!B:C,2,)</f>
        <v>ROORKE</v>
      </c>
      <c r="W4072" s="38"/>
      <c r="X4072" s="30">
        <v>45979</v>
      </c>
      <c r="Y4072" s="21">
        <f>IF(X4072="", "", X4072-N4072)</f>
        <v>1</v>
      </c>
      <c r="Z4072" s="21" t="str">
        <f>IF(N4072="", "", TEXT(N4072, "dddd"))</f>
        <v>Monday</v>
      </c>
      <c r="AA4072" s="21" t="str">
        <f>IF(X4072="", "", TEXT(X4072, "dddd"))</f>
        <v>Tuesday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x14ac:dyDescent="0.25">
      <c r="A4073" s="21">
        <v>4066</v>
      </c>
      <c r="B4073" s="21" t="s">
        <v>5827</v>
      </c>
      <c r="C4073" s="30">
        <v>45968</v>
      </c>
      <c r="D4073" s="30">
        <v>45975</v>
      </c>
      <c r="E4073" s="47">
        <v>32.4</v>
      </c>
      <c r="F4073" s="47">
        <f>IF(AB4073="DOLLAR",E4073*88,E4073)</f>
        <v>2851.2</v>
      </c>
      <c r="G4073" s="48">
        <f>F4073*J4073</f>
        <v>2851.2</v>
      </c>
      <c r="H4073" s="21">
        <v>101319</v>
      </c>
      <c r="I4073" s="21" t="s">
        <v>5165</v>
      </c>
      <c r="J4073" s="21">
        <v>1</v>
      </c>
      <c r="K4073" s="21">
        <v>1</v>
      </c>
      <c r="L4073" s="21">
        <f>J4073-K4073</f>
        <v>0</v>
      </c>
      <c r="M4073" s="21" t="s">
        <v>6000</v>
      </c>
      <c r="N4073" s="30">
        <v>45976</v>
      </c>
      <c r="O4073" s="48">
        <v>4329.72</v>
      </c>
      <c r="P4073" s="21" t="s">
        <v>276</v>
      </c>
      <c r="Q4073" s="21">
        <v>58158193520</v>
      </c>
      <c r="R4073" s="21" t="s">
        <v>5920</v>
      </c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/>
      <c r="X4073" s="30">
        <v>45979</v>
      </c>
      <c r="Y4073" s="21">
        <f>IF(X4073="", "", X4073-N4073)</f>
        <v>3</v>
      </c>
      <c r="Z4073" s="21" t="str">
        <f>IF(N4073="", "", TEXT(N4073, "dddd"))</f>
        <v>Saturday</v>
      </c>
      <c r="AA4073" s="21" t="str">
        <f>IF(X4073="", "", TEXT(X4073, "dddd"))</f>
        <v>Tuesday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v>4067</v>
      </c>
      <c r="B4074" s="21" t="s">
        <v>5827</v>
      </c>
      <c r="C4074" s="30">
        <v>45968</v>
      </c>
      <c r="D4074" s="30">
        <v>45975</v>
      </c>
      <c r="E4074" s="47">
        <v>144.6</v>
      </c>
      <c r="F4074" s="47">
        <f>IF(AB4074="DOLLAR",E4074*88,E4074)</f>
        <v>12724.8</v>
      </c>
      <c r="G4074" s="48">
        <f>F4074*J4074</f>
        <v>12724.8</v>
      </c>
      <c r="H4074" s="21">
        <v>102045</v>
      </c>
      <c r="I4074" s="21" t="s">
        <v>5166</v>
      </c>
      <c r="J4074" s="21">
        <v>1</v>
      </c>
      <c r="K4074" s="21">
        <v>1</v>
      </c>
      <c r="L4074" s="21">
        <f>J4074-K4074</f>
        <v>0</v>
      </c>
      <c r="M4074" s="21" t="s">
        <v>6000</v>
      </c>
      <c r="N4074" s="30">
        <v>45976</v>
      </c>
      <c r="O4074" s="48">
        <v>19323.38</v>
      </c>
      <c r="P4074" s="21" t="s">
        <v>276</v>
      </c>
      <c r="Q4074" s="21">
        <v>58158193520</v>
      </c>
      <c r="R4074" s="21" t="s">
        <v>5920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>IF(X4074="", "", X4074-N4074)</f>
        <v>3</v>
      </c>
      <c r="Z4074" s="21" t="str">
        <f>IF(N4074="", "", TEXT(N4074, "dddd"))</f>
        <v>Saturday</v>
      </c>
      <c r="AA4074" s="21" t="str">
        <f>IF(X4074="", "", TEXT(X4074, "dddd"))</f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x14ac:dyDescent="0.25">
      <c r="A4075" s="21">
        <v>4068</v>
      </c>
      <c r="B4075" s="21" t="s">
        <v>5827</v>
      </c>
      <c r="C4075" s="30">
        <v>45968</v>
      </c>
      <c r="D4075" s="30">
        <v>45975</v>
      </c>
      <c r="E4075" s="47">
        <v>300.3</v>
      </c>
      <c r="F4075" s="47">
        <f>IF(AB4075="DOLLAR",E4075*88,E4075)</f>
        <v>26426.400000000001</v>
      </c>
      <c r="G4075" s="48">
        <f>F4075*J4075</f>
        <v>26426.400000000001</v>
      </c>
      <c r="H4075" s="21">
        <v>104532</v>
      </c>
      <c r="I4075" s="21" t="s">
        <v>5170</v>
      </c>
      <c r="J4075" s="21">
        <v>1</v>
      </c>
      <c r="K4075" s="21"/>
      <c r="L4075" s="21">
        <f>J4075-K4075</f>
        <v>1</v>
      </c>
      <c r="M4075" s="21"/>
      <c r="N4075" s="30"/>
      <c r="O4075" s="48"/>
      <c r="P4075" s="21" t="s">
        <v>16</v>
      </c>
      <c r="Q4075" s="21"/>
      <c r="R4075" s="21"/>
      <c r="S4075" s="3">
        <v>4</v>
      </c>
      <c r="T4075" s="37"/>
      <c r="U4075" s="21" t="s">
        <v>18</v>
      </c>
      <c r="V4075" s="21" t="str">
        <f>VLOOKUP(P4075,'Customer List'!B:C,2,)</f>
        <v>Delhi</v>
      </c>
      <c r="W4075" s="38"/>
      <c r="X4075" s="30"/>
      <c r="Y4075" s="21" t="str">
        <f>IF(X4075="", "", X4075-N4075)</f>
        <v/>
      </c>
      <c r="Z4075" s="21" t="str">
        <f>IF(N4075="", "", TEXT(N4075, "dddd"))</f>
        <v/>
      </c>
      <c r="AA4075" s="21" t="str">
        <f>IF(X4075="", "", TEXT(X4075, "dddd"))</f>
        <v/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x14ac:dyDescent="0.25">
      <c r="A4076" s="21">
        <v>4069</v>
      </c>
      <c r="B4076" s="21" t="s">
        <v>5827</v>
      </c>
      <c r="C4076" s="30">
        <v>45968</v>
      </c>
      <c r="D4076" s="30">
        <v>45975</v>
      </c>
      <c r="E4076" s="47">
        <v>158.4</v>
      </c>
      <c r="F4076" s="47">
        <f>IF(AB4076="DOLLAR",E4076*88,E4076)</f>
        <v>13939.2</v>
      </c>
      <c r="G4076" s="48">
        <f>F4076*J4076</f>
        <v>13939.2</v>
      </c>
      <c r="H4076" s="21">
        <v>104714</v>
      </c>
      <c r="I4076" s="21" t="s">
        <v>4756</v>
      </c>
      <c r="J4076" s="21">
        <v>1</v>
      </c>
      <c r="K4076" s="21">
        <v>1</v>
      </c>
      <c r="L4076" s="21">
        <f>J4076-K4076</f>
        <v>0</v>
      </c>
      <c r="M4076" s="21" t="s">
        <v>6000</v>
      </c>
      <c r="N4076" s="30">
        <v>45976</v>
      </c>
      <c r="O4076" s="48">
        <v>21167.52</v>
      </c>
      <c r="P4076" s="21" t="s">
        <v>276</v>
      </c>
      <c r="Q4076" s="21">
        <v>58158193520</v>
      </c>
      <c r="R4076" s="21" t="s">
        <v>5920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>IF(X4076="", "", X4076-N4076)</f>
        <v>3</v>
      </c>
      <c r="Z4076" s="21" t="str">
        <f>IF(N4076="", "", TEXT(N4076, "dddd"))</f>
        <v>Saturday</v>
      </c>
      <c r="AA4076" s="21" t="str">
        <f>IF(X4076="", "", TEXT(X4076, "dddd"))</f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4070</v>
      </c>
      <c r="B4077" s="21" t="s">
        <v>5827</v>
      </c>
      <c r="C4077" s="30">
        <v>45968</v>
      </c>
      <c r="D4077" s="30">
        <v>45975</v>
      </c>
      <c r="E4077" s="47">
        <v>168</v>
      </c>
      <c r="F4077" s="47">
        <f>IF(AB4077="DOLLAR",E4077*88,E4077)</f>
        <v>14784</v>
      </c>
      <c r="G4077" s="48">
        <f>F4077*J4077</f>
        <v>14784</v>
      </c>
      <c r="H4077" s="21">
        <v>105006</v>
      </c>
      <c r="I4077" s="21" t="s">
        <v>4757</v>
      </c>
      <c r="J4077" s="21">
        <v>1</v>
      </c>
      <c r="K4077" s="21">
        <v>1</v>
      </c>
      <c r="L4077" s="21">
        <f>J4077-K4077</f>
        <v>0</v>
      </c>
      <c r="M4077" s="21" t="s">
        <v>6000</v>
      </c>
      <c r="N4077" s="30">
        <v>45976</v>
      </c>
      <c r="O4077" s="48">
        <v>22450.400000000001</v>
      </c>
      <c r="P4077" s="21" t="s">
        <v>276</v>
      </c>
      <c r="Q4077" s="21">
        <v>58158193520</v>
      </c>
      <c r="R4077" s="21" t="s">
        <v>5920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>IF(X4077="", "", X4077-N4077)</f>
        <v>3</v>
      </c>
      <c r="Z4077" s="21" t="str">
        <f>IF(N4077="", "", TEXT(N4077, "dddd"))</f>
        <v>Saturday</v>
      </c>
      <c r="AA4077" s="21" t="str">
        <f>IF(X4077="", "", TEXT(X4077, "dddd"))</f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4071</v>
      </c>
      <c r="B4078" s="21" t="s">
        <v>5827</v>
      </c>
      <c r="C4078" s="30">
        <v>45968</v>
      </c>
      <c r="D4078" s="30">
        <v>45975</v>
      </c>
      <c r="E4078" s="47">
        <v>186.6</v>
      </c>
      <c r="F4078" s="47">
        <f>IF(AB4078="DOLLAR",E4078*88,E4078)</f>
        <v>16420.8</v>
      </c>
      <c r="G4078" s="48">
        <f>F4078*J4078</f>
        <v>16420.8</v>
      </c>
      <c r="H4078" s="21">
        <v>116122</v>
      </c>
      <c r="I4078" s="21" t="s">
        <v>5828</v>
      </c>
      <c r="J4078" s="21">
        <v>1</v>
      </c>
      <c r="K4078" s="21"/>
      <c r="L4078" s="21">
        <f>J4078-K4078</f>
        <v>1</v>
      </c>
      <c r="M4078" s="21"/>
      <c r="N4078" s="30"/>
      <c r="O4078" s="48"/>
      <c r="P4078" s="21" t="s">
        <v>16</v>
      </c>
      <c r="Q4078" s="21"/>
      <c r="R4078" s="21"/>
      <c r="S4078" s="3">
        <v>4</v>
      </c>
      <c r="T4078" s="37"/>
      <c r="U4078" s="21" t="s">
        <v>18</v>
      </c>
      <c r="V4078" s="21" t="str">
        <f>VLOOKUP(P4078,'Customer List'!B:C,2,)</f>
        <v>Delhi</v>
      </c>
      <c r="W4078" s="38"/>
      <c r="X4078" s="30"/>
      <c r="Y4078" s="21" t="str">
        <f>IF(X4078="", "", X4078-N4078)</f>
        <v/>
      </c>
      <c r="Z4078" s="21" t="str">
        <f>IF(N4078="", "", TEXT(N4078, "dddd"))</f>
        <v/>
      </c>
      <c r="AA4078" s="21" t="str">
        <f>IF(X4078="", "", TEXT(X4078, "dddd"))</f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x14ac:dyDescent="0.25">
      <c r="A4079" s="21">
        <v>4072</v>
      </c>
      <c r="B4079" s="21" t="s">
        <v>5827</v>
      </c>
      <c r="C4079" s="30">
        <v>45968</v>
      </c>
      <c r="D4079" s="30">
        <v>45975</v>
      </c>
      <c r="E4079" s="47">
        <v>84.6</v>
      </c>
      <c r="F4079" s="47">
        <f>IF(AB4079="DOLLAR",E4079*88,E4079)</f>
        <v>7444.7999999999993</v>
      </c>
      <c r="G4079" s="48">
        <f>F4079*J4079</f>
        <v>7444.7999999999993</v>
      </c>
      <c r="H4079" s="21">
        <v>116415</v>
      </c>
      <c r="I4079" s="21" t="s">
        <v>5829</v>
      </c>
      <c r="J4079" s="21">
        <v>1</v>
      </c>
      <c r="K4079" s="21"/>
      <c r="L4079" s="21">
        <f>J4079-K4079</f>
        <v>1</v>
      </c>
      <c r="M4079" s="21"/>
      <c r="N4079" s="30"/>
      <c r="O4079" s="48"/>
      <c r="P4079" s="21" t="s">
        <v>42</v>
      </c>
      <c r="Q4079" s="21"/>
      <c r="R4079" s="21"/>
      <c r="S4079" s="3">
        <v>4</v>
      </c>
      <c r="T4079" s="37"/>
      <c r="U4079" s="21" t="s">
        <v>18</v>
      </c>
      <c r="V4079" s="21" t="str">
        <f>VLOOKUP(P4079,'Customer List'!B:C,2,)</f>
        <v>Faridabad</v>
      </c>
      <c r="W4079" s="38"/>
      <c r="X4079" s="30"/>
      <c r="Y4079" s="21" t="str">
        <f>IF(X4079="", "", X4079-N4079)</f>
        <v/>
      </c>
      <c r="Z4079" s="21" t="str">
        <f>IF(N4079="", "", TEXT(N4079, "dddd"))</f>
        <v/>
      </c>
      <c r="AA4079" s="21" t="str">
        <f>IF(X4079="", "", TEXT(X4079, "dddd"))</f>
        <v/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x14ac:dyDescent="0.25">
      <c r="A4080" s="21">
        <v>4073</v>
      </c>
      <c r="B4080" s="21" t="s">
        <v>5827</v>
      </c>
      <c r="C4080" s="30">
        <v>45968</v>
      </c>
      <c r="D4080" s="30">
        <v>45975</v>
      </c>
      <c r="E4080" s="47">
        <v>175.2</v>
      </c>
      <c r="F4080" s="47">
        <f>IF(AB4080="DOLLAR",E4080*88,E4080)</f>
        <v>15417.599999999999</v>
      </c>
      <c r="G4080" s="48">
        <f>F4080*J4080</f>
        <v>15417.599999999999</v>
      </c>
      <c r="H4080" s="21">
        <v>117316</v>
      </c>
      <c r="I4080" s="21" t="s">
        <v>4763</v>
      </c>
      <c r="J4080" s="21">
        <v>1</v>
      </c>
      <c r="K4080" s="21">
        <v>1</v>
      </c>
      <c r="L4080" s="21">
        <f>J4080-K4080</f>
        <v>0</v>
      </c>
      <c r="M4080" s="21" t="s">
        <v>6000</v>
      </c>
      <c r="N4080" s="30">
        <v>45976</v>
      </c>
      <c r="O4080" s="48">
        <v>23412.560000000001</v>
      </c>
      <c r="P4080" s="21" t="s">
        <v>276</v>
      </c>
      <c r="Q4080" s="21">
        <v>58158193520</v>
      </c>
      <c r="R4080" s="21" t="s">
        <v>5920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>IF(X4080="", "", X4080-N4080)</f>
        <v>3</v>
      </c>
      <c r="Z4080" s="21" t="str">
        <f>IF(N4080="", "", TEXT(N4080, "dddd"))</f>
        <v>Saturday</v>
      </c>
      <c r="AA4080" s="21" t="str">
        <f>IF(X4080="", "", TEXT(X4080, "dddd"))</f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4074</v>
      </c>
      <c r="B4081" s="21" t="s">
        <v>5827</v>
      </c>
      <c r="C4081" s="30">
        <v>45968</v>
      </c>
      <c r="D4081" s="30">
        <v>45975</v>
      </c>
      <c r="E4081" s="47">
        <v>165.6</v>
      </c>
      <c r="F4081" s="47">
        <f>IF(AB4081="DOLLAR",E4081*88,E4081)</f>
        <v>14572.8</v>
      </c>
      <c r="G4081" s="48">
        <f>F4081*J4081</f>
        <v>14572.8</v>
      </c>
      <c r="H4081" s="21">
        <v>121626</v>
      </c>
      <c r="I4081" s="21" t="s">
        <v>5830</v>
      </c>
      <c r="J4081" s="21">
        <v>1</v>
      </c>
      <c r="K4081" s="21">
        <v>1</v>
      </c>
      <c r="L4081" s="21">
        <f>J4081-K4081</f>
        <v>0</v>
      </c>
      <c r="M4081" s="21" t="s">
        <v>6000</v>
      </c>
      <c r="N4081" s="30">
        <v>45976</v>
      </c>
      <c r="O4081" s="48">
        <v>22129.68</v>
      </c>
      <c r="P4081" s="21" t="s">
        <v>276</v>
      </c>
      <c r="Q4081" s="21">
        <v>58158193520</v>
      </c>
      <c r="R4081" s="21" t="s">
        <v>5920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>IF(X4081="", "", X4081-N4081)</f>
        <v>3</v>
      </c>
      <c r="Z4081" s="21" t="str">
        <f>IF(N4081="", "", TEXT(N4081, "dddd"))</f>
        <v>Saturday</v>
      </c>
      <c r="AA4081" s="21" t="str">
        <f>IF(X4081="", "", TEXT(X4081, "dddd"))</f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4075</v>
      </c>
      <c r="B4082" s="21" t="s">
        <v>5827</v>
      </c>
      <c r="C4082" s="30">
        <v>45968</v>
      </c>
      <c r="D4082" s="30">
        <v>45975</v>
      </c>
      <c r="E4082" s="47">
        <v>177.1</v>
      </c>
      <c r="F4082" s="47">
        <f>IF(AB4082="DOLLAR",E4082*88,E4082)</f>
        <v>15584.8</v>
      </c>
      <c r="G4082" s="48">
        <f>F4082*J4082</f>
        <v>15584.8</v>
      </c>
      <c r="H4082" s="21">
        <v>123137</v>
      </c>
      <c r="I4082" s="21" t="s">
        <v>4765</v>
      </c>
      <c r="J4082" s="21">
        <v>1</v>
      </c>
      <c r="K4082" s="21"/>
      <c r="L4082" s="21">
        <f>J4082-K4082</f>
        <v>1</v>
      </c>
      <c r="M4082" s="21"/>
      <c r="N4082" s="30"/>
      <c r="O4082" s="48"/>
      <c r="P4082" s="21" t="s">
        <v>16</v>
      </c>
      <c r="Q4082" s="21"/>
      <c r="R4082" s="21"/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/>
      <c r="X4082" s="30"/>
      <c r="Y4082" s="21" t="str">
        <f>IF(X4082="", "", X4082-N4082)</f>
        <v/>
      </c>
      <c r="Z4082" s="21" t="str">
        <f>IF(N4082="", "", TEXT(N4082, "dddd"))</f>
        <v/>
      </c>
      <c r="AA4082" s="21" t="str">
        <f>IF(X4082="", "", TEXT(X4082, "dddd"))</f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x14ac:dyDescent="0.25">
      <c r="A4083" s="21">
        <v>4076</v>
      </c>
      <c r="B4083" s="21" t="s">
        <v>5827</v>
      </c>
      <c r="C4083" s="30">
        <v>45968</v>
      </c>
      <c r="D4083" s="30">
        <v>45975</v>
      </c>
      <c r="E4083" s="47">
        <v>148.80000000000001</v>
      </c>
      <c r="F4083" s="47">
        <f>IF(AB4083="DOLLAR",E4083*88,E4083)</f>
        <v>13094.400000000001</v>
      </c>
      <c r="G4083" s="48">
        <f>F4083*J4083</f>
        <v>13094.400000000001</v>
      </c>
      <c r="H4083" s="21">
        <v>127622</v>
      </c>
      <c r="I4083" s="21" t="s">
        <v>5176</v>
      </c>
      <c r="J4083" s="21">
        <v>1</v>
      </c>
      <c r="K4083" s="21"/>
      <c r="L4083" s="21">
        <f>J4083-K4083</f>
        <v>1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>IF(X4083="", "", X4083-N4083)</f>
        <v/>
      </c>
      <c r="Z4083" s="21" t="str">
        <f>IF(N4083="", "", TEXT(N4083, "dddd"))</f>
        <v/>
      </c>
      <c r="AA4083" s="21" t="str">
        <f>IF(X4083="", "", TEXT(X4083, "dddd"))</f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4077</v>
      </c>
      <c r="B4084" s="21" t="s">
        <v>5827</v>
      </c>
      <c r="C4084" s="30">
        <v>45968</v>
      </c>
      <c r="D4084" s="30">
        <v>45975</v>
      </c>
      <c r="E4084" s="47">
        <v>225</v>
      </c>
      <c r="F4084" s="47">
        <f>IF(AB4084="DOLLAR",E4084*88,E4084)</f>
        <v>19800</v>
      </c>
      <c r="G4084" s="48">
        <f>F4084*J4084</f>
        <v>19800</v>
      </c>
      <c r="H4084" s="21">
        <v>146528</v>
      </c>
      <c r="I4084" s="21" t="s">
        <v>5831</v>
      </c>
      <c r="J4084" s="21">
        <v>1</v>
      </c>
      <c r="K4084" s="21"/>
      <c r="L4084" s="21">
        <f>J4084-K4084</f>
        <v>1</v>
      </c>
      <c r="M4084" s="21"/>
      <c r="N4084" s="30"/>
      <c r="O4084" s="48"/>
      <c r="P4084" s="21" t="s">
        <v>16</v>
      </c>
      <c r="Q4084" s="21"/>
      <c r="R4084" s="21"/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/>
      <c r="Y4084" s="21" t="str">
        <f>IF(X4084="", "", X4084-N4084)</f>
        <v/>
      </c>
      <c r="Z4084" s="21" t="str">
        <f>IF(N4084="", "", TEXT(N4084, "dddd"))</f>
        <v/>
      </c>
      <c r="AA4084" s="21" t="str">
        <f>IF(X4084="", "", TEXT(X4084, "dddd"))</f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4078</v>
      </c>
      <c r="B4085" s="21" t="s">
        <v>5827</v>
      </c>
      <c r="C4085" s="30">
        <v>45968</v>
      </c>
      <c r="D4085" s="30">
        <v>45975</v>
      </c>
      <c r="E4085" s="47">
        <v>126.6</v>
      </c>
      <c r="F4085" s="47">
        <f>IF(AB4085="DOLLAR",E4085*88,E4085)</f>
        <v>11140.8</v>
      </c>
      <c r="G4085" s="48">
        <f>F4085*J4085</f>
        <v>11140.8</v>
      </c>
      <c r="H4085" s="21">
        <v>157614</v>
      </c>
      <c r="I4085" s="21" t="s">
        <v>5832</v>
      </c>
      <c r="J4085" s="21">
        <v>1</v>
      </c>
      <c r="K4085" s="21">
        <v>1</v>
      </c>
      <c r="L4085" s="21">
        <f>J4085-K4085</f>
        <v>0</v>
      </c>
      <c r="M4085" s="21" t="s">
        <v>6000</v>
      </c>
      <c r="N4085" s="30">
        <v>45976</v>
      </c>
      <c r="O4085" s="48">
        <v>16917.98</v>
      </c>
      <c r="P4085" s="21" t="s">
        <v>276</v>
      </c>
      <c r="Q4085" s="21">
        <v>58158193520</v>
      </c>
      <c r="R4085" s="21" t="s">
        <v>5920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>IF(X4085="", "", X4085-N4085)</f>
        <v>3</v>
      </c>
      <c r="Z4085" s="21" t="str">
        <f>IF(N4085="", "", TEXT(N4085, "dddd"))</f>
        <v>Saturday</v>
      </c>
      <c r="AA4085" s="21" t="str">
        <f>IF(X4085="", "", TEXT(X4085, "dddd"))</f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4079</v>
      </c>
      <c r="B4086" s="21" t="s">
        <v>5827</v>
      </c>
      <c r="C4086" s="30">
        <v>45968</v>
      </c>
      <c r="D4086" s="30">
        <v>45975</v>
      </c>
      <c r="E4086" s="47">
        <v>26.4</v>
      </c>
      <c r="F4086" s="47">
        <f>IF(AB4086="DOLLAR",E4086*88,E4086)</f>
        <v>2323.1999999999998</v>
      </c>
      <c r="G4086" s="48">
        <f>F4086*J4086</f>
        <v>2323.1999999999998</v>
      </c>
      <c r="H4086" s="21">
        <v>300402</v>
      </c>
      <c r="I4086" s="21" t="s">
        <v>4772</v>
      </c>
      <c r="J4086" s="21">
        <v>1</v>
      </c>
      <c r="K4086" s="21"/>
      <c r="L4086" s="21">
        <f>J4086-K4086</f>
        <v>1</v>
      </c>
      <c r="M4086" s="21"/>
      <c r="N4086" s="30"/>
      <c r="O4086" s="48"/>
      <c r="P4086" s="21" t="s">
        <v>5210</v>
      </c>
      <c r="Q4086" s="21"/>
      <c r="R4086" s="21"/>
      <c r="S4086" s="3">
        <v>4</v>
      </c>
      <c r="T4086" s="37"/>
      <c r="U4086" s="21" t="s">
        <v>18</v>
      </c>
      <c r="V4086" s="21" t="str">
        <f>VLOOKUP(P4086,'Customer List'!B:C,2,)</f>
        <v>Sonipat</v>
      </c>
      <c r="W4086" s="38"/>
      <c r="X4086" s="30"/>
      <c r="Y4086" s="21" t="str">
        <f>IF(X4086="", "", X4086-N4086)</f>
        <v/>
      </c>
      <c r="Z4086" s="21" t="str">
        <f>IF(N4086="", "", TEXT(N4086, "dddd"))</f>
        <v/>
      </c>
      <c r="AA4086" s="21" t="str">
        <f>IF(X4086="", "", TEXT(X4086, "dddd"))</f>
        <v/>
      </c>
      <c r="AB4086" s="21" t="str">
        <f>VLOOKUP(U4086,'Currency Sheet'!A:C,3,)</f>
        <v>DOLLAR</v>
      </c>
      <c r="AC4086" s="42" t="str">
        <f>VLOOKUP(P4086,'Customer List'!B:D,3,)</f>
        <v>Local</v>
      </c>
    </row>
    <row r="4087" spans="1:29" x14ac:dyDescent="0.25">
      <c r="A4087" s="21">
        <v>4080</v>
      </c>
      <c r="B4087" s="21" t="s">
        <v>5827</v>
      </c>
      <c r="C4087" s="30">
        <v>45968</v>
      </c>
      <c r="D4087" s="30">
        <v>45975</v>
      </c>
      <c r="E4087" s="47">
        <v>159</v>
      </c>
      <c r="F4087" s="47">
        <f>IF(AB4087="DOLLAR",E4087*88,E4087)</f>
        <v>13992</v>
      </c>
      <c r="G4087" s="48">
        <f>F4087*J4087</f>
        <v>41976</v>
      </c>
      <c r="H4087" s="21">
        <v>300920</v>
      </c>
      <c r="I4087" s="21" t="s">
        <v>4773</v>
      </c>
      <c r="J4087" s="21">
        <v>3</v>
      </c>
      <c r="K4087" s="21">
        <v>3</v>
      </c>
      <c r="L4087" s="21">
        <f>J4087-K4087</f>
        <v>0</v>
      </c>
      <c r="M4087" s="21" t="s">
        <v>5953</v>
      </c>
      <c r="N4087" s="30">
        <v>45978</v>
      </c>
      <c r="O4087" s="48">
        <v>86256.6</v>
      </c>
      <c r="P4087" s="21" t="s">
        <v>891</v>
      </c>
      <c r="Q4087" s="21">
        <v>58158248643</v>
      </c>
      <c r="R4087" s="21" t="s">
        <v>5920</v>
      </c>
      <c r="S4087" s="3">
        <v>4</v>
      </c>
      <c r="T4087" s="37"/>
      <c r="U4087" s="21" t="s">
        <v>18</v>
      </c>
      <c r="V4087" s="21" t="str">
        <f>VLOOKUP(P4087,'Customer List'!B:C,2,)</f>
        <v>Banglore</v>
      </c>
      <c r="W4087" s="38"/>
      <c r="X4087" s="30">
        <v>45979</v>
      </c>
      <c r="Y4087" s="21">
        <f>IF(X4087="", "", X4087-N4087)</f>
        <v>1</v>
      </c>
      <c r="Z4087" s="21" t="str">
        <f>IF(N4087="", "", TEXT(N4087, "dddd"))</f>
        <v>Monday</v>
      </c>
      <c r="AA4087" s="21" t="str">
        <f>IF(X4087="", "", TEXT(X4087, "dddd"))</f>
        <v>Tuesday</v>
      </c>
      <c r="AB4087" s="21" t="str">
        <f>VLOOKUP(U4087,'Currency Sheet'!A:C,3,)</f>
        <v>DOLLAR</v>
      </c>
      <c r="AC4087" s="42" t="str">
        <f>VLOOKUP(P4087,'Customer List'!B:D,3,)</f>
        <v>OutStation</v>
      </c>
    </row>
    <row r="4088" spans="1:29" x14ac:dyDescent="0.25">
      <c r="A4088" s="21">
        <v>4081</v>
      </c>
      <c r="B4088" s="21" t="s">
        <v>5827</v>
      </c>
      <c r="C4088" s="30">
        <v>45968</v>
      </c>
      <c r="D4088" s="30">
        <v>45975</v>
      </c>
      <c r="E4088" s="47">
        <v>69.599999999999994</v>
      </c>
      <c r="F4088" s="47">
        <f>IF(AB4088="DOLLAR",E4088*88,E4088)</f>
        <v>6124.7999999999993</v>
      </c>
      <c r="G4088" s="48">
        <f>F4088*J4088</f>
        <v>6124.7999999999993</v>
      </c>
      <c r="H4088" s="21">
        <v>301804</v>
      </c>
      <c r="I4088" s="21" t="s">
        <v>5183</v>
      </c>
      <c r="J4088" s="21">
        <v>1</v>
      </c>
      <c r="K4088" s="21"/>
      <c r="L4088" s="21">
        <f>J4088-K4088</f>
        <v>1</v>
      </c>
      <c r="M4088" s="21"/>
      <c r="N4088" s="30"/>
      <c r="O4088" s="48"/>
      <c r="P4088" s="21" t="s">
        <v>625</v>
      </c>
      <c r="Q4088" s="21"/>
      <c r="R4088" s="21"/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>IF(X4088="", "", X4088-N4088)</f>
        <v/>
      </c>
      <c r="Z4088" s="21" t="str">
        <f>IF(N4088="", "", TEXT(N4088, "dddd"))</f>
        <v/>
      </c>
      <c r="AA4088" s="21" t="str">
        <f>IF(X4088="", "", TEXT(X4088, "dddd"))</f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4082</v>
      </c>
      <c r="B4089" s="21" t="s">
        <v>5827</v>
      </c>
      <c r="C4089" s="30">
        <v>45968</v>
      </c>
      <c r="D4089" s="30">
        <v>45975</v>
      </c>
      <c r="E4089" s="47">
        <v>63</v>
      </c>
      <c r="F4089" s="47">
        <f>IF(AB4089="DOLLAR",E4089*88,E4089)</f>
        <v>5544</v>
      </c>
      <c r="G4089" s="48">
        <f>F4089*J4089</f>
        <v>5544</v>
      </c>
      <c r="H4089" s="21">
        <v>302212</v>
      </c>
      <c r="I4089" s="21" t="s">
        <v>4774</v>
      </c>
      <c r="J4089" s="21">
        <v>1</v>
      </c>
      <c r="K4089" s="21"/>
      <c r="L4089" s="21">
        <f>J4089-K4089</f>
        <v>1</v>
      </c>
      <c r="M4089" s="21"/>
      <c r="N4089" s="30"/>
      <c r="O4089" s="48"/>
      <c r="P4089" s="21" t="s">
        <v>30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>IF(X4089="", "", X4089-N4089)</f>
        <v/>
      </c>
      <c r="Z4089" s="21" t="str">
        <f>IF(N4089="", "", TEXT(N4089, "dddd"))</f>
        <v/>
      </c>
      <c r="AA4089" s="21" t="str">
        <f>IF(X4089="", "", TEXT(X4089, "dddd"))</f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4083</v>
      </c>
      <c r="B4090" s="21" t="s">
        <v>5827</v>
      </c>
      <c r="C4090" s="30">
        <v>45968</v>
      </c>
      <c r="D4090" s="30">
        <v>45975</v>
      </c>
      <c r="E4090" s="47">
        <v>175.20000000000002</v>
      </c>
      <c r="F4090" s="47">
        <f>IF(AB4090="DOLLAR",E4090*88,E4090)</f>
        <v>15417.600000000002</v>
      </c>
      <c r="G4090" s="48">
        <f>F4090*J4090</f>
        <v>46252.800000000003</v>
      </c>
      <c r="H4090" s="21">
        <v>302216</v>
      </c>
      <c r="I4090" s="21" t="s">
        <v>4774</v>
      </c>
      <c r="J4090" s="21">
        <v>3</v>
      </c>
      <c r="K4090" s="21">
        <v>3</v>
      </c>
      <c r="L4090" s="21">
        <f>J4090-K4090</f>
        <v>0</v>
      </c>
      <c r="M4090" s="21" t="s">
        <v>5953</v>
      </c>
      <c r="N4090" s="30">
        <v>45978</v>
      </c>
      <c r="O4090" s="48">
        <v>95046</v>
      </c>
      <c r="P4090" s="21" t="s">
        <v>891</v>
      </c>
      <c r="Q4090" s="21">
        <v>58158248643</v>
      </c>
      <c r="R4090" s="21" t="s">
        <v>5920</v>
      </c>
      <c r="S4090" s="3">
        <v>4</v>
      </c>
      <c r="T4090" s="37"/>
      <c r="U4090" s="21" t="s">
        <v>18</v>
      </c>
      <c r="V4090" s="21" t="str">
        <f>VLOOKUP(P4090,'Customer List'!B:C,2,)</f>
        <v>Banglore</v>
      </c>
      <c r="W4090" s="38"/>
      <c r="X4090" s="30">
        <v>45979</v>
      </c>
      <c r="Y4090" s="21">
        <f>IF(X4090="", "", X4090-N4090)</f>
        <v>1</v>
      </c>
      <c r="Z4090" s="21" t="str">
        <f>IF(N4090="", "", TEXT(N4090, "dddd"))</f>
        <v>Monday</v>
      </c>
      <c r="AA4090" s="21" t="str">
        <f>IF(X4090="", "", TEXT(X4090, "dddd"))</f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x14ac:dyDescent="0.25">
      <c r="A4091" s="21">
        <v>4084</v>
      </c>
      <c r="B4091" s="21" t="s">
        <v>5827</v>
      </c>
      <c r="C4091" s="30">
        <v>45968</v>
      </c>
      <c r="D4091" s="30">
        <v>45975</v>
      </c>
      <c r="E4091" s="47">
        <v>89.4</v>
      </c>
      <c r="F4091" s="47">
        <f>IF(AB4091="DOLLAR",E4091*88,E4091)</f>
        <v>7867.2000000000007</v>
      </c>
      <c r="G4091" s="48">
        <f>F4091*J4091</f>
        <v>7867.2000000000007</v>
      </c>
      <c r="H4091" s="21">
        <v>302306</v>
      </c>
      <c r="I4091" s="21" t="s">
        <v>5380</v>
      </c>
      <c r="J4091" s="21">
        <v>1</v>
      </c>
      <c r="K4091" s="21"/>
      <c r="L4091" s="21">
        <f>J4091-K4091</f>
        <v>1</v>
      </c>
      <c r="M4091" s="21"/>
      <c r="N4091" s="30"/>
      <c r="O4091" s="48"/>
      <c r="P4091" s="21" t="s">
        <v>30</v>
      </c>
      <c r="Q4091" s="21"/>
      <c r="R4091" s="21"/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/>
      <c r="Y4091" s="21" t="str">
        <f>IF(X4091="", "", X4091-N4091)</f>
        <v/>
      </c>
      <c r="Z4091" s="21" t="str">
        <f>IF(N4091="", "", TEXT(N4091, "dddd"))</f>
        <v/>
      </c>
      <c r="AA4091" s="21" t="str">
        <f>IF(X4091="", "", TEXT(X4091, "dddd"))</f>
        <v/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4085</v>
      </c>
      <c r="B4092" s="21" t="s">
        <v>5827</v>
      </c>
      <c r="C4092" s="30">
        <v>45968</v>
      </c>
      <c r="D4092" s="30">
        <v>45975</v>
      </c>
      <c r="E4092" s="47">
        <v>165.9</v>
      </c>
      <c r="F4092" s="47">
        <f>IF(AB4092="DOLLAR",E4092*88,E4092)</f>
        <v>14599.2</v>
      </c>
      <c r="G4092" s="48">
        <f>F4092*J4092</f>
        <v>14599.2</v>
      </c>
      <c r="H4092" s="21">
        <v>302633</v>
      </c>
      <c r="I4092" s="21" t="s">
        <v>5381</v>
      </c>
      <c r="J4092" s="21">
        <v>1</v>
      </c>
      <c r="K4092" s="21">
        <v>1</v>
      </c>
      <c r="L4092" s="21">
        <f>J4092-K4092</f>
        <v>0</v>
      </c>
      <c r="M4092" s="21" t="s">
        <v>5997</v>
      </c>
      <c r="N4092" s="30">
        <v>45976</v>
      </c>
      <c r="O4092" s="48">
        <v>25714.5</v>
      </c>
      <c r="P4092" s="21" t="s">
        <v>302</v>
      </c>
      <c r="Q4092" s="21">
        <v>58158192363</v>
      </c>
      <c r="R4092" s="21" t="s">
        <v>5920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>IF(X4092="", "", X4092-N4092)</f>
        <v>3</v>
      </c>
      <c r="Z4092" s="21" t="str">
        <f>IF(N4092="", "", TEXT(N4092, "dddd"))</f>
        <v>Saturday</v>
      </c>
      <c r="AA4092" s="21" t="str">
        <f>IF(X4092="", "", TEXT(X4092, "dddd"))</f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x14ac:dyDescent="0.25">
      <c r="A4093" s="21">
        <v>4086</v>
      </c>
      <c r="B4093" s="21" t="s">
        <v>5827</v>
      </c>
      <c r="C4093" s="30">
        <v>45968</v>
      </c>
      <c r="D4093" s="30">
        <v>45975</v>
      </c>
      <c r="E4093" s="47">
        <v>63</v>
      </c>
      <c r="F4093" s="47">
        <f>IF(AB4093="DOLLAR",E4093*88,E4093)</f>
        <v>5544</v>
      </c>
      <c r="G4093" s="48">
        <f>F4093*J4093</f>
        <v>5544</v>
      </c>
      <c r="H4093" s="21">
        <v>304108</v>
      </c>
      <c r="I4093" s="21" t="s">
        <v>4779</v>
      </c>
      <c r="J4093" s="21">
        <v>1</v>
      </c>
      <c r="K4093" s="21"/>
      <c r="L4093" s="21">
        <f>J4093-K4093</f>
        <v>1</v>
      </c>
      <c r="M4093" s="21"/>
      <c r="N4093" s="30"/>
      <c r="O4093" s="48"/>
      <c r="P4093" s="21" t="s">
        <v>30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/>
      <c r="Y4093" s="21" t="str">
        <f>IF(X4093="", "", X4093-N4093)</f>
        <v/>
      </c>
      <c r="Z4093" s="21" t="str">
        <f>IF(N4093="", "", TEXT(N4093, "dddd"))</f>
        <v/>
      </c>
      <c r="AA4093" s="21" t="str">
        <f>IF(X4093="", "", TEXT(X4093, "dddd"))</f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4087</v>
      </c>
      <c r="B4094" s="21" t="s">
        <v>5827</v>
      </c>
      <c r="C4094" s="30">
        <v>45968</v>
      </c>
      <c r="D4094" s="30">
        <v>45975</v>
      </c>
      <c r="E4094" s="47">
        <v>289.10000000000002</v>
      </c>
      <c r="F4094" s="47">
        <f>IF(AB4094="DOLLAR",E4094*88,E4094)</f>
        <v>25440.800000000003</v>
      </c>
      <c r="G4094" s="48">
        <f>F4094*J4094</f>
        <v>25440.800000000003</v>
      </c>
      <c r="H4094" s="21">
        <v>305238</v>
      </c>
      <c r="I4094" s="21" t="s">
        <v>5402</v>
      </c>
      <c r="J4094" s="21">
        <v>1</v>
      </c>
      <c r="K4094" s="21"/>
      <c r="L4094" s="21">
        <f>J4094-K4094</f>
        <v>1</v>
      </c>
      <c r="M4094" s="21"/>
      <c r="N4094" s="30"/>
      <c r="O4094" s="48"/>
      <c r="P4094" s="21" t="s">
        <v>16</v>
      </c>
      <c r="Q4094" s="21"/>
      <c r="R4094" s="21"/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>IF(X4094="", "", X4094-N4094)</f>
        <v/>
      </c>
      <c r="Z4094" s="21" t="str">
        <f>IF(N4094="", "", TEXT(N4094, "dddd"))</f>
        <v/>
      </c>
      <c r="AA4094" s="21" t="str">
        <f>IF(X4094="", "", TEXT(X4094, "dddd"))</f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4088</v>
      </c>
      <c r="B4095" s="21" t="s">
        <v>5827</v>
      </c>
      <c r="C4095" s="30">
        <v>45968</v>
      </c>
      <c r="D4095" s="30">
        <v>45975</v>
      </c>
      <c r="E4095" s="47">
        <v>193.8</v>
      </c>
      <c r="F4095" s="47">
        <f>IF(AB4095="DOLLAR",E4095*88,E4095)</f>
        <v>17054.400000000001</v>
      </c>
      <c r="G4095" s="48">
        <f>F4095*J4095</f>
        <v>34108.800000000003</v>
      </c>
      <c r="H4095" s="21">
        <v>305636</v>
      </c>
      <c r="I4095" s="21" t="s">
        <v>5068</v>
      </c>
      <c r="J4095" s="21">
        <v>2</v>
      </c>
      <c r="K4095" s="21">
        <v>2</v>
      </c>
      <c r="L4095" s="21">
        <f>J4095-K4095</f>
        <v>0</v>
      </c>
      <c r="M4095" s="21" t="s">
        <v>5982</v>
      </c>
      <c r="N4095" s="30">
        <v>45976</v>
      </c>
      <c r="O4095" s="48">
        <v>60078</v>
      </c>
      <c r="P4095" s="21" t="s">
        <v>2046</v>
      </c>
      <c r="Q4095" s="21">
        <v>58158206610</v>
      </c>
      <c r="R4095" s="21" t="s">
        <v>5920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45978</v>
      </c>
      <c r="Y4095" s="21">
        <f>IF(X4095="", "", X4095-N4095)</f>
        <v>2</v>
      </c>
      <c r="Z4095" s="21" t="str">
        <f>IF(N4095="", "", TEXT(N4095, "dddd"))</f>
        <v>Saturday</v>
      </c>
      <c r="AA4095" s="21" t="str">
        <f>IF(X4095="", "", TEXT(X4095, "dddd"))</f>
        <v>Monday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4089</v>
      </c>
      <c r="B4096" s="21" t="s">
        <v>5827</v>
      </c>
      <c r="C4096" s="30">
        <v>45968</v>
      </c>
      <c r="D4096" s="30">
        <v>45975</v>
      </c>
      <c r="E4096" s="47">
        <v>304.5</v>
      </c>
      <c r="F4096" s="47">
        <f>IF(AB4096="DOLLAR",E4096*88,E4096)</f>
        <v>26796</v>
      </c>
      <c r="G4096" s="48">
        <f>F4096*J4096</f>
        <v>26796</v>
      </c>
      <c r="H4096" s="21">
        <v>306742</v>
      </c>
      <c r="I4096" s="21" t="s">
        <v>5833</v>
      </c>
      <c r="J4096" s="21">
        <v>1</v>
      </c>
      <c r="K4096" s="21">
        <v>1</v>
      </c>
      <c r="L4096" s="21">
        <f>J4096-K4096</f>
        <v>0</v>
      </c>
      <c r="M4096" s="21" t="s">
        <v>5990</v>
      </c>
      <c r="N4096" s="30">
        <v>45976</v>
      </c>
      <c r="O4096" s="48">
        <v>40455</v>
      </c>
      <c r="P4096" s="21" t="s">
        <v>295</v>
      </c>
      <c r="Q4096" s="21">
        <v>58158192396</v>
      </c>
      <c r="R4096" s="21" t="s">
        <v>5920</v>
      </c>
      <c r="S4096" s="3">
        <v>4</v>
      </c>
      <c r="T4096" s="37"/>
      <c r="U4096" s="21" t="s">
        <v>18</v>
      </c>
      <c r="V4096" s="21" t="str">
        <f>VLOOKUP(P4096,'Customer List'!B:C,2,)</f>
        <v>Kerala</v>
      </c>
      <c r="W4096" s="38"/>
      <c r="X4096" s="30">
        <v>45980</v>
      </c>
      <c r="Y4096" s="21">
        <f>IF(X4096="", "", X4096-N4096)</f>
        <v>4</v>
      </c>
      <c r="Z4096" s="21" t="str">
        <f>IF(N4096="", "", TEXT(N4096, "dddd"))</f>
        <v>Saturday</v>
      </c>
      <c r="AA4096" s="21" t="str">
        <f>IF(X4096="", "", TEXT(X4096, "dddd"))</f>
        <v>Wednesday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4090</v>
      </c>
      <c r="B4097" s="21" t="s">
        <v>5827</v>
      </c>
      <c r="C4097" s="30">
        <v>45968</v>
      </c>
      <c r="D4097" s="30">
        <v>45975</v>
      </c>
      <c r="E4097" s="47">
        <v>77.400000000000006</v>
      </c>
      <c r="F4097" s="47">
        <f>IF(AB4097="DOLLAR",E4097*88,E4097)</f>
        <v>6811.2000000000007</v>
      </c>
      <c r="G4097" s="48">
        <f>F4097*J4097</f>
        <v>6811.2000000000007</v>
      </c>
      <c r="H4097" s="21">
        <v>312213</v>
      </c>
      <c r="I4097" s="21" t="s">
        <v>5187</v>
      </c>
      <c r="J4097" s="21">
        <v>1</v>
      </c>
      <c r="K4097" s="21">
        <v>1</v>
      </c>
      <c r="L4097" s="21">
        <f>J4097-K4097</f>
        <v>0</v>
      </c>
      <c r="M4097" s="21" t="s">
        <v>5993</v>
      </c>
      <c r="N4097" s="30">
        <v>45976</v>
      </c>
      <c r="O4097" s="48">
        <v>13996.5</v>
      </c>
      <c r="P4097" s="21" t="s">
        <v>194</v>
      </c>
      <c r="Q4097" s="56">
        <v>58158193656</v>
      </c>
      <c r="R4097" s="21" t="s">
        <v>5920</v>
      </c>
      <c r="S4097" s="3">
        <v>4</v>
      </c>
      <c r="T4097" s="37"/>
      <c r="U4097" s="21" t="s">
        <v>18</v>
      </c>
      <c r="V4097" s="21" t="str">
        <f>VLOOKUP(P4097,'Customer List'!B:C,2,)</f>
        <v>Kanpur</v>
      </c>
      <c r="W4097" s="38"/>
      <c r="X4097" s="30">
        <v>45978</v>
      </c>
      <c r="Y4097" s="21">
        <f>IF(X4097="", "", X4097-N4097)</f>
        <v>2</v>
      </c>
      <c r="Z4097" s="21" t="str">
        <f>IF(N4097="", "", TEXT(N4097, "dddd"))</f>
        <v>Saturday</v>
      </c>
      <c r="AA4097" s="21" t="str">
        <f>IF(X4097="", "", TEXT(X4097, "dddd"))</f>
        <v>Monday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x14ac:dyDescent="0.25">
      <c r="A4098" s="21">
        <v>4091</v>
      </c>
      <c r="B4098" s="21" t="s">
        <v>5827</v>
      </c>
      <c r="C4098" s="30">
        <v>45968</v>
      </c>
      <c r="D4098" s="30">
        <v>45975</v>
      </c>
      <c r="E4098" s="47">
        <v>105.6</v>
      </c>
      <c r="F4098" s="47">
        <f>IF(AB4098="DOLLAR",E4098*88,E4098)</f>
        <v>9292.7999999999993</v>
      </c>
      <c r="G4098" s="48">
        <f>F4098*J4098</f>
        <v>9292.7999999999993</v>
      </c>
      <c r="H4098" s="21">
        <v>314511</v>
      </c>
      <c r="I4098" s="21" t="s">
        <v>5808</v>
      </c>
      <c r="J4098" s="21">
        <v>1</v>
      </c>
      <c r="K4098" s="21">
        <v>1</v>
      </c>
      <c r="L4098" s="21">
        <f>J4098-K4098</f>
        <v>0</v>
      </c>
      <c r="M4098" s="21" t="s">
        <v>5997</v>
      </c>
      <c r="N4098" s="30">
        <v>45976</v>
      </c>
      <c r="O4098" s="48">
        <v>19096</v>
      </c>
      <c r="P4098" s="21" t="s">
        <v>302</v>
      </c>
      <c r="Q4098" s="21">
        <v>58158192363</v>
      </c>
      <c r="R4098" s="21" t="s">
        <v>5920</v>
      </c>
      <c r="S4098" s="3">
        <v>4</v>
      </c>
      <c r="T4098" s="37"/>
      <c r="U4098" s="21" t="s">
        <v>18</v>
      </c>
      <c r="V4098" s="21" t="str">
        <f>VLOOKUP(P4098,'Customer List'!B:C,2,)</f>
        <v>Banglore</v>
      </c>
      <c r="W4098" s="38"/>
      <c r="X4098" s="30">
        <v>45979</v>
      </c>
      <c r="Y4098" s="21">
        <f>IF(X4098="", "", X4098-N4098)</f>
        <v>3</v>
      </c>
      <c r="Z4098" s="21" t="str">
        <f>IF(N4098="", "", TEXT(N4098, "dddd"))</f>
        <v>Saturday</v>
      </c>
      <c r="AA4098" s="21" t="str">
        <f>IF(X4098="", "", TEXT(X4098, "dddd"))</f>
        <v>Tuesday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4092</v>
      </c>
      <c r="B4099" s="21" t="s">
        <v>5827</v>
      </c>
      <c r="C4099" s="30">
        <v>45968</v>
      </c>
      <c r="D4099" s="30">
        <v>45975</v>
      </c>
      <c r="E4099" s="47">
        <v>284.89999999999998</v>
      </c>
      <c r="F4099" s="47">
        <f>IF(AB4099="DOLLAR",E4099*88,E4099)</f>
        <v>25071.199999999997</v>
      </c>
      <c r="G4099" s="48">
        <f>F4099*J4099</f>
        <v>25071.199999999997</v>
      </c>
      <c r="H4099" s="21">
        <v>318340</v>
      </c>
      <c r="I4099" s="21" t="s">
        <v>4784</v>
      </c>
      <c r="J4099" s="21">
        <v>1</v>
      </c>
      <c r="K4099" s="21">
        <v>1</v>
      </c>
      <c r="L4099" s="21">
        <f>J4099-K4099</f>
        <v>0</v>
      </c>
      <c r="M4099" s="21" t="s">
        <v>5995</v>
      </c>
      <c r="N4099" s="30">
        <v>45976</v>
      </c>
      <c r="O4099" s="48">
        <v>48300</v>
      </c>
      <c r="P4099" s="21" t="s">
        <v>1134</v>
      </c>
      <c r="Q4099" s="21">
        <v>58158205766</v>
      </c>
      <c r="R4099" s="21" t="s">
        <v>5920</v>
      </c>
      <c r="S4099" s="3">
        <v>4</v>
      </c>
      <c r="T4099" s="37"/>
      <c r="U4099" s="21" t="s">
        <v>18</v>
      </c>
      <c r="V4099" s="21" t="str">
        <f>VLOOKUP(P4099,'Customer List'!B:C,2,)</f>
        <v>Mumbai</v>
      </c>
      <c r="W4099" s="38"/>
      <c r="X4099" s="30">
        <v>45979</v>
      </c>
      <c r="Y4099" s="21">
        <f>IF(X4099="", "", X4099-N4099)</f>
        <v>3</v>
      </c>
      <c r="Z4099" s="21" t="str">
        <f>IF(N4099="", "", TEXT(N4099, "dddd"))</f>
        <v>Saturday</v>
      </c>
      <c r="AA4099" s="21" t="str">
        <f>IF(X4099="", "", TEXT(X4099, "dddd"))</f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4093</v>
      </c>
      <c r="B4100" s="21" t="s">
        <v>5827</v>
      </c>
      <c r="C4100" s="30">
        <v>45968</v>
      </c>
      <c r="D4100" s="30">
        <v>45975</v>
      </c>
      <c r="E4100" s="47">
        <v>88.2</v>
      </c>
      <c r="F4100" s="47">
        <f>IF(AB4100="DOLLAR",E4100*88,E4100)</f>
        <v>7761.6</v>
      </c>
      <c r="G4100" s="48">
        <f>F4100*J4100</f>
        <v>7761.6</v>
      </c>
      <c r="H4100" s="21">
        <v>325631</v>
      </c>
      <c r="I4100" s="21" t="s">
        <v>5183</v>
      </c>
      <c r="J4100" s="21">
        <v>1</v>
      </c>
      <c r="K4100" s="21">
        <v>1</v>
      </c>
      <c r="L4100" s="21">
        <f>J4100-K4100</f>
        <v>0</v>
      </c>
      <c r="M4100" s="21" t="s">
        <v>5951</v>
      </c>
      <c r="N4100" s="30">
        <v>45978</v>
      </c>
      <c r="O4100" s="48">
        <v>14810.25</v>
      </c>
      <c r="P4100" s="21" t="s">
        <v>5840</v>
      </c>
      <c r="Q4100" s="21" t="s">
        <v>5918</v>
      </c>
      <c r="R4100" s="21" t="s">
        <v>5920</v>
      </c>
      <c r="S4100" s="3">
        <v>4</v>
      </c>
      <c r="T4100" s="37"/>
      <c r="U4100" s="21" t="s">
        <v>18</v>
      </c>
      <c r="V4100" s="21" t="str">
        <f>VLOOKUP(P4100,'Customer List'!B:C,2,)</f>
        <v>ROORKE</v>
      </c>
      <c r="W4100" s="38"/>
      <c r="X4100" s="30">
        <v>45979</v>
      </c>
      <c r="Y4100" s="21">
        <f>IF(X4100="", "", X4100-N4100)</f>
        <v>1</v>
      </c>
      <c r="Z4100" s="21" t="str">
        <f>IF(N4100="", "", TEXT(N4100, "dddd"))</f>
        <v>Monday</v>
      </c>
      <c r="AA4100" s="21" t="str">
        <f>IF(X4100="", "", TEXT(X4100, "dddd"))</f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4094</v>
      </c>
      <c r="B4101" s="21" t="s">
        <v>5827</v>
      </c>
      <c r="C4101" s="30">
        <v>45968</v>
      </c>
      <c r="D4101" s="30">
        <v>45975</v>
      </c>
      <c r="E4101" s="47">
        <v>222</v>
      </c>
      <c r="F4101" s="47">
        <f>IF(AB4101="DOLLAR",E4101*88,E4101)</f>
        <v>19536</v>
      </c>
      <c r="G4101" s="48">
        <f>F4101*J4101</f>
        <v>19536</v>
      </c>
      <c r="H4101" s="21">
        <v>331222</v>
      </c>
      <c r="I4101" s="21" t="s">
        <v>5834</v>
      </c>
      <c r="J4101" s="21">
        <v>1</v>
      </c>
      <c r="K4101" s="21">
        <v>1</v>
      </c>
      <c r="L4101" s="21">
        <f>J4101-K4101</f>
        <v>0</v>
      </c>
      <c r="M4101" s="21" t="s">
        <v>5952</v>
      </c>
      <c r="N4101" s="30">
        <v>45978</v>
      </c>
      <c r="O4101" s="48">
        <v>43012.5</v>
      </c>
      <c r="P4101" s="21" t="s">
        <v>891</v>
      </c>
      <c r="Q4101" s="21">
        <v>58158248643</v>
      </c>
      <c r="R4101" s="21" t="s">
        <v>5920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45979</v>
      </c>
      <c r="Y4101" s="21">
        <f>IF(X4101="", "", X4101-N4101)</f>
        <v>1</v>
      </c>
      <c r="Z4101" s="21" t="str">
        <f>IF(N4101="", "", TEXT(N4101, "dddd"))</f>
        <v>Monday</v>
      </c>
      <c r="AA4101" s="21" t="str">
        <f>IF(X4101="", "", TEXT(X4101, "dddd"))</f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4095</v>
      </c>
      <c r="B4102" s="21" t="s">
        <v>5827</v>
      </c>
      <c r="C4102" s="30">
        <v>45968</v>
      </c>
      <c r="D4102" s="30">
        <v>45975</v>
      </c>
      <c r="E4102" s="47">
        <v>64.8</v>
      </c>
      <c r="F4102" s="47">
        <f>IF(AB4102="DOLLAR",E4102*88,E4102)</f>
        <v>5702.4</v>
      </c>
      <c r="G4102" s="48">
        <f>F4102*J4102</f>
        <v>5702.4</v>
      </c>
      <c r="H4102" s="21">
        <v>348205</v>
      </c>
      <c r="I4102" s="21" t="s">
        <v>4794</v>
      </c>
      <c r="J4102" s="21">
        <v>1</v>
      </c>
      <c r="K4102" s="21">
        <v>1</v>
      </c>
      <c r="L4102" s="21">
        <f>J4102-K4102</f>
        <v>0</v>
      </c>
      <c r="M4102" s="21" t="s">
        <v>5997</v>
      </c>
      <c r="N4102" s="30">
        <v>45976</v>
      </c>
      <c r="O4102" s="48">
        <v>11718</v>
      </c>
      <c r="P4102" s="21" t="s">
        <v>302</v>
      </c>
      <c r="Q4102" s="21">
        <v>58158192363</v>
      </c>
      <c r="R4102" s="21" t="s">
        <v>5920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>IF(X4102="", "", X4102-N4102)</f>
        <v>3</v>
      </c>
      <c r="Z4102" s="21" t="str">
        <f>IF(N4102="", "", TEXT(N4102, "dddd"))</f>
        <v>Saturday</v>
      </c>
      <c r="AA4102" s="21" t="str">
        <f>IF(X4102="", "", TEXT(X4102, "dddd"))</f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4096</v>
      </c>
      <c r="B4103" s="21" t="s">
        <v>5827</v>
      </c>
      <c r="C4103" s="30">
        <v>45968</v>
      </c>
      <c r="D4103" s="30">
        <v>45975</v>
      </c>
      <c r="E4103" s="47">
        <v>383.4</v>
      </c>
      <c r="F4103" s="47">
        <f>IF(AB4103="DOLLAR",E4103*88,E4103)</f>
        <v>33739.199999999997</v>
      </c>
      <c r="G4103" s="48">
        <f>F4103*J4103</f>
        <v>33739.199999999997</v>
      </c>
      <c r="H4103" s="21">
        <v>348801</v>
      </c>
      <c r="I4103" s="21" t="s">
        <v>5396</v>
      </c>
      <c r="J4103" s="21">
        <v>1</v>
      </c>
      <c r="K4103" s="21"/>
      <c r="L4103" s="21">
        <f>J4103-K4103</f>
        <v>1</v>
      </c>
      <c r="M4103" s="21"/>
      <c r="N4103" s="30"/>
      <c r="O4103" s="48"/>
      <c r="P4103" s="21" t="s">
        <v>637</v>
      </c>
      <c r="Q4103" s="21"/>
      <c r="R4103" s="21"/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/>
      <c r="Y4103" s="21" t="str">
        <f>IF(X4103="", "", X4103-N4103)</f>
        <v/>
      </c>
      <c r="Z4103" s="21" t="str">
        <f>IF(N4103="", "", TEXT(N4103, "dddd"))</f>
        <v/>
      </c>
      <c r="AA4103" s="21" t="str">
        <f>IF(X4103="", "", TEXT(X4103, "dddd"))</f>
        <v/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x14ac:dyDescent="0.25">
      <c r="A4104" s="21">
        <v>4097</v>
      </c>
      <c r="B4104" s="21" t="s">
        <v>5827</v>
      </c>
      <c r="C4104" s="30">
        <v>45968</v>
      </c>
      <c r="D4104" s="30">
        <v>45975</v>
      </c>
      <c r="E4104" s="47">
        <v>202.8</v>
      </c>
      <c r="F4104" s="47">
        <f>IF(AB4104="DOLLAR",E4104*88,E4104)</f>
        <v>17846.400000000001</v>
      </c>
      <c r="G4104" s="48">
        <f>F4104*J4104</f>
        <v>17846.400000000001</v>
      </c>
      <c r="H4104" s="21">
        <v>353214</v>
      </c>
      <c r="I4104" s="21" t="s">
        <v>5078</v>
      </c>
      <c r="J4104" s="21">
        <v>1</v>
      </c>
      <c r="K4104" s="21"/>
      <c r="L4104" s="21">
        <f>J4104-K4104</f>
        <v>1</v>
      </c>
      <c r="M4104" s="21"/>
      <c r="N4104" s="30"/>
      <c r="O4104" s="48"/>
      <c r="P4104" s="21" t="s">
        <v>30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Delhi</v>
      </c>
      <c r="W4104" s="38"/>
      <c r="X4104" s="30"/>
      <c r="Y4104" s="21" t="str">
        <f>IF(X4104="", "", X4104-N4104)</f>
        <v/>
      </c>
      <c r="Z4104" s="21" t="str">
        <f>IF(N4104="", "", TEXT(N4104, "dddd"))</f>
        <v/>
      </c>
      <c r="AA4104" s="21" t="str">
        <f>IF(X4104="", "", TEXT(X4104, "dddd"))</f>
        <v/>
      </c>
      <c r="AB4104" s="21" t="str">
        <f>VLOOKUP(U4104,'Currency Sheet'!A:C,3,)</f>
        <v>DOLLAR</v>
      </c>
      <c r="AC4104" s="42" t="str">
        <f>VLOOKUP(P4104,'Customer List'!B:D,3,)</f>
        <v>Local</v>
      </c>
    </row>
    <row r="4105" spans="1:29" x14ac:dyDescent="0.25">
      <c r="A4105" s="21">
        <v>4098</v>
      </c>
      <c r="B4105" s="21" t="s">
        <v>5827</v>
      </c>
      <c r="C4105" s="30">
        <v>45968</v>
      </c>
      <c r="D4105" s="30">
        <v>45975</v>
      </c>
      <c r="E4105" s="47">
        <v>67.2</v>
      </c>
      <c r="F4105" s="47">
        <f>IF(AB4105="DOLLAR",E4105*88,E4105)</f>
        <v>5913.6</v>
      </c>
      <c r="G4105" s="48">
        <f>F4105*J4105</f>
        <v>5913.6</v>
      </c>
      <c r="H4105" s="21">
        <v>361705</v>
      </c>
      <c r="I4105" s="21" t="s">
        <v>5835</v>
      </c>
      <c r="J4105" s="21">
        <v>1</v>
      </c>
      <c r="K4105" s="21">
        <v>1</v>
      </c>
      <c r="L4105" s="21">
        <f>J4105-K4105</f>
        <v>0</v>
      </c>
      <c r="M4105" s="21" t="s">
        <v>5951</v>
      </c>
      <c r="N4105" s="30">
        <v>45978</v>
      </c>
      <c r="O4105" s="48">
        <v>11284</v>
      </c>
      <c r="P4105" s="21" t="s">
        <v>5840</v>
      </c>
      <c r="Q4105" s="21" t="s">
        <v>5918</v>
      </c>
      <c r="R4105" s="21" t="s">
        <v>5920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>IF(X4105="", "", X4105-N4105)</f>
        <v>1</v>
      </c>
      <c r="Z4105" s="21" t="str">
        <f>IF(N4105="", "", TEXT(N4105, "dddd"))</f>
        <v>Monday</v>
      </c>
      <c r="AA4105" s="21" t="str">
        <f>IF(X4105="", "", TEXT(X4105, "dddd"))</f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4099</v>
      </c>
      <c r="B4106" s="21" t="s">
        <v>5827</v>
      </c>
      <c r="C4106" s="30">
        <v>45968</v>
      </c>
      <c r="D4106" s="30">
        <v>45975</v>
      </c>
      <c r="E4106" s="47">
        <v>180</v>
      </c>
      <c r="F4106" s="47">
        <f>IF(AB4106="DOLLAR",E4106*88,E4106)</f>
        <v>15840</v>
      </c>
      <c r="G4106" s="48">
        <f>F4106*J4106</f>
        <v>47520</v>
      </c>
      <c r="H4106" s="21">
        <v>368540</v>
      </c>
      <c r="I4106" s="21" t="s">
        <v>4800</v>
      </c>
      <c r="J4106" s="21">
        <v>3</v>
      </c>
      <c r="K4106" s="21">
        <v>3</v>
      </c>
      <c r="L4106" s="21">
        <f>J4106-K4106</f>
        <v>0</v>
      </c>
      <c r="M4106" s="21" t="s">
        <v>5953</v>
      </c>
      <c r="N4106" s="30">
        <v>45978</v>
      </c>
      <c r="O4106" s="48">
        <v>97650</v>
      </c>
      <c r="P4106" s="21" t="s">
        <v>891</v>
      </c>
      <c r="Q4106" s="21">
        <v>58158248643</v>
      </c>
      <c r="R4106" s="21" t="s">
        <v>5920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>IF(X4106="", "", X4106-N4106)</f>
        <v>1</v>
      </c>
      <c r="Z4106" s="21" t="str">
        <f>IF(N4106="", "", TEXT(N4106, "dddd"))</f>
        <v>Monday</v>
      </c>
      <c r="AA4106" s="21" t="str">
        <f>IF(X4106="", "", TEXT(X4106, "dddd"))</f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4100</v>
      </c>
      <c r="B4107" s="21" t="s">
        <v>5827</v>
      </c>
      <c r="C4107" s="30">
        <v>45968</v>
      </c>
      <c r="D4107" s="30">
        <v>45975</v>
      </c>
      <c r="E4107" s="47">
        <v>115.5</v>
      </c>
      <c r="F4107" s="47">
        <f>IF(AB4107="DOLLAR",E4107*88,E4107)</f>
        <v>10164</v>
      </c>
      <c r="G4107" s="48">
        <f>F4107*J4107</f>
        <v>10164</v>
      </c>
      <c r="H4107" s="21">
        <v>400157</v>
      </c>
      <c r="I4107" s="21" t="s">
        <v>4803</v>
      </c>
      <c r="J4107" s="21">
        <v>1</v>
      </c>
      <c r="K4107" s="21">
        <v>1</v>
      </c>
      <c r="L4107" s="21">
        <f>J4107-K4107</f>
        <v>0</v>
      </c>
      <c r="M4107" s="21" t="s">
        <v>6006</v>
      </c>
      <c r="N4107" s="30">
        <v>45976</v>
      </c>
      <c r="O4107" s="48">
        <v>19181.25</v>
      </c>
      <c r="P4107" s="21" t="s">
        <v>319</v>
      </c>
      <c r="Q4107" s="21">
        <v>58158192455</v>
      </c>
      <c r="R4107" s="21" t="s">
        <v>5920</v>
      </c>
      <c r="S4107" s="3">
        <v>4</v>
      </c>
      <c r="T4107" s="37"/>
      <c r="U4107" s="21" t="s">
        <v>18</v>
      </c>
      <c r="V4107" s="21" t="str">
        <f>VLOOKUP(P4107,'Customer List'!B:C,2,)</f>
        <v>Gujrat</v>
      </c>
      <c r="W4107" s="38"/>
      <c r="X4107" s="30">
        <v>45979</v>
      </c>
      <c r="Y4107" s="21">
        <f>IF(X4107="", "", X4107-N4107)</f>
        <v>3</v>
      </c>
      <c r="Z4107" s="21" t="str">
        <f>IF(N4107="", "", TEXT(N4107, "dddd"))</f>
        <v>Saturday</v>
      </c>
      <c r="AA4107" s="21" t="str">
        <f>IF(X4107="", "", TEXT(X4107, "dddd"))</f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4101</v>
      </c>
      <c r="B4108" s="21" t="s">
        <v>5827</v>
      </c>
      <c r="C4108" s="30">
        <v>45968</v>
      </c>
      <c r="D4108" s="30">
        <v>45975</v>
      </c>
      <c r="E4108" s="47">
        <v>18</v>
      </c>
      <c r="F4108" s="47">
        <f>IF(AB4108="DOLLAR",E4108*88,E4108)</f>
        <v>1584</v>
      </c>
      <c r="G4108" s="48">
        <f>F4108*J4108</f>
        <v>1584</v>
      </c>
      <c r="H4108" s="21">
        <v>400309</v>
      </c>
      <c r="I4108" s="21" t="s">
        <v>4805</v>
      </c>
      <c r="J4108" s="21">
        <v>1</v>
      </c>
      <c r="K4108" s="21">
        <v>1</v>
      </c>
      <c r="L4108" s="21">
        <f>J4108-K4108</f>
        <v>0</v>
      </c>
      <c r="M4108" s="21" t="s">
        <v>6007</v>
      </c>
      <c r="N4108" s="30">
        <v>45976</v>
      </c>
      <c r="O4108" s="48">
        <v>3487.5</v>
      </c>
      <c r="P4108" s="21" t="s">
        <v>892</v>
      </c>
      <c r="Q4108" s="21">
        <v>58158192993</v>
      </c>
      <c r="R4108" s="21" t="s">
        <v>5920</v>
      </c>
      <c r="S4108" s="3">
        <v>4</v>
      </c>
      <c r="T4108" s="37"/>
      <c r="U4108" s="21" t="s">
        <v>18</v>
      </c>
      <c r="V4108" s="21" t="str">
        <f>VLOOKUP(P4108,'Customer List'!B:C,2,)</f>
        <v>Pune</v>
      </c>
      <c r="W4108" s="38"/>
      <c r="X4108" s="30">
        <v>45979</v>
      </c>
      <c r="Y4108" s="21">
        <f>IF(X4108="", "", X4108-N4108)</f>
        <v>3</v>
      </c>
      <c r="Z4108" s="21" t="str">
        <f>IF(N4108="", "", TEXT(N4108, "dddd"))</f>
        <v>Saturday</v>
      </c>
      <c r="AA4108" s="21" t="str">
        <f>IF(X4108="", "", TEXT(X4108, "dddd"))</f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4102</v>
      </c>
      <c r="B4109" s="21" t="s">
        <v>5827</v>
      </c>
      <c r="C4109" s="30">
        <v>45968</v>
      </c>
      <c r="D4109" s="30">
        <v>45975</v>
      </c>
      <c r="E4109" s="47">
        <v>61.2</v>
      </c>
      <c r="F4109" s="47">
        <f>IF(AB4109="DOLLAR",E4109*88,E4109)</f>
        <v>5385.6</v>
      </c>
      <c r="G4109" s="48">
        <f>F4109*J4109</f>
        <v>5385.6</v>
      </c>
      <c r="H4109" s="21">
        <v>400412</v>
      </c>
      <c r="I4109" s="21" t="s">
        <v>5836</v>
      </c>
      <c r="J4109" s="21">
        <v>1</v>
      </c>
      <c r="K4109" s="21"/>
      <c r="L4109" s="21">
        <f>J4109-K4109</f>
        <v>1</v>
      </c>
      <c r="M4109" s="21"/>
      <c r="N4109" s="30"/>
      <c r="O4109" s="48"/>
      <c r="P4109" s="21" t="s">
        <v>16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>IF(X4109="", "", X4109-N4109)</f>
        <v/>
      </c>
      <c r="Z4109" s="21" t="str">
        <f>IF(N4109="", "", TEXT(N4109, "dddd"))</f>
        <v/>
      </c>
      <c r="AA4109" s="21" t="str">
        <f>IF(X4109="", "", TEXT(X4109, "dddd"))</f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x14ac:dyDescent="0.25">
      <c r="A4110" s="21">
        <v>4103</v>
      </c>
      <c r="B4110" s="21" t="s">
        <v>5827</v>
      </c>
      <c r="C4110" s="30">
        <v>45968</v>
      </c>
      <c r="D4110" s="30">
        <v>45975</v>
      </c>
      <c r="E4110" s="47">
        <v>88.2</v>
      </c>
      <c r="F4110" s="47">
        <f>IF(AB4110="DOLLAR",E4110*88,E4110)</f>
        <v>7761.6</v>
      </c>
      <c r="G4110" s="48">
        <f>F4110*J4110</f>
        <v>7761.6</v>
      </c>
      <c r="H4110" s="21">
        <v>400606</v>
      </c>
      <c r="I4110" s="21" t="s">
        <v>4806</v>
      </c>
      <c r="J4110" s="21">
        <v>1</v>
      </c>
      <c r="K4110" s="21"/>
      <c r="L4110" s="21">
        <f>J4110-K4110</f>
        <v>1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>IF(X4110="", "", X4110-N4110)</f>
        <v/>
      </c>
      <c r="Z4110" s="21" t="str">
        <f>IF(N4110="", "", TEXT(N4110, "dddd"))</f>
        <v/>
      </c>
      <c r="AA4110" s="21" t="str">
        <f>IF(X4110="", "", TEXT(X4110, "dddd"))</f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x14ac:dyDescent="0.25">
      <c r="A4111" s="21">
        <v>4104</v>
      </c>
      <c r="B4111" s="21" t="s">
        <v>5827</v>
      </c>
      <c r="C4111" s="30">
        <v>45968</v>
      </c>
      <c r="D4111" s="30">
        <v>45975</v>
      </c>
      <c r="E4111" s="47">
        <v>105.6</v>
      </c>
      <c r="F4111" s="47">
        <f>IF(AB4111="DOLLAR",E4111*88,E4111)</f>
        <v>9292.7999999999993</v>
      </c>
      <c r="G4111" s="48">
        <f>F4111*J4111</f>
        <v>9292.7999999999993</v>
      </c>
      <c r="H4111" s="21">
        <v>400618</v>
      </c>
      <c r="I4111" s="21" t="s">
        <v>4806</v>
      </c>
      <c r="J4111" s="21">
        <v>1</v>
      </c>
      <c r="K4111" s="21"/>
      <c r="L4111" s="21">
        <f>J4111-K4111</f>
        <v>1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>IF(X4111="", "", X4111-N4111)</f>
        <v/>
      </c>
      <c r="Z4111" s="21" t="str">
        <f>IF(N4111="", "", TEXT(N4111, "dddd"))</f>
        <v/>
      </c>
      <c r="AA4111" s="21" t="str">
        <f>IF(X4111="", "", TEXT(X4111, "dddd"))</f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v>4105</v>
      </c>
      <c r="B4112" s="21" t="s">
        <v>5827</v>
      </c>
      <c r="C4112" s="30">
        <v>45968</v>
      </c>
      <c r="D4112" s="30">
        <v>45975</v>
      </c>
      <c r="E4112" s="47">
        <v>159</v>
      </c>
      <c r="F4112" s="47">
        <f>IF(AB4112="DOLLAR",E4112*88,E4112)</f>
        <v>13992</v>
      </c>
      <c r="G4112" s="48">
        <f>F4112*J4112</f>
        <v>13992</v>
      </c>
      <c r="H4112" s="21">
        <v>400660</v>
      </c>
      <c r="I4112" s="21" t="s">
        <v>4806</v>
      </c>
      <c r="J4112" s="21">
        <v>1</v>
      </c>
      <c r="K4112" s="21"/>
      <c r="L4112" s="21">
        <f>J4112-K4112</f>
        <v>1</v>
      </c>
      <c r="M4112" s="21"/>
      <c r="N4112" s="30"/>
      <c r="O4112" s="48"/>
      <c r="P4112" s="21" t="s">
        <v>16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/>
      <c r="Y4112" s="21" t="str">
        <f>IF(X4112="", "", X4112-N4112)</f>
        <v/>
      </c>
      <c r="Z4112" s="21" t="str">
        <f>IF(N4112="", "", TEXT(N4112, "dddd"))</f>
        <v/>
      </c>
      <c r="AA4112" s="21" t="str">
        <f>IF(X4112="", "", TEXT(X4112, "dddd"))</f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4106</v>
      </c>
      <c r="B4113" s="21" t="s">
        <v>5827</v>
      </c>
      <c r="C4113" s="30">
        <v>45968</v>
      </c>
      <c r="D4113" s="30">
        <v>45975</v>
      </c>
      <c r="E4113" s="47">
        <v>60.6</v>
      </c>
      <c r="F4113" s="47">
        <f>IF(AB4113="DOLLAR",E4113*88,E4113)</f>
        <v>5332.8</v>
      </c>
      <c r="G4113" s="48">
        <f>F4113*J4113</f>
        <v>5332.8</v>
      </c>
      <c r="H4113" s="21">
        <v>400951</v>
      </c>
      <c r="I4113" s="21" t="s">
        <v>5197</v>
      </c>
      <c r="J4113" s="21">
        <v>1</v>
      </c>
      <c r="K4113" s="21">
        <v>1</v>
      </c>
      <c r="L4113" s="21">
        <f>J4113-K4113</f>
        <v>0</v>
      </c>
      <c r="M4113" s="21" t="s">
        <v>6006</v>
      </c>
      <c r="N4113" s="30">
        <v>45976</v>
      </c>
      <c r="O4113" s="48">
        <v>11741.25</v>
      </c>
      <c r="P4113" s="21" t="s">
        <v>319</v>
      </c>
      <c r="Q4113" s="21">
        <v>58158192455</v>
      </c>
      <c r="R4113" s="21" t="s">
        <v>5920</v>
      </c>
      <c r="S4113" s="3">
        <v>4</v>
      </c>
      <c r="T4113" s="37"/>
      <c r="U4113" s="21" t="s">
        <v>18</v>
      </c>
      <c r="V4113" s="21" t="str">
        <f>VLOOKUP(P4113,'Customer List'!B:C,2,)</f>
        <v>Gujrat</v>
      </c>
      <c r="W4113" s="38"/>
      <c r="X4113" s="30">
        <v>45979</v>
      </c>
      <c r="Y4113" s="21">
        <f>IF(X4113="", "", X4113-N4113)</f>
        <v>3</v>
      </c>
      <c r="Z4113" s="21" t="str">
        <f>IF(N4113="", "", TEXT(N4113, "dddd"))</f>
        <v>Saturday</v>
      </c>
      <c r="AA4113" s="21" t="str">
        <f>IF(X4113="", "", TEXT(X4113, "dddd"))</f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4107</v>
      </c>
      <c r="B4114" s="21" t="s">
        <v>5827</v>
      </c>
      <c r="C4114" s="30">
        <v>45968</v>
      </c>
      <c r="D4114" s="30">
        <v>45975</v>
      </c>
      <c r="E4114" s="47">
        <v>297</v>
      </c>
      <c r="F4114" s="47">
        <f>IF(AB4114="DOLLAR",E4114*88,E4114)</f>
        <v>26136</v>
      </c>
      <c r="G4114" s="48">
        <f>F4114*J4114</f>
        <v>26136</v>
      </c>
      <c r="H4114" s="21">
        <v>403502</v>
      </c>
      <c r="I4114" s="21" t="s">
        <v>4808</v>
      </c>
      <c r="J4114" s="21">
        <v>1</v>
      </c>
      <c r="K4114" s="21">
        <v>1</v>
      </c>
      <c r="L4114" s="21">
        <f>J4114-K4114</f>
        <v>0</v>
      </c>
      <c r="M4114" s="21" t="s">
        <v>5950</v>
      </c>
      <c r="N4114" s="30">
        <v>45978</v>
      </c>
      <c r="O4114" s="48">
        <v>57543.75</v>
      </c>
      <c r="P4114" s="21" t="s">
        <v>2283</v>
      </c>
      <c r="Q4114" s="21">
        <v>58158246215</v>
      </c>
      <c r="R4114" s="21" t="s">
        <v>5920</v>
      </c>
      <c r="S4114" s="3">
        <v>4</v>
      </c>
      <c r="T4114" s="37"/>
      <c r="U4114" s="21" t="s">
        <v>18</v>
      </c>
      <c r="V4114" s="21" t="str">
        <f>VLOOKUP(P4114,'Customer List'!B:C,2,)</f>
        <v>BANGALORE</v>
      </c>
      <c r="W4114" s="38"/>
      <c r="X4114" s="30">
        <v>45979</v>
      </c>
      <c r="Y4114" s="21">
        <f>IF(X4114="", "", X4114-N4114)</f>
        <v>1</v>
      </c>
      <c r="Z4114" s="21" t="str">
        <f>IF(N4114="", "", TEXT(N4114, "dddd"))</f>
        <v>Monday</v>
      </c>
      <c r="AA4114" s="21" t="str">
        <f>IF(X4114="", "", TEXT(X4114, "dddd"))</f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4108</v>
      </c>
      <c r="B4115" s="21" t="s">
        <v>5827</v>
      </c>
      <c r="C4115" s="30">
        <v>45968</v>
      </c>
      <c r="D4115" s="30">
        <v>45975</v>
      </c>
      <c r="E4115" s="47">
        <v>53.4</v>
      </c>
      <c r="F4115" s="47">
        <f>IF(AB4115="DOLLAR",E4115*88,E4115)</f>
        <v>4699.2</v>
      </c>
      <c r="G4115" s="48">
        <f>F4115*J4115</f>
        <v>4699.2</v>
      </c>
      <c r="H4115" s="21">
        <v>420201</v>
      </c>
      <c r="I4115" s="21" t="s">
        <v>1605</v>
      </c>
      <c r="J4115" s="21">
        <v>1</v>
      </c>
      <c r="K4115" s="21">
        <v>1</v>
      </c>
      <c r="L4115" s="21">
        <f>J4115-K4115</f>
        <v>0</v>
      </c>
      <c r="M4115" s="21" t="s">
        <v>5953</v>
      </c>
      <c r="N4115" s="30">
        <v>45978</v>
      </c>
      <c r="O4115" s="48">
        <v>9656.5</v>
      </c>
      <c r="P4115" s="21" t="s">
        <v>891</v>
      </c>
      <c r="Q4115" s="21">
        <v>58158248643</v>
      </c>
      <c r="R4115" s="21" t="s">
        <v>5920</v>
      </c>
      <c r="S4115" s="3">
        <v>4</v>
      </c>
      <c r="T4115" s="37"/>
      <c r="U4115" s="21" t="s">
        <v>18</v>
      </c>
      <c r="V4115" s="21" t="str">
        <f>VLOOKUP(P4115,'Customer List'!B:C,2,)</f>
        <v>Banglore</v>
      </c>
      <c r="W4115" s="38"/>
      <c r="X4115" s="30">
        <v>45979</v>
      </c>
      <c r="Y4115" s="21">
        <f>IF(X4115="", "", X4115-N4115)</f>
        <v>1</v>
      </c>
      <c r="Z4115" s="21" t="str">
        <f>IF(N4115="", "", TEXT(N4115, "dddd"))</f>
        <v>Monday</v>
      </c>
      <c r="AA4115" s="21" t="str">
        <f>IF(X4115="", "", TEXT(X4115, "dddd"))</f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4109</v>
      </c>
      <c r="B4116" s="21" t="s">
        <v>5827</v>
      </c>
      <c r="C4116" s="30">
        <v>45968</v>
      </c>
      <c r="D4116" s="30">
        <v>45975</v>
      </c>
      <c r="E4116" s="47">
        <v>39</v>
      </c>
      <c r="F4116" s="47">
        <f>IF(AB4116="DOLLAR",E4116*88,E4116)</f>
        <v>3432</v>
      </c>
      <c r="G4116" s="48">
        <f>F4116*J4116</f>
        <v>3432</v>
      </c>
      <c r="H4116" s="21">
        <v>420301</v>
      </c>
      <c r="I4116" s="21" t="s">
        <v>2885</v>
      </c>
      <c r="J4116" s="21">
        <v>1</v>
      </c>
      <c r="K4116" s="21">
        <v>1</v>
      </c>
      <c r="L4116" s="21">
        <f>J4116-K4116</f>
        <v>0</v>
      </c>
      <c r="M4116" s="21" t="s">
        <v>5990</v>
      </c>
      <c r="N4116" s="30">
        <v>45976</v>
      </c>
      <c r="O4116" s="48">
        <v>5760</v>
      </c>
      <c r="P4116" s="21" t="s">
        <v>295</v>
      </c>
      <c r="Q4116" s="21">
        <v>58158192396</v>
      </c>
      <c r="R4116" s="21" t="s">
        <v>5920</v>
      </c>
      <c r="S4116" s="3">
        <v>4</v>
      </c>
      <c r="T4116" s="37"/>
      <c r="U4116" s="21" t="s">
        <v>18</v>
      </c>
      <c r="V4116" s="21" t="str">
        <f>VLOOKUP(P4116,'Customer List'!B:C,2,)</f>
        <v>Kerala</v>
      </c>
      <c r="W4116" s="38"/>
      <c r="X4116" s="30">
        <v>45980</v>
      </c>
      <c r="Y4116" s="21">
        <f>IF(X4116="", "", X4116-N4116)</f>
        <v>4</v>
      </c>
      <c r="Z4116" s="21" t="str">
        <f>IF(N4116="", "", TEXT(N4116, "dddd"))</f>
        <v>Saturday</v>
      </c>
      <c r="AA4116" s="21" t="str">
        <f>IF(X4116="", "", TEXT(X4116, "dddd"))</f>
        <v>Wednesday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4110</v>
      </c>
      <c r="B4117" s="21" t="s">
        <v>5827</v>
      </c>
      <c r="C4117" s="30">
        <v>45968</v>
      </c>
      <c r="D4117" s="30">
        <v>45975</v>
      </c>
      <c r="E4117" s="47">
        <v>35.4</v>
      </c>
      <c r="F4117" s="47">
        <f>IF(AB4117="DOLLAR",E4117*88,E4117)</f>
        <v>3115.2</v>
      </c>
      <c r="G4117" s="48">
        <f>F4117*J4117</f>
        <v>24921.599999999999</v>
      </c>
      <c r="H4117" s="21">
        <v>420404</v>
      </c>
      <c r="I4117" s="21" t="s">
        <v>14</v>
      </c>
      <c r="J4117" s="21">
        <v>8</v>
      </c>
      <c r="K4117" s="21">
        <v>8</v>
      </c>
      <c r="L4117" s="21">
        <f>J4117-K4117</f>
        <v>0</v>
      </c>
      <c r="M4117" s="21" t="s">
        <v>5953</v>
      </c>
      <c r="N4117" s="30">
        <v>45978</v>
      </c>
      <c r="O4117" s="48">
        <v>51212</v>
      </c>
      <c r="P4117" s="21" t="s">
        <v>891</v>
      </c>
      <c r="Q4117" s="21">
        <v>58158248643</v>
      </c>
      <c r="R4117" s="21" t="s">
        <v>5920</v>
      </c>
      <c r="S4117" s="3">
        <v>4</v>
      </c>
      <c r="T4117" s="37"/>
      <c r="U4117" s="21" t="s">
        <v>18</v>
      </c>
      <c r="V4117" s="21" t="str">
        <f>VLOOKUP(P4117,'Customer List'!B:C,2,)</f>
        <v>Banglore</v>
      </c>
      <c r="W4117" s="38"/>
      <c r="X4117" s="30">
        <v>45979</v>
      </c>
      <c r="Y4117" s="21">
        <f>IF(X4117="", "", X4117-N4117)</f>
        <v>1</v>
      </c>
      <c r="Z4117" s="21" t="str">
        <f>IF(N4117="", "", TEXT(N4117, "dddd"))</f>
        <v>Monday</v>
      </c>
      <c r="AA4117" s="21" t="str">
        <f>IF(X4117="", "", TEXT(X4117, "dddd"))</f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4111</v>
      </c>
      <c r="B4118" s="21" t="s">
        <v>5827</v>
      </c>
      <c r="C4118" s="30">
        <v>45968</v>
      </c>
      <c r="D4118" s="30">
        <v>45975</v>
      </c>
      <c r="E4118" s="47">
        <v>84.6</v>
      </c>
      <c r="F4118" s="47">
        <f>IF(AB4118="DOLLAR",E4118*88,E4118)</f>
        <v>7444.7999999999993</v>
      </c>
      <c r="G4118" s="48">
        <f>F4118*J4118</f>
        <v>59558.399999999994</v>
      </c>
      <c r="H4118" s="21">
        <v>421601</v>
      </c>
      <c r="I4118" s="21" t="s">
        <v>3037</v>
      </c>
      <c r="J4118" s="21">
        <v>8</v>
      </c>
      <c r="K4118" s="21">
        <v>8</v>
      </c>
      <c r="L4118" s="21">
        <f>J4118-K4118</f>
        <v>0</v>
      </c>
      <c r="M4118" s="21" t="s">
        <v>5986</v>
      </c>
      <c r="N4118" s="30">
        <v>45976</v>
      </c>
      <c r="O4118" s="48">
        <v>104904</v>
      </c>
      <c r="P4118" s="21" t="s">
        <v>621</v>
      </c>
      <c r="Q4118" s="21">
        <v>58158205394</v>
      </c>
      <c r="R4118" s="21" t="s">
        <v>5920</v>
      </c>
      <c r="S4118" s="3" t="s">
        <v>299</v>
      </c>
      <c r="T4118" s="37"/>
      <c r="U4118" s="21" t="s">
        <v>18</v>
      </c>
      <c r="V4118" s="21" t="str">
        <f>VLOOKUP(P4118,'Customer List'!B:C,2,)</f>
        <v>Hyderabad</v>
      </c>
      <c r="W4118" s="38"/>
      <c r="X4118" s="30">
        <v>45979</v>
      </c>
      <c r="Y4118" s="21">
        <f>IF(X4118="", "", X4118-N4118)</f>
        <v>3</v>
      </c>
      <c r="Z4118" s="21" t="str">
        <f>IF(N4118="", "", TEXT(N4118, "dddd"))</f>
        <v>Saturday</v>
      </c>
      <c r="AA4118" s="21" t="str">
        <f>IF(X4118="", "", TEXT(X4118, "dddd"))</f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x14ac:dyDescent="0.25">
      <c r="A4119" s="21">
        <v>4112</v>
      </c>
      <c r="B4119" s="21" t="s">
        <v>5827</v>
      </c>
      <c r="C4119" s="30">
        <v>45968</v>
      </c>
      <c r="D4119" s="30">
        <v>45975</v>
      </c>
      <c r="E4119" s="47">
        <v>11.4</v>
      </c>
      <c r="F4119" s="47">
        <f>IF(AB4119="DOLLAR",E4119*88,E4119)</f>
        <v>1003.2</v>
      </c>
      <c r="G4119" s="48">
        <f>F4119*J4119</f>
        <v>1003.2</v>
      </c>
      <c r="H4119" s="21">
        <v>421701</v>
      </c>
      <c r="I4119" s="21" t="s">
        <v>5837</v>
      </c>
      <c r="J4119" s="21">
        <v>1</v>
      </c>
      <c r="K4119" s="21">
        <v>1</v>
      </c>
      <c r="L4119" s="21">
        <f>J4119-K4119</f>
        <v>0</v>
      </c>
      <c r="M4119" s="21" t="s">
        <v>5940</v>
      </c>
      <c r="N4119" s="30">
        <v>45979</v>
      </c>
      <c r="O4119" s="48">
        <v>1824</v>
      </c>
      <c r="P4119" s="21" t="s">
        <v>208</v>
      </c>
      <c r="Q4119" s="21" t="s">
        <v>1127</v>
      </c>
      <c r="R4119" s="21" t="s">
        <v>1127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/>
      <c r="Y4119" s="21" t="str">
        <f>IF(X4119="", "", X4119-N4119)</f>
        <v/>
      </c>
      <c r="Z4119" s="21" t="str">
        <f>IF(N4119="", "", TEXT(N4119, "dddd"))</f>
        <v>Tuesday</v>
      </c>
      <c r="AA4119" s="21" t="str">
        <f>IF(X4119="", "", TEXT(X4119, "dddd"))</f>
        <v/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x14ac:dyDescent="0.25">
      <c r="A4120" s="21">
        <v>4113</v>
      </c>
      <c r="B4120" s="21" t="s">
        <v>5827</v>
      </c>
      <c r="C4120" s="30">
        <v>45968</v>
      </c>
      <c r="D4120" s="30">
        <v>45975</v>
      </c>
      <c r="E4120" s="47">
        <v>201</v>
      </c>
      <c r="F4120" s="47">
        <f>IF(AB4120="DOLLAR",E4120*88,E4120)</f>
        <v>17688</v>
      </c>
      <c r="G4120" s="48">
        <f>F4120*J4120</f>
        <v>17688</v>
      </c>
      <c r="H4120" s="21">
        <v>423102</v>
      </c>
      <c r="I4120" s="21" t="s">
        <v>1265</v>
      </c>
      <c r="J4120" s="21">
        <v>1</v>
      </c>
      <c r="K4120" s="21">
        <v>1</v>
      </c>
      <c r="L4120" s="21">
        <f>J4120-K4120</f>
        <v>0</v>
      </c>
      <c r="M4120" s="21" t="s">
        <v>5976</v>
      </c>
      <c r="N4120" s="30">
        <v>45976</v>
      </c>
      <c r="O4120" s="48">
        <v>28642.5</v>
      </c>
      <c r="P4120" s="21" t="s">
        <v>242</v>
      </c>
      <c r="Q4120" s="21">
        <v>58158203961</v>
      </c>
      <c r="R4120" s="21" t="s">
        <v>5920</v>
      </c>
      <c r="S4120" s="3">
        <v>-20</v>
      </c>
      <c r="T4120" s="37"/>
      <c r="U4120" s="21" t="s">
        <v>18</v>
      </c>
      <c r="V4120" s="21" t="str">
        <f>VLOOKUP(P4120,'Customer List'!B:C,2,)</f>
        <v>Mumbai</v>
      </c>
      <c r="W4120" s="38"/>
      <c r="X4120" s="30">
        <v>45979</v>
      </c>
      <c r="Y4120" s="21">
        <f>IF(X4120="", "", X4120-N4120)</f>
        <v>3</v>
      </c>
      <c r="Z4120" s="21" t="str">
        <f>IF(N4120="", "", TEXT(N4120, "dddd"))</f>
        <v>Saturday</v>
      </c>
      <c r="AA4120" s="21" t="str">
        <f>IF(X4120="", "", TEXT(X4120, "dddd"))</f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4114</v>
      </c>
      <c r="B4121" s="21" t="s">
        <v>5827</v>
      </c>
      <c r="C4121" s="30">
        <v>45968</v>
      </c>
      <c r="D4121" s="30">
        <v>45975</v>
      </c>
      <c r="E4121" s="47">
        <v>46.2</v>
      </c>
      <c r="F4121" s="47">
        <f>IF(AB4121="DOLLAR",E4121*88,E4121)</f>
        <v>4065.6000000000004</v>
      </c>
      <c r="G4121" s="48">
        <f>F4121*J4121</f>
        <v>16262.400000000001</v>
      </c>
      <c r="H4121" s="21">
        <v>423601</v>
      </c>
      <c r="I4121" s="21" t="s">
        <v>1505</v>
      </c>
      <c r="J4121" s="21">
        <v>4</v>
      </c>
      <c r="K4121" s="21">
        <v>4</v>
      </c>
      <c r="L4121" s="21">
        <f>J4121-K4121</f>
        <v>0</v>
      </c>
      <c r="M4121" s="21" t="s">
        <v>5994</v>
      </c>
      <c r="N4121" s="30">
        <v>45976</v>
      </c>
      <c r="O4121" s="48">
        <v>33418</v>
      </c>
      <c r="P4121" s="21" t="s">
        <v>298</v>
      </c>
      <c r="Q4121" s="21">
        <v>58158191884</v>
      </c>
      <c r="R4121" s="21" t="s">
        <v>5920</v>
      </c>
      <c r="S4121" s="3" t="s">
        <v>299</v>
      </c>
      <c r="T4121" s="37"/>
      <c r="U4121" s="21" t="s">
        <v>18</v>
      </c>
      <c r="V4121" s="21" t="str">
        <f>VLOOKUP(P4121,'Customer List'!B:C,2,)</f>
        <v>Banglore</v>
      </c>
      <c r="W4121" s="38"/>
      <c r="X4121" s="30">
        <v>45978</v>
      </c>
      <c r="Y4121" s="21">
        <f>IF(X4121="", "", X4121-N4121)</f>
        <v>2</v>
      </c>
      <c r="Z4121" s="21" t="str">
        <f>IF(N4121="", "", TEXT(N4121, "dddd"))</f>
        <v>Saturday</v>
      </c>
      <c r="AA4121" s="21" t="str">
        <f>IF(X4121="", "", TEXT(X4121, "dddd"))</f>
        <v>Monday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4115</v>
      </c>
      <c r="B4122" s="21" t="s">
        <v>5827</v>
      </c>
      <c r="C4122" s="30">
        <v>45968</v>
      </c>
      <c r="D4122" s="30">
        <v>45975</v>
      </c>
      <c r="E4122" s="47">
        <v>198.1</v>
      </c>
      <c r="F4122" s="47">
        <f>IF(AB4122="DOLLAR",E4122*88,E4122)</f>
        <v>17432.8</v>
      </c>
      <c r="G4122" s="48">
        <f>F4122*J4122</f>
        <v>17432.8</v>
      </c>
      <c r="H4122" s="21">
        <v>505836</v>
      </c>
      <c r="I4122" s="21" t="s">
        <v>4829</v>
      </c>
      <c r="J4122" s="21">
        <v>1</v>
      </c>
      <c r="K4122" s="21">
        <v>1</v>
      </c>
      <c r="L4122" s="21">
        <f>J4122-K4122</f>
        <v>0</v>
      </c>
      <c r="M4122" s="21" t="s">
        <v>6000</v>
      </c>
      <c r="N4122" s="30">
        <v>45976</v>
      </c>
      <c r="O4122" s="48">
        <v>22690.94</v>
      </c>
      <c r="P4122" s="21" t="s">
        <v>276</v>
      </c>
      <c r="Q4122" s="21">
        <v>58158193520</v>
      </c>
      <c r="R4122" s="21" t="s">
        <v>5920</v>
      </c>
      <c r="S4122" s="3">
        <v>4</v>
      </c>
      <c r="T4122" s="37"/>
      <c r="U4122" s="21" t="s">
        <v>18</v>
      </c>
      <c r="V4122" s="21" t="str">
        <f>VLOOKUP(P4122,'Customer List'!B:C,2,)</f>
        <v>Pune</v>
      </c>
      <c r="W4122" s="38"/>
      <c r="X4122" s="30">
        <v>45979</v>
      </c>
      <c r="Y4122" s="21">
        <f>IF(X4122="", "", X4122-N4122)</f>
        <v>3</v>
      </c>
      <c r="Z4122" s="21" t="str">
        <f>IF(N4122="", "", TEXT(N4122, "dddd"))</f>
        <v>Saturday</v>
      </c>
      <c r="AA4122" s="21" t="str">
        <f>IF(X4122="", "", TEXT(X4122, "dddd"))</f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4116</v>
      </c>
      <c r="B4123" s="21" t="s">
        <v>5827</v>
      </c>
      <c r="C4123" s="30">
        <v>45968</v>
      </c>
      <c r="D4123" s="30">
        <v>45975</v>
      </c>
      <c r="E4123" s="47">
        <v>222</v>
      </c>
      <c r="F4123" s="47">
        <f>IF(AB4123="DOLLAR",E4123*88,E4123)</f>
        <v>19536</v>
      </c>
      <c r="G4123" s="48">
        <f>F4123*J4123</f>
        <v>97680</v>
      </c>
      <c r="H4123" s="21">
        <v>626812</v>
      </c>
      <c r="I4123" s="21" t="s">
        <v>5207</v>
      </c>
      <c r="J4123" s="21">
        <v>5</v>
      </c>
      <c r="K4123" s="21"/>
      <c r="L4123" s="21">
        <f>J4123-K4123</f>
        <v>5</v>
      </c>
      <c r="M4123" s="21"/>
      <c r="N4123" s="30"/>
      <c r="O4123" s="48"/>
      <c r="P4123" s="21" t="s">
        <v>2025</v>
      </c>
      <c r="Q4123" s="21"/>
      <c r="R4123" s="21"/>
      <c r="S4123" s="3">
        <v>4</v>
      </c>
      <c r="T4123" s="37"/>
      <c r="U4123" s="21" t="s">
        <v>18</v>
      </c>
      <c r="V4123" s="21" t="str">
        <f>VLOOKUP(P4123,'Customer List'!B:C,2,)</f>
        <v>STOCK</v>
      </c>
      <c r="W4123" s="38"/>
      <c r="X4123" s="30"/>
      <c r="Y4123" s="21" t="str">
        <f>IF(X4123="", "", X4123-N4123)</f>
        <v/>
      </c>
      <c r="Z4123" s="21" t="str">
        <f>IF(N4123="", "", TEXT(N4123, "dddd"))</f>
        <v/>
      </c>
      <c r="AA4123" s="21" t="str">
        <f>IF(X4123="", "", TEXT(X4123, "dddd"))</f>
        <v/>
      </c>
      <c r="AB4123" s="21" t="str">
        <f>VLOOKUP(U4123,'Currency Sheet'!A:C,3,)</f>
        <v>DOLLAR</v>
      </c>
      <c r="AC4123" s="42" t="str">
        <f>VLOOKUP(P4123,'Customer List'!B:D,3,)</f>
        <v>STOCK</v>
      </c>
    </row>
    <row r="4124" spans="1:29" x14ac:dyDescent="0.25">
      <c r="A4124" s="21">
        <v>4117</v>
      </c>
      <c r="B4124" s="21" t="s">
        <v>5827</v>
      </c>
      <c r="C4124" s="30">
        <v>45968</v>
      </c>
      <c r="D4124" s="30">
        <v>45975</v>
      </c>
      <c r="E4124" s="47">
        <v>150</v>
      </c>
      <c r="F4124" s="47">
        <f>IF(AB4124="DOLLAR",E4124*88,E4124)</f>
        <v>13200</v>
      </c>
      <c r="G4124" s="48">
        <f>F4124*J4124</f>
        <v>13200</v>
      </c>
      <c r="H4124" s="21">
        <v>640934</v>
      </c>
      <c r="I4124" s="21" t="s">
        <v>5838</v>
      </c>
      <c r="J4124" s="21">
        <v>1</v>
      </c>
      <c r="K4124" s="21">
        <v>1</v>
      </c>
      <c r="L4124" s="21">
        <f>J4124-K4124</f>
        <v>0</v>
      </c>
      <c r="M4124" s="21" t="s">
        <v>5997</v>
      </c>
      <c r="N4124" s="30">
        <v>45976</v>
      </c>
      <c r="O4124" s="48">
        <v>27125</v>
      </c>
      <c r="P4124" s="21" t="s">
        <v>302</v>
      </c>
      <c r="Q4124" s="21">
        <v>58158192363</v>
      </c>
      <c r="R4124" s="21" t="s">
        <v>5920</v>
      </c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>
        <v>45979</v>
      </c>
      <c r="Y4124" s="21">
        <f>IF(X4124="", "", X4124-N4124)</f>
        <v>3</v>
      </c>
      <c r="Z4124" s="21" t="str">
        <f>IF(N4124="", "", TEXT(N4124, "dddd"))</f>
        <v>Saturday</v>
      </c>
      <c r="AA4124" s="21" t="str">
        <f>IF(X4124="", "", TEXT(X4124, "dddd"))</f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4118</v>
      </c>
      <c r="B4125" s="21" t="s">
        <v>5827</v>
      </c>
      <c r="C4125" s="30">
        <v>45968</v>
      </c>
      <c r="D4125" s="30">
        <v>45975</v>
      </c>
      <c r="E4125" s="47">
        <v>281.39999999999998</v>
      </c>
      <c r="F4125" s="47">
        <f>IF(AB4125="DOLLAR",E4125*88,E4125)</f>
        <v>24763.199999999997</v>
      </c>
      <c r="G4125" s="48">
        <f>F4125*J4125</f>
        <v>24763.199999999997</v>
      </c>
      <c r="H4125" s="21">
        <v>901518</v>
      </c>
      <c r="I4125" s="21" t="s">
        <v>5839</v>
      </c>
      <c r="J4125" s="21">
        <v>1</v>
      </c>
      <c r="K4125" s="21">
        <v>1</v>
      </c>
      <c r="L4125" s="21">
        <f>J4125-K4125</f>
        <v>0</v>
      </c>
      <c r="M4125" s="21" t="s">
        <v>6004</v>
      </c>
      <c r="N4125" s="30">
        <v>45976</v>
      </c>
      <c r="O4125" s="48">
        <v>50887</v>
      </c>
      <c r="P4125" s="21" t="s">
        <v>630</v>
      </c>
      <c r="Q4125" s="21">
        <v>58158192864</v>
      </c>
      <c r="R4125" s="21" t="s">
        <v>5920</v>
      </c>
      <c r="S4125" s="3">
        <v>4</v>
      </c>
      <c r="T4125" s="37"/>
      <c r="U4125" s="21" t="s">
        <v>18</v>
      </c>
      <c r="V4125" s="21" t="str">
        <f>VLOOKUP(P4125,'Customer List'!B:C,2,)</f>
        <v>Telangana</v>
      </c>
      <c r="W4125" s="38"/>
      <c r="X4125" s="30">
        <v>45979</v>
      </c>
      <c r="Y4125" s="21">
        <f>IF(X4125="", "", X4125-N4125)</f>
        <v>3</v>
      </c>
      <c r="Z4125" s="21" t="str">
        <f>IF(N4125="", "", TEXT(N4125, "dddd"))</f>
        <v>Saturday</v>
      </c>
      <c r="AA4125" s="21" t="str">
        <f>IF(X4125="", "", TEXT(X4125, "dddd"))</f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4119</v>
      </c>
      <c r="B4126" s="21" t="s">
        <v>5841</v>
      </c>
      <c r="C4126" s="30">
        <v>45965</v>
      </c>
      <c r="D4126" s="30">
        <v>45975</v>
      </c>
      <c r="E4126" s="47">
        <v>63</v>
      </c>
      <c r="F4126" s="47">
        <f>IF(AB4126="DOLLAR",E4126*88,E4126)</f>
        <v>5544</v>
      </c>
      <c r="G4126" s="48">
        <f>F4126*J4126</f>
        <v>11088</v>
      </c>
      <c r="H4126" s="21">
        <v>100219</v>
      </c>
      <c r="I4126" s="21" t="s">
        <v>4751</v>
      </c>
      <c r="J4126" s="21">
        <v>2</v>
      </c>
      <c r="K4126" s="21"/>
      <c r="L4126" s="21">
        <f>J4126-K4126</f>
        <v>2</v>
      </c>
      <c r="M4126" s="21"/>
      <c r="N4126" s="30"/>
      <c r="O4126" s="48"/>
      <c r="P4126" s="21" t="s">
        <v>42</v>
      </c>
      <c r="Q4126" s="21"/>
      <c r="R4126" s="21"/>
      <c r="S4126" s="3">
        <v>4</v>
      </c>
      <c r="T4126" s="37"/>
      <c r="U4126" s="21" t="s">
        <v>5878</v>
      </c>
      <c r="V4126" s="21" t="str">
        <f>VLOOKUP(P4126,'Customer List'!B:C,2,)</f>
        <v>Faridabad</v>
      </c>
      <c r="W4126" s="38"/>
      <c r="X4126" s="30"/>
      <c r="Y4126" s="21" t="str">
        <f>IF(X4126="", "", X4126-N4126)</f>
        <v/>
      </c>
      <c r="Z4126" s="21" t="str">
        <f>IF(N4126="", "", TEXT(N4126, "dddd"))</f>
        <v/>
      </c>
      <c r="AA4126" s="21" t="str">
        <f>IF(X4126="", "", TEXT(X4126, "dddd"))</f>
        <v/>
      </c>
      <c r="AB4126" s="21" t="str">
        <f>VLOOKUP(U4126,'Currency Sheet'!A:C,3,)</f>
        <v>DOLLAR</v>
      </c>
      <c r="AC4126" s="42" t="str">
        <f>VLOOKUP(P4126,'Customer List'!B:D,3,)</f>
        <v>Local</v>
      </c>
    </row>
    <row r="4127" spans="1:29" x14ac:dyDescent="0.25">
      <c r="A4127" s="21">
        <v>4120</v>
      </c>
      <c r="B4127" s="21" t="s">
        <v>5841</v>
      </c>
      <c r="C4127" s="30">
        <v>45965</v>
      </c>
      <c r="D4127" s="30">
        <v>45975</v>
      </c>
      <c r="E4127" s="47">
        <v>191.8</v>
      </c>
      <c r="F4127" s="47">
        <f>IF(AB4127="DOLLAR",E4127*88,E4127)</f>
        <v>16878.400000000001</v>
      </c>
      <c r="G4127" s="48">
        <f>F4127*J4127</f>
        <v>16878.400000000001</v>
      </c>
      <c r="H4127" s="21">
        <v>100234</v>
      </c>
      <c r="I4127" s="21" t="s">
        <v>4751</v>
      </c>
      <c r="J4127" s="21">
        <v>1</v>
      </c>
      <c r="K4127" s="21"/>
      <c r="L4127" s="21">
        <f>J4127-K4127</f>
        <v>1</v>
      </c>
      <c r="M4127" s="21"/>
      <c r="N4127" s="30"/>
      <c r="O4127" s="48"/>
      <c r="P4127" s="21" t="s">
        <v>42</v>
      </c>
      <c r="Q4127" s="21"/>
      <c r="R4127" s="21"/>
      <c r="S4127" s="3">
        <v>4</v>
      </c>
      <c r="T4127" s="37"/>
      <c r="U4127" s="21" t="s">
        <v>5878</v>
      </c>
      <c r="V4127" s="21" t="str">
        <f>VLOOKUP(P4127,'Customer List'!B:C,2,)</f>
        <v>Faridabad</v>
      </c>
      <c r="W4127" s="38"/>
      <c r="X4127" s="30"/>
      <c r="Y4127" s="21" t="str">
        <f>IF(X4127="", "", X4127-N4127)</f>
        <v/>
      </c>
      <c r="Z4127" s="21" t="str">
        <f>IF(N4127="", "", TEXT(N4127, "dddd"))</f>
        <v/>
      </c>
      <c r="AA4127" s="21" t="str">
        <f>IF(X4127="", "", TEXT(X4127, "dddd"))</f>
        <v/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x14ac:dyDescent="0.25">
      <c r="A4128" s="21">
        <v>4121</v>
      </c>
      <c r="B4128" s="21" t="s">
        <v>5841</v>
      </c>
      <c r="C4128" s="30">
        <v>45965</v>
      </c>
      <c r="D4128" s="30">
        <v>45975</v>
      </c>
      <c r="E4128" s="47">
        <v>151.80000000000001</v>
      </c>
      <c r="F4128" s="47">
        <f>IF(AB4128="DOLLAR",E4128*88,E4128)</f>
        <v>13358.400000000001</v>
      </c>
      <c r="G4128" s="48">
        <f>F4128*J4128</f>
        <v>26716.800000000003</v>
      </c>
      <c r="H4128" s="21">
        <v>100240</v>
      </c>
      <c r="I4128" s="21" t="s">
        <v>4751</v>
      </c>
      <c r="J4128" s="21">
        <v>2</v>
      </c>
      <c r="K4128" s="21">
        <v>2</v>
      </c>
      <c r="L4128" s="21">
        <f>J4128-K4128</f>
        <v>0</v>
      </c>
      <c r="M4128" s="21" t="s">
        <v>5939</v>
      </c>
      <c r="N4128" s="30">
        <v>45975</v>
      </c>
      <c r="O4128" s="48">
        <v>47058</v>
      </c>
      <c r="P4128" s="21" t="s">
        <v>658</v>
      </c>
      <c r="Q4128" s="21">
        <v>58158172962</v>
      </c>
      <c r="R4128" s="21" t="s">
        <v>5920</v>
      </c>
      <c r="S4128" s="3">
        <v>4</v>
      </c>
      <c r="T4128" s="37"/>
      <c r="U4128" s="21" t="s">
        <v>5878</v>
      </c>
      <c r="V4128" s="21" t="str">
        <f>VLOOKUP(P4128,'Customer List'!B:C,2,)</f>
        <v>Bhopal</v>
      </c>
      <c r="W4128" s="38"/>
      <c r="X4128" s="30">
        <v>45978</v>
      </c>
      <c r="Y4128" s="21">
        <f>IF(X4128="", "", X4128-N4128)</f>
        <v>3</v>
      </c>
      <c r="Z4128" s="21" t="str">
        <f>IF(N4128="", "", TEXT(N4128, "dddd"))</f>
        <v>Friday</v>
      </c>
      <c r="AA4128" s="21" t="str">
        <f>IF(X4128="", "", TEXT(X4128, "dddd"))</f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" x14ac:dyDescent="0.25">
      <c r="A4129" s="21">
        <v>4122</v>
      </c>
      <c r="B4129" s="21" t="s">
        <v>5841</v>
      </c>
      <c r="C4129" s="30">
        <v>45965</v>
      </c>
      <c r="D4129" s="30">
        <v>45975</v>
      </c>
      <c r="E4129" s="47">
        <v>67.2</v>
      </c>
      <c r="F4129" s="47">
        <f>IF(AB4129="DOLLAR",E4129*88,E4129)</f>
        <v>5913.6</v>
      </c>
      <c r="G4129" s="48">
        <f>F4129*J4129</f>
        <v>5913.6</v>
      </c>
      <c r="H4129" s="21">
        <v>100287</v>
      </c>
      <c r="I4129" s="21" t="s">
        <v>4751</v>
      </c>
      <c r="J4129" s="21">
        <v>1</v>
      </c>
      <c r="K4129" s="21">
        <v>1</v>
      </c>
      <c r="L4129" s="21">
        <f>J4129-K4129</f>
        <v>0</v>
      </c>
      <c r="M4129" s="21" t="s">
        <v>5974</v>
      </c>
      <c r="N4129" s="30">
        <v>45976</v>
      </c>
      <c r="O4129" s="48">
        <v>10416</v>
      </c>
      <c r="P4129" s="21" t="s">
        <v>228</v>
      </c>
      <c r="Q4129" s="21">
        <v>58158206186</v>
      </c>
      <c r="R4129" s="21" t="s">
        <v>5920</v>
      </c>
      <c r="S4129" s="3">
        <v>4</v>
      </c>
      <c r="T4129" s="37"/>
      <c r="U4129" s="21" t="s">
        <v>5878</v>
      </c>
      <c r="V4129" s="21" t="str">
        <f>VLOOKUP(P4129,'Customer List'!B:C,2,)</f>
        <v>Kolkata</v>
      </c>
      <c r="W4129" s="38"/>
      <c r="X4129" s="30">
        <v>45979</v>
      </c>
      <c r="Y4129" s="21">
        <f>IF(X4129="", "", X4129-N4129)</f>
        <v>3</v>
      </c>
      <c r="Z4129" s="21" t="str">
        <f>IF(N4129="", "", TEXT(N4129, "dddd"))</f>
        <v>Saturday</v>
      </c>
      <c r="AA4129" s="21" t="str">
        <f>IF(X4129="", "", TEXT(X4129, "dddd"))</f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" x14ac:dyDescent="0.25">
      <c r="A4130" s="21">
        <v>4123</v>
      </c>
      <c r="B4130" s="21" t="s">
        <v>5841</v>
      </c>
      <c r="C4130" s="30">
        <v>45965</v>
      </c>
      <c r="D4130" s="30">
        <v>45975</v>
      </c>
      <c r="E4130" s="47">
        <v>43.2</v>
      </c>
      <c r="F4130" s="47">
        <f>IF(AB4130="DOLLAR",E4130*88,E4130)</f>
        <v>3801.6000000000004</v>
      </c>
      <c r="G4130" s="48">
        <f>F4130*J4130</f>
        <v>3801.6000000000004</v>
      </c>
      <c r="H4130" s="21">
        <v>100408</v>
      </c>
      <c r="I4130" s="21" t="s">
        <v>4762</v>
      </c>
      <c r="J4130" s="21">
        <v>1</v>
      </c>
      <c r="K4130" s="21"/>
      <c r="L4130" s="21">
        <f>J4130-K4130</f>
        <v>1</v>
      </c>
      <c r="M4130" s="21"/>
      <c r="N4130" s="30"/>
      <c r="O4130" s="48"/>
      <c r="P4130" s="21" t="s">
        <v>42</v>
      </c>
      <c r="Q4130" s="21"/>
      <c r="R4130" s="21"/>
      <c r="S4130" s="3">
        <v>4</v>
      </c>
      <c r="T4130" s="37"/>
      <c r="U4130" s="21" t="s">
        <v>5878</v>
      </c>
      <c r="V4130" s="21" t="str">
        <f>VLOOKUP(P4130,'Customer List'!B:C,2,)</f>
        <v>Faridabad</v>
      </c>
      <c r="W4130" s="38"/>
      <c r="X4130" s="30"/>
      <c r="Y4130" s="21" t="str">
        <f>IF(X4130="", "", X4130-N4130)</f>
        <v/>
      </c>
      <c r="Z4130" s="21" t="str">
        <f>IF(N4130="", "", TEXT(N4130, "dddd"))</f>
        <v/>
      </c>
      <c r="AA4130" s="21" t="str">
        <f>IF(X4130="", "", TEXT(X4130, "dddd"))</f>
        <v/>
      </c>
      <c r="AB4130" s="21" t="str">
        <f>VLOOKUP(U4130,'Currency Sheet'!A:C,3,)</f>
        <v>DOLLAR</v>
      </c>
      <c r="AC4130" s="42" t="str">
        <f>VLOOKUP(P4130,'Customer List'!B:D,3,)</f>
        <v>Local</v>
      </c>
    </row>
    <row r="4131" spans="1:29" x14ac:dyDescent="0.25">
      <c r="A4131" s="21">
        <v>4124</v>
      </c>
      <c r="B4131" s="21" t="s">
        <v>5841</v>
      </c>
      <c r="C4131" s="30">
        <v>45965</v>
      </c>
      <c r="D4131" s="30">
        <v>45975</v>
      </c>
      <c r="E4131" s="47">
        <v>79.2</v>
      </c>
      <c r="F4131" s="47">
        <f>IF(AB4131="DOLLAR",E4131*88,E4131)</f>
        <v>6969.6</v>
      </c>
      <c r="G4131" s="48">
        <f>F4131*J4131</f>
        <v>27878.400000000001</v>
      </c>
      <c r="H4131" s="21">
        <v>100412</v>
      </c>
      <c r="I4131" s="21" t="s">
        <v>4762</v>
      </c>
      <c r="J4131" s="21">
        <v>4</v>
      </c>
      <c r="K4131" s="21">
        <v>4</v>
      </c>
      <c r="L4131" s="21">
        <f>J4131-K4131</f>
        <v>0</v>
      </c>
      <c r="M4131" s="21" t="s">
        <v>5965</v>
      </c>
      <c r="N4131" s="30">
        <v>45978</v>
      </c>
      <c r="O4131" s="48">
        <v>57288</v>
      </c>
      <c r="P4131" s="21" t="s">
        <v>2171</v>
      </c>
      <c r="Q4131" s="21">
        <v>58158258476</v>
      </c>
      <c r="R4131" s="21"/>
      <c r="S4131" s="3">
        <v>4</v>
      </c>
      <c r="T4131" s="37"/>
      <c r="U4131" s="21" t="s">
        <v>5878</v>
      </c>
      <c r="V4131" s="21" t="str">
        <f>VLOOKUP(P4131,'Customer List'!B:C,2,)</f>
        <v>Gujrat</v>
      </c>
      <c r="W4131" s="38"/>
      <c r="X4131" s="30"/>
      <c r="Y4131" s="21" t="str">
        <f>IF(X4131="", "", X4131-N4131)</f>
        <v/>
      </c>
      <c r="Z4131" s="21" t="str">
        <f>IF(N4131="", "", TEXT(N4131, "dddd"))</f>
        <v>Monday</v>
      </c>
      <c r="AA4131" s="21" t="str">
        <f>IF(X4131="", "", TEXT(X4131, "dddd"))</f>
        <v/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" x14ac:dyDescent="0.25">
      <c r="A4132" s="21">
        <v>4125</v>
      </c>
      <c r="B4132" s="21" t="s">
        <v>5841</v>
      </c>
      <c r="C4132" s="30">
        <v>45965</v>
      </c>
      <c r="D4132" s="30">
        <v>45975</v>
      </c>
      <c r="E4132" s="47">
        <v>52.2</v>
      </c>
      <c r="F4132" s="47">
        <f>IF(AB4132="DOLLAR",E4132*88,E4132)</f>
        <v>4593.6000000000004</v>
      </c>
      <c r="G4132" s="48">
        <f>F4132*J4132</f>
        <v>4593.6000000000004</v>
      </c>
      <c r="H4132" s="21">
        <v>100413</v>
      </c>
      <c r="I4132" s="21" t="s">
        <v>4762</v>
      </c>
      <c r="J4132" s="21">
        <v>1</v>
      </c>
      <c r="K4132" s="21"/>
      <c r="L4132" s="21">
        <f>J4132-K4132</f>
        <v>1</v>
      </c>
      <c r="M4132" s="21"/>
      <c r="N4132" s="30"/>
      <c r="O4132" s="48"/>
      <c r="P4132" s="21" t="s">
        <v>42</v>
      </c>
      <c r="Q4132" s="21"/>
      <c r="R4132" s="21"/>
      <c r="S4132" s="3">
        <v>4</v>
      </c>
      <c r="T4132" s="37"/>
      <c r="U4132" s="21" t="s">
        <v>5878</v>
      </c>
      <c r="V4132" s="21" t="str">
        <f>VLOOKUP(P4132,'Customer List'!B:C,2,)</f>
        <v>Faridabad</v>
      </c>
      <c r="W4132" s="38"/>
      <c r="X4132" s="30"/>
      <c r="Y4132" s="21" t="str">
        <f>IF(X4132="", "", X4132-N4132)</f>
        <v/>
      </c>
      <c r="Z4132" s="21" t="str">
        <f>IF(N4132="", "", TEXT(N4132, "dddd"))</f>
        <v/>
      </c>
      <c r="AA4132" s="21" t="str">
        <f>IF(X4132="", "", TEXT(X4132, "dddd"))</f>
        <v/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" x14ac:dyDescent="0.25">
      <c r="A4133" s="21">
        <v>4126</v>
      </c>
      <c r="B4133" s="21" t="s">
        <v>5841</v>
      </c>
      <c r="C4133" s="30">
        <v>45965</v>
      </c>
      <c r="D4133" s="30">
        <v>45975</v>
      </c>
      <c r="E4133" s="47">
        <v>129</v>
      </c>
      <c r="F4133" s="47">
        <f>IF(AB4133="DOLLAR",E4133*88,E4133)</f>
        <v>11352</v>
      </c>
      <c r="G4133" s="48">
        <f>F4133*J4133</f>
        <v>11352</v>
      </c>
      <c r="H4133" s="21">
        <v>100414</v>
      </c>
      <c r="I4133" s="21" t="s">
        <v>4762</v>
      </c>
      <c r="J4133" s="21">
        <v>1</v>
      </c>
      <c r="K4133" s="21">
        <v>1</v>
      </c>
      <c r="L4133" s="21">
        <f>J4133-K4133</f>
        <v>0</v>
      </c>
      <c r="M4133" s="21" t="s">
        <v>5977</v>
      </c>
      <c r="N4133" s="30">
        <v>45976</v>
      </c>
      <c r="O4133" s="48">
        <v>18382.5</v>
      </c>
      <c r="P4133" s="21" t="s">
        <v>242</v>
      </c>
      <c r="Q4133" s="21">
        <v>58158203961</v>
      </c>
      <c r="R4133" s="21" t="s">
        <v>5920</v>
      </c>
      <c r="S4133" s="3">
        <v>4</v>
      </c>
      <c r="T4133" s="37"/>
      <c r="U4133" s="21" t="s">
        <v>5878</v>
      </c>
      <c r="V4133" s="21" t="str">
        <f>VLOOKUP(P4133,'Customer List'!B:C,2,)</f>
        <v>Mumbai</v>
      </c>
      <c r="W4133" s="38"/>
      <c r="X4133" s="30">
        <v>45979</v>
      </c>
      <c r="Y4133" s="21">
        <f>IF(X4133="", "", X4133-N4133)</f>
        <v>3</v>
      </c>
      <c r="Z4133" s="21" t="str">
        <f>IF(N4133="", "", TEXT(N4133, "dddd"))</f>
        <v>Saturday</v>
      </c>
      <c r="AA4133" s="21" t="str">
        <f>IF(X4133="", "", TEXT(X4133, "dddd"))</f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" x14ac:dyDescent="0.25">
      <c r="A4134" s="21">
        <v>4127</v>
      </c>
      <c r="B4134" s="21" t="s">
        <v>5841</v>
      </c>
      <c r="C4134" s="30">
        <v>45965</v>
      </c>
      <c r="D4134" s="30">
        <v>45975</v>
      </c>
      <c r="E4134" s="47">
        <v>129</v>
      </c>
      <c r="F4134" s="47">
        <f>IF(AB4134="DOLLAR",E4134*88,E4134)</f>
        <v>11352</v>
      </c>
      <c r="G4134" s="48">
        <f>F4134*J4134</f>
        <v>11352</v>
      </c>
      <c r="H4134" s="21">
        <v>100422</v>
      </c>
      <c r="I4134" s="21" t="s">
        <v>4762</v>
      </c>
      <c r="J4134" s="21">
        <v>1</v>
      </c>
      <c r="K4134" s="21"/>
      <c r="L4134" s="21">
        <f>J4134-K4134</f>
        <v>1</v>
      </c>
      <c r="M4134" s="21"/>
      <c r="N4134" s="30"/>
      <c r="O4134" s="48"/>
      <c r="P4134" s="21" t="s">
        <v>42</v>
      </c>
      <c r="Q4134" s="21"/>
      <c r="R4134" s="21"/>
      <c r="S4134" s="3">
        <v>4</v>
      </c>
      <c r="T4134" s="37"/>
      <c r="U4134" s="21" t="s">
        <v>5878</v>
      </c>
      <c r="V4134" s="21" t="str">
        <f>VLOOKUP(P4134,'Customer List'!B:C,2,)</f>
        <v>Faridabad</v>
      </c>
      <c r="W4134" s="38"/>
      <c r="X4134" s="30"/>
      <c r="Y4134" s="21" t="str">
        <f>IF(X4134="", "", X4134-N4134)</f>
        <v/>
      </c>
      <c r="Z4134" s="21" t="str">
        <f>IF(N4134="", "", TEXT(N4134, "dddd"))</f>
        <v/>
      </c>
      <c r="AA4134" s="21" t="str">
        <f>IF(X4134="", "", TEXT(X4134, "dddd"))</f>
        <v/>
      </c>
      <c r="AB4134" s="21" t="str">
        <f>VLOOKUP(U4134,'Currency Sheet'!A:C,3,)</f>
        <v>DOLLAR</v>
      </c>
      <c r="AC4134" s="42" t="str">
        <f>VLOOKUP(P4134,'Customer List'!B:D,3,)</f>
        <v>Local</v>
      </c>
    </row>
    <row r="4135" spans="1:29" x14ac:dyDescent="0.25">
      <c r="A4135" s="21">
        <v>4128</v>
      </c>
      <c r="B4135" s="21" t="s">
        <v>5841</v>
      </c>
      <c r="C4135" s="30">
        <v>45965</v>
      </c>
      <c r="D4135" s="30">
        <v>45975</v>
      </c>
      <c r="E4135" s="47">
        <v>129</v>
      </c>
      <c r="F4135" s="47">
        <f>IF(AB4135="DOLLAR",E4135*88,E4135)</f>
        <v>11352</v>
      </c>
      <c r="G4135" s="48">
        <f>F4135*J4135</f>
        <v>11352</v>
      </c>
      <c r="H4135" s="21">
        <v>100422</v>
      </c>
      <c r="I4135" s="21" t="s">
        <v>4762</v>
      </c>
      <c r="J4135" s="21">
        <v>1</v>
      </c>
      <c r="K4135" s="21">
        <v>1</v>
      </c>
      <c r="L4135" s="21">
        <f>J4135-K4135</f>
        <v>0</v>
      </c>
      <c r="M4135" s="21" t="s">
        <v>6001</v>
      </c>
      <c r="N4135" s="30">
        <v>45976</v>
      </c>
      <c r="O4135" s="48">
        <v>16331.4</v>
      </c>
      <c r="P4135" s="21" t="s">
        <v>276</v>
      </c>
      <c r="Q4135" s="21">
        <v>58158193520</v>
      </c>
      <c r="R4135" s="21" t="s">
        <v>5920</v>
      </c>
      <c r="S4135" s="3">
        <v>4</v>
      </c>
      <c r="T4135" s="37"/>
      <c r="U4135" s="21" t="s">
        <v>5878</v>
      </c>
      <c r="V4135" s="21" t="str">
        <f>VLOOKUP(P4135,'Customer List'!B:C,2,)</f>
        <v>Pune</v>
      </c>
      <c r="W4135" s="38"/>
      <c r="X4135" s="30">
        <v>45979</v>
      </c>
      <c r="Y4135" s="21">
        <f>IF(X4135="", "", X4135-N4135)</f>
        <v>3</v>
      </c>
      <c r="Z4135" s="21" t="str">
        <f>IF(N4135="", "", TEXT(N4135, "dddd"))</f>
        <v>Saturday</v>
      </c>
      <c r="AA4135" s="21" t="str">
        <f>IF(X4135="", "", TEXT(X4135, "dddd"))</f>
        <v>Tuesday</v>
      </c>
      <c r="AB4135" s="21" t="str">
        <f>VLOOKUP(U4135,'Currency Sheet'!A:C,3,)</f>
        <v>DOLLAR</v>
      </c>
      <c r="AC4135" s="42" t="str">
        <f>VLOOKUP(P4135,'Customer List'!B:D,3,)</f>
        <v>OutStation</v>
      </c>
    </row>
    <row r="4136" spans="1:29" x14ac:dyDescent="0.25">
      <c r="A4136" s="21">
        <v>4129</v>
      </c>
      <c r="B4136" s="21" t="s">
        <v>5841</v>
      </c>
      <c r="C4136" s="30">
        <v>45965</v>
      </c>
      <c r="D4136" s="30">
        <v>45975</v>
      </c>
      <c r="E4136" s="47">
        <v>172.79999999999998</v>
      </c>
      <c r="F4136" s="47">
        <f>IF(AB4136="DOLLAR",E4136*88,E4136)</f>
        <v>15206.399999999998</v>
      </c>
      <c r="G4136" s="48">
        <f>F4136*J4136</f>
        <v>45619.199999999997</v>
      </c>
      <c r="H4136" s="21">
        <v>100432</v>
      </c>
      <c r="I4136" s="21" t="s">
        <v>4762</v>
      </c>
      <c r="J4136" s="21">
        <v>3</v>
      </c>
      <c r="K4136" s="21"/>
      <c r="L4136" s="21">
        <f>J4136-K4136</f>
        <v>3</v>
      </c>
      <c r="M4136" s="21"/>
      <c r="N4136" s="30"/>
      <c r="O4136" s="48"/>
      <c r="P4136" s="21" t="s">
        <v>42</v>
      </c>
      <c r="Q4136" s="21"/>
      <c r="R4136" s="21"/>
      <c r="S4136" s="3">
        <v>4</v>
      </c>
      <c r="T4136" s="37"/>
      <c r="U4136" s="21" t="s">
        <v>5878</v>
      </c>
      <c r="V4136" s="21" t="str">
        <f>VLOOKUP(P4136,'Customer List'!B:C,2,)</f>
        <v>Faridabad</v>
      </c>
      <c r="W4136" s="38"/>
      <c r="X4136" s="30"/>
      <c r="Y4136" s="21" t="str">
        <f>IF(X4136="", "", X4136-N4136)</f>
        <v/>
      </c>
      <c r="Z4136" s="21" t="str">
        <f>IF(N4136="", "", TEXT(N4136, "dddd"))</f>
        <v/>
      </c>
      <c r="AA4136" s="21" t="str">
        <f>IF(X4136="", "", TEXT(X4136, "dddd"))</f>
        <v/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" x14ac:dyDescent="0.25">
      <c r="A4137" s="21">
        <v>4130</v>
      </c>
      <c r="B4137" s="21" t="s">
        <v>5841</v>
      </c>
      <c r="C4137" s="30">
        <v>45965</v>
      </c>
      <c r="D4137" s="30">
        <v>45975</v>
      </c>
      <c r="E4137" s="47">
        <v>59.4</v>
      </c>
      <c r="F4137" s="47">
        <f>IF(AB4137="DOLLAR",E4137*88,E4137)</f>
        <v>5227.2</v>
      </c>
      <c r="G4137" s="48">
        <f>F4137*J4137</f>
        <v>5227.2</v>
      </c>
      <c r="H4137" s="21">
        <v>100510</v>
      </c>
      <c r="I4137" s="21" t="s">
        <v>4762</v>
      </c>
      <c r="J4137" s="21">
        <v>1</v>
      </c>
      <c r="K4137" s="21">
        <v>1</v>
      </c>
      <c r="L4137" s="21">
        <f>J4137-K4137</f>
        <v>0</v>
      </c>
      <c r="M4137" s="21" t="s">
        <v>5939</v>
      </c>
      <c r="N4137" s="30">
        <v>45975</v>
      </c>
      <c r="O4137" s="48">
        <v>9207</v>
      </c>
      <c r="P4137" s="21" t="s">
        <v>658</v>
      </c>
      <c r="Q4137" s="21">
        <v>58158172962</v>
      </c>
      <c r="R4137" s="21" t="s">
        <v>5920</v>
      </c>
      <c r="S4137" s="3">
        <v>4</v>
      </c>
      <c r="T4137" s="37"/>
      <c r="U4137" s="21" t="s">
        <v>5878</v>
      </c>
      <c r="V4137" s="21" t="str">
        <f>VLOOKUP(P4137,'Customer List'!B:C,2,)</f>
        <v>Bhopal</v>
      </c>
      <c r="W4137" s="38"/>
      <c r="X4137" s="30">
        <v>45978</v>
      </c>
      <c r="Y4137" s="21">
        <f>IF(X4137="", "", X4137-N4137)</f>
        <v>3</v>
      </c>
      <c r="Z4137" s="21" t="str">
        <f>IF(N4137="", "", TEXT(N4137, "dddd"))</f>
        <v>Friday</v>
      </c>
      <c r="AA4137" s="21" t="str">
        <f>IF(X4137="", "", TEXT(X4137, "dddd"))</f>
        <v>Monday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" x14ac:dyDescent="0.25">
      <c r="A4138" s="21">
        <v>4131</v>
      </c>
      <c r="B4138" s="21" t="s">
        <v>5841</v>
      </c>
      <c r="C4138" s="30">
        <v>45965</v>
      </c>
      <c r="D4138" s="30">
        <v>45975</v>
      </c>
      <c r="E4138" s="47">
        <v>276.75</v>
      </c>
      <c r="F4138" s="47">
        <f>IF(AB4138="DOLLAR",E4138*88,E4138)</f>
        <v>24354</v>
      </c>
      <c r="G4138" s="48">
        <f>F4138*J4138</f>
        <v>24354</v>
      </c>
      <c r="H4138" s="21">
        <v>100573</v>
      </c>
      <c r="I4138" s="21" t="s">
        <v>5842</v>
      </c>
      <c r="J4138" s="21">
        <v>1</v>
      </c>
      <c r="K4138" s="21"/>
      <c r="L4138" s="21">
        <f>J4138-K4138</f>
        <v>1</v>
      </c>
      <c r="M4138" s="21"/>
      <c r="N4138" s="30"/>
      <c r="O4138" s="48"/>
      <c r="P4138" s="21" t="s">
        <v>42</v>
      </c>
      <c r="Q4138" s="21"/>
      <c r="R4138" s="21"/>
      <c r="S4138" s="3">
        <v>4</v>
      </c>
      <c r="T4138" s="37"/>
      <c r="U4138" s="21" t="s">
        <v>5878</v>
      </c>
      <c r="V4138" s="21" t="str">
        <f>VLOOKUP(P4138,'Customer List'!B:C,2,)</f>
        <v>Faridabad</v>
      </c>
      <c r="W4138" s="38"/>
      <c r="X4138" s="30"/>
      <c r="Y4138" s="21" t="str">
        <f>IF(X4138="", "", X4138-N4138)</f>
        <v/>
      </c>
      <c r="Z4138" s="21" t="str">
        <f>IF(N4138="", "", TEXT(N4138, "dddd"))</f>
        <v/>
      </c>
      <c r="AA4138" s="21" t="str">
        <f>IF(X4138="", "", TEXT(X4138, "dddd"))</f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" x14ac:dyDescent="0.25">
      <c r="A4139" s="21">
        <v>4132</v>
      </c>
      <c r="B4139" s="21" t="s">
        <v>5841</v>
      </c>
      <c r="C4139" s="30">
        <v>45965</v>
      </c>
      <c r="D4139" s="30">
        <v>45975</v>
      </c>
      <c r="E4139" s="47">
        <v>19.8</v>
      </c>
      <c r="F4139" s="47">
        <f>IF(AB4139="DOLLAR",E4139*88,E4139)</f>
        <v>1742.4</v>
      </c>
      <c r="G4139" s="48">
        <f>F4139*J4139</f>
        <v>1742.4</v>
      </c>
      <c r="H4139" s="21">
        <v>100711</v>
      </c>
      <c r="I4139" s="21" t="s">
        <v>4752</v>
      </c>
      <c r="J4139" s="21">
        <v>1</v>
      </c>
      <c r="K4139" s="21"/>
      <c r="L4139" s="21">
        <f>J4139-K4139</f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5878</v>
      </c>
      <c r="V4139" s="21" t="str">
        <f>VLOOKUP(P4139,'Customer List'!B:C,2,)</f>
        <v>Faridabad</v>
      </c>
      <c r="W4139" s="38"/>
      <c r="X4139" s="30"/>
      <c r="Y4139" s="21" t="str">
        <f>IF(X4139="", "", X4139-N4139)</f>
        <v/>
      </c>
      <c r="Z4139" s="21" t="str">
        <f>IF(N4139="", "", TEXT(N4139, "dddd"))</f>
        <v/>
      </c>
      <c r="AA4139" s="21" t="str">
        <f>IF(X4139="", "", TEXT(X4139, "dddd"))</f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x14ac:dyDescent="0.25">
      <c r="A4140" s="21">
        <v>4133</v>
      </c>
      <c r="B4140" s="21" t="s">
        <v>5841</v>
      </c>
      <c r="C4140" s="30">
        <v>45965</v>
      </c>
      <c r="D4140" s="30">
        <v>45975</v>
      </c>
      <c r="E4140" s="47">
        <v>129</v>
      </c>
      <c r="F4140" s="47">
        <f>IF(AB4140="DOLLAR",E4140*88,E4140)</f>
        <v>11352</v>
      </c>
      <c r="G4140" s="48">
        <f>F4140*J4140</f>
        <v>11352</v>
      </c>
      <c r="H4140" s="21">
        <v>100714</v>
      </c>
      <c r="I4140" s="21" t="s">
        <v>4752</v>
      </c>
      <c r="J4140" s="21">
        <v>1</v>
      </c>
      <c r="K4140" s="21"/>
      <c r="L4140" s="21">
        <f>J4140-K4140</f>
        <v>1</v>
      </c>
      <c r="M4140" s="21"/>
      <c r="N4140" s="30"/>
      <c r="O4140" s="48"/>
      <c r="P4140" s="21" t="s">
        <v>42</v>
      </c>
      <c r="Q4140" s="21"/>
      <c r="R4140" s="21"/>
      <c r="S4140" s="3">
        <v>4</v>
      </c>
      <c r="T4140" s="37"/>
      <c r="U4140" s="21" t="s">
        <v>5878</v>
      </c>
      <c r="V4140" s="21" t="str">
        <f>VLOOKUP(P4140,'Customer List'!B:C,2,)</f>
        <v>Faridabad</v>
      </c>
      <c r="W4140" s="38"/>
      <c r="X4140" s="30"/>
      <c r="Y4140" s="21" t="str">
        <f>IF(X4140="", "", X4140-N4140)</f>
        <v/>
      </c>
      <c r="Z4140" s="21" t="str">
        <f>IF(N4140="", "", TEXT(N4140, "dddd"))</f>
        <v/>
      </c>
      <c r="AA4140" s="21" t="str">
        <f>IF(X4140="", "", TEXT(X4140, "dddd"))</f>
        <v/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" x14ac:dyDescent="0.25">
      <c r="A4141" s="21">
        <v>4134</v>
      </c>
      <c r="B4141" s="21" t="s">
        <v>5841</v>
      </c>
      <c r="C4141" s="30">
        <v>45965</v>
      </c>
      <c r="D4141" s="30">
        <v>45975</v>
      </c>
      <c r="E4141" s="47">
        <v>146.30000000000001</v>
      </c>
      <c r="F4141" s="47">
        <f>IF(AB4141="DOLLAR",E4141*88,E4141)</f>
        <v>12874.400000000001</v>
      </c>
      <c r="G4141" s="48">
        <f>F4141*J4141</f>
        <v>12874.400000000001</v>
      </c>
      <c r="H4141" s="21">
        <v>100741</v>
      </c>
      <c r="I4141" s="21" t="s">
        <v>4752</v>
      </c>
      <c r="J4141" s="21">
        <v>1</v>
      </c>
      <c r="K4141" s="21">
        <v>1</v>
      </c>
      <c r="L4141" s="21">
        <f>J4141-K4141</f>
        <v>0</v>
      </c>
      <c r="M4141" s="21" t="s">
        <v>6001</v>
      </c>
      <c r="N4141" s="30">
        <v>45976</v>
      </c>
      <c r="O4141" s="48">
        <v>15875.64</v>
      </c>
      <c r="P4141" s="21" t="s">
        <v>276</v>
      </c>
      <c r="Q4141" s="21">
        <v>58158193520</v>
      </c>
      <c r="R4141" s="21" t="s">
        <v>5920</v>
      </c>
      <c r="S4141" s="3">
        <v>4</v>
      </c>
      <c r="T4141" s="37"/>
      <c r="U4141" s="21" t="s">
        <v>5878</v>
      </c>
      <c r="V4141" s="21" t="str">
        <f>VLOOKUP(P4141,'Customer List'!B:C,2,)</f>
        <v>Pune</v>
      </c>
      <c r="W4141" s="38"/>
      <c r="X4141" s="30">
        <v>45979</v>
      </c>
      <c r="Y4141" s="21">
        <f>IF(X4141="", "", X4141-N4141)</f>
        <v>3</v>
      </c>
      <c r="Z4141" s="21" t="str">
        <f>IF(N4141="", "", TEXT(N4141, "dddd"))</f>
        <v>Saturday</v>
      </c>
      <c r="AA4141" s="21" t="str">
        <f>IF(X4141="", "", TEXT(X4141, "dddd"))</f>
        <v>Tuesday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" x14ac:dyDescent="0.25">
      <c r="A4142" s="21">
        <v>4135</v>
      </c>
      <c r="B4142" s="21" t="s">
        <v>5841</v>
      </c>
      <c r="C4142" s="30">
        <v>45965</v>
      </c>
      <c r="D4142" s="30">
        <v>45975</v>
      </c>
      <c r="E4142" s="47">
        <v>63</v>
      </c>
      <c r="F4142" s="47">
        <f>IF(AB4142="DOLLAR",E4142*88,E4142)</f>
        <v>5544</v>
      </c>
      <c r="G4142" s="48">
        <f>F4142*J4142</f>
        <v>5544</v>
      </c>
      <c r="H4142" s="21">
        <v>101212</v>
      </c>
      <c r="I4142" s="21" t="s">
        <v>4753</v>
      </c>
      <c r="J4142" s="21">
        <v>1</v>
      </c>
      <c r="K4142" s="21">
        <v>1</v>
      </c>
      <c r="L4142" s="21">
        <f>J4142-K4142</f>
        <v>0</v>
      </c>
      <c r="M4142" s="21" t="s">
        <v>6001</v>
      </c>
      <c r="N4142" s="30">
        <v>45976</v>
      </c>
      <c r="O4142" s="48">
        <v>7975.8</v>
      </c>
      <c r="P4142" s="21" t="s">
        <v>276</v>
      </c>
      <c r="Q4142" s="21">
        <v>58158193520</v>
      </c>
      <c r="R4142" s="21" t="s">
        <v>5920</v>
      </c>
      <c r="S4142" s="3">
        <v>4</v>
      </c>
      <c r="T4142" s="37"/>
      <c r="U4142" s="21" t="s">
        <v>5878</v>
      </c>
      <c r="V4142" s="21" t="str">
        <f>VLOOKUP(P4142,'Customer List'!B:C,2,)</f>
        <v>Pune</v>
      </c>
      <c r="W4142" s="38"/>
      <c r="X4142" s="30">
        <v>45979</v>
      </c>
      <c r="Y4142" s="21">
        <f>IF(X4142="", "", X4142-N4142)</f>
        <v>3</v>
      </c>
      <c r="Z4142" s="21" t="str">
        <f>IF(N4142="", "", TEXT(N4142, "dddd"))</f>
        <v>Saturday</v>
      </c>
      <c r="AA4142" s="21" t="str">
        <f>IF(X4142="", "", TEXT(X4142, "dddd"))</f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x14ac:dyDescent="0.25">
      <c r="A4143" s="21">
        <v>4136</v>
      </c>
      <c r="B4143" s="21" t="s">
        <v>5841</v>
      </c>
      <c r="C4143" s="30">
        <v>45965</v>
      </c>
      <c r="D4143" s="30">
        <v>45975</v>
      </c>
      <c r="E4143" s="47">
        <v>63.6</v>
      </c>
      <c r="F4143" s="47">
        <f>IF(AB4143="DOLLAR",E4143*88,E4143)</f>
        <v>5596.8</v>
      </c>
      <c r="G4143" s="48">
        <f>F4143*J4143</f>
        <v>5596.8</v>
      </c>
      <c r="H4143" s="21">
        <v>101229</v>
      </c>
      <c r="I4143" s="21" t="s">
        <v>4753</v>
      </c>
      <c r="J4143" s="21">
        <v>1</v>
      </c>
      <c r="K4143" s="21">
        <v>1</v>
      </c>
      <c r="L4143" s="21">
        <f>J4143-K4143</f>
        <v>0</v>
      </c>
      <c r="M4143" s="21" t="s">
        <v>5974</v>
      </c>
      <c r="N4143" s="30">
        <v>45976</v>
      </c>
      <c r="O4143" s="48">
        <v>9858</v>
      </c>
      <c r="P4143" s="21" t="s">
        <v>228</v>
      </c>
      <c r="Q4143" s="21">
        <v>58158206186</v>
      </c>
      <c r="R4143" s="21" t="s">
        <v>5920</v>
      </c>
      <c r="S4143" s="3">
        <v>4</v>
      </c>
      <c r="T4143" s="37"/>
      <c r="U4143" s="21" t="s">
        <v>5878</v>
      </c>
      <c r="V4143" s="21" t="str">
        <f>VLOOKUP(P4143,'Customer List'!B:C,2,)</f>
        <v>Kolkata</v>
      </c>
      <c r="W4143" s="38"/>
      <c r="X4143" s="30">
        <v>45979</v>
      </c>
      <c r="Y4143" s="21">
        <f>IF(X4143="", "", X4143-N4143)</f>
        <v>3</v>
      </c>
      <c r="Z4143" s="21" t="str">
        <f>IF(N4143="", "", TEXT(N4143, "dddd"))</f>
        <v>Saturday</v>
      </c>
      <c r="AA4143" s="21" t="str">
        <f>IF(X4143="", "", TEXT(X4143, "dddd"))</f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" x14ac:dyDescent="0.25">
      <c r="A4144" s="21">
        <v>4137</v>
      </c>
      <c r="B4144" s="21" t="s">
        <v>5841</v>
      </c>
      <c r="C4144" s="30">
        <v>45965</v>
      </c>
      <c r="D4144" s="30">
        <v>45975</v>
      </c>
      <c r="E4144" s="47">
        <v>75.599999999999994</v>
      </c>
      <c r="F4144" s="47">
        <f>IF(AB4144="DOLLAR",E4144*88,E4144)</f>
        <v>6652.7999999999993</v>
      </c>
      <c r="G4144" s="48">
        <f>F4144*J4144</f>
        <v>6652.7999999999993</v>
      </c>
      <c r="H4144" s="21">
        <v>101255</v>
      </c>
      <c r="I4144" s="21" t="s">
        <v>4753</v>
      </c>
      <c r="J4144" s="21">
        <v>1</v>
      </c>
      <c r="K4144" s="21"/>
      <c r="L4144" s="21">
        <f>J4144-K4144</f>
        <v>1</v>
      </c>
      <c r="M4144" s="21"/>
      <c r="N4144" s="30"/>
      <c r="O4144" s="48"/>
      <c r="P4144" s="21" t="s">
        <v>42</v>
      </c>
      <c r="Q4144" s="21"/>
      <c r="R4144" s="21"/>
      <c r="S4144" s="3">
        <v>4</v>
      </c>
      <c r="T4144" s="37"/>
      <c r="U4144" s="21" t="s">
        <v>5878</v>
      </c>
      <c r="V4144" s="21" t="str">
        <f>VLOOKUP(P4144,'Customer List'!B:C,2,)</f>
        <v>Faridabad</v>
      </c>
      <c r="W4144" s="38"/>
      <c r="X4144" s="30"/>
      <c r="Y4144" s="21" t="str">
        <f>IF(X4144="", "", X4144-N4144)</f>
        <v/>
      </c>
      <c r="Z4144" s="21" t="str">
        <f>IF(N4144="", "", TEXT(N4144, "dddd"))</f>
        <v/>
      </c>
      <c r="AA4144" s="21" t="str">
        <f>IF(X4144="", "", TEXT(X4144, "dddd"))</f>
        <v/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4138</v>
      </c>
      <c r="B4145" s="21" t="s">
        <v>5841</v>
      </c>
      <c r="C4145" s="30">
        <v>45965</v>
      </c>
      <c r="D4145" s="30">
        <v>45975</v>
      </c>
      <c r="E4145" s="47">
        <v>191.1</v>
      </c>
      <c r="F4145" s="47">
        <f>IF(AB4145="DOLLAR",E4145*88,E4145)</f>
        <v>16816.8</v>
      </c>
      <c r="G4145" s="48">
        <f>F4145*J4145</f>
        <v>16816.8</v>
      </c>
      <c r="H4145" s="21">
        <v>101259</v>
      </c>
      <c r="I4145" s="21" t="s">
        <v>4753</v>
      </c>
      <c r="J4145" s="21">
        <v>1</v>
      </c>
      <c r="K4145" s="21">
        <v>1</v>
      </c>
      <c r="L4145" s="21">
        <f>J4145-K4145</f>
        <v>0</v>
      </c>
      <c r="M4145" s="21" t="s">
        <v>5955</v>
      </c>
      <c r="N4145" s="30">
        <v>45978</v>
      </c>
      <c r="O4145" s="48">
        <v>25389</v>
      </c>
      <c r="P4145" s="21" t="s">
        <v>3334</v>
      </c>
      <c r="Q4145" s="21" t="s">
        <v>5919</v>
      </c>
      <c r="R4145" s="21" t="s">
        <v>5920</v>
      </c>
      <c r="S4145" s="3">
        <v>4</v>
      </c>
      <c r="T4145" s="37"/>
      <c r="U4145" s="21" t="s">
        <v>5878</v>
      </c>
      <c r="V4145" s="21" t="str">
        <f>VLOOKUP(P4145,'Customer List'!B:C,2,)</f>
        <v>Chandigarh</v>
      </c>
      <c r="W4145" s="38"/>
      <c r="X4145" s="30">
        <v>45979</v>
      </c>
      <c r="Y4145" s="21">
        <f>IF(X4145="", "", X4145-N4145)</f>
        <v>1</v>
      </c>
      <c r="Z4145" s="21" t="str">
        <f>IF(N4145="", "", TEXT(N4145, "dddd"))</f>
        <v>Monday</v>
      </c>
      <c r="AA4145" s="21" t="str">
        <f>IF(X4145="", "", TEXT(X4145, "dddd"))</f>
        <v>Tuesday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x14ac:dyDescent="0.25">
      <c r="A4146" s="21">
        <v>4139</v>
      </c>
      <c r="B4146" s="21" t="s">
        <v>5841</v>
      </c>
      <c r="C4146" s="30">
        <v>45965</v>
      </c>
      <c r="D4146" s="30">
        <v>45975</v>
      </c>
      <c r="E4146" s="47">
        <v>179.9</v>
      </c>
      <c r="F4146" s="47">
        <f>IF(AB4146="DOLLAR",E4146*88,E4146)</f>
        <v>15831.2</v>
      </c>
      <c r="G4146" s="48">
        <f>F4146*J4146</f>
        <v>15831.2</v>
      </c>
      <c r="H4146" s="21">
        <v>101263</v>
      </c>
      <c r="I4146" s="21" t="s">
        <v>4753</v>
      </c>
      <c r="J4146" s="21">
        <v>1</v>
      </c>
      <c r="K4146" s="21"/>
      <c r="L4146" s="21">
        <f>J4146-K4146</f>
        <v>1</v>
      </c>
      <c r="M4146" s="21"/>
      <c r="N4146" s="30"/>
      <c r="O4146" s="48"/>
      <c r="P4146" s="21" t="s">
        <v>42</v>
      </c>
      <c r="Q4146" s="21"/>
      <c r="R4146" s="21"/>
      <c r="S4146" s="3">
        <v>4</v>
      </c>
      <c r="T4146" s="37"/>
      <c r="U4146" s="21" t="s">
        <v>5878</v>
      </c>
      <c r="V4146" s="21" t="str">
        <f>VLOOKUP(P4146,'Customer List'!B:C,2,)</f>
        <v>Faridabad</v>
      </c>
      <c r="W4146" s="38"/>
      <c r="X4146" s="30"/>
      <c r="Y4146" s="21" t="str">
        <f>IF(X4146="", "", X4146-N4146)</f>
        <v/>
      </c>
      <c r="Z4146" s="21" t="str">
        <f>IF(N4146="", "", TEXT(N4146, "dddd"))</f>
        <v/>
      </c>
      <c r="AA4146" s="21" t="str">
        <f>IF(X4146="", "", TEXT(X4146, "dddd"))</f>
        <v/>
      </c>
      <c r="AB4146" s="21" t="str">
        <f>VLOOKUP(U4146,'Currency Sheet'!A:C,3,)</f>
        <v>DOLLAR</v>
      </c>
      <c r="AC4146" s="42" t="str">
        <f>VLOOKUP(P4146,'Customer List'!B:D,3,)</f>
        <v>Local</v>
      </c>
    </row>
    <row r="4147" spans="1:29" x14ac:dyDescent="0.25">
      <c r="A4147" s="21">
        <v>4140</v>
      </c>
      <c r="B4147" s="21" t="s">
        <v>5841</v>
      </c>
      <c r="C4147" s="30">
        <v>45965</v>
      </c>
      <c r="D4147" s="30">
        <v>45975</v>
      </c>
      <c r="E4147" s="47">
        <v>129</v>
      </c>
      <c r="F4147" s="47">
        <f>IF(AB4147="DOLLAR",E4147*88,E4147)</f>
        <v>11352</v>
      </c>
      <c r="G4147" s="48">
        <f>F4147*J4147</f>
        <v>11352</v>
      </c>
      <c r="H4147" s="21">
        <v>102022</v>
      </c>
      <c r="I4147" s="21" t="s">
        <v>5166</v>
      </c>
      <c r="J4147" s="21">
        <v>1</v>
      </c>
      <c r="K4147" s="21">
        <v>1</v>
      </c>
      <c r="L4147" s="21">
        <f>J4147-K4147</f>
        <v>0</v>
      </c>
      <c r="M4147" s="21" t="s">
        <v>6001</v>
      </c>
      <c r="N4147" s="30">
        <v>45976</v>
      </c>
      <c r="O4147" s="48">
        <v>16331.4</v>
      </c>
      <c r="P4147" s="21" t="s">
        <v>276</v>
      </c>
      <c r="Q4147" s="21">
        <v>58158193520</v>
      </c>
      <c r="R4147" s="21" t="s">
        <v>5920</v>
      </c>
      <c r="S4147" s="3">
        <v>4</v>
      </c>
      <c r="T4147" s="37"/>
      <c r="U4147" s="21" t="s">
        <v>5878</v>
      </c>
      <c r="V4147" s="21" t="str">
        <f>VLOOKUP(P4147,'Customer List'!B:C,2,)</f>
        <v>Pune</v>
      </c>
      <c r="W4147" s="38"/>
      <c r="X4147" s="30">
        <v>45979</v>
      </c>
      <c r="Y4147" s="21">
        <f>IF(X4147="", "", X4147-N4147)</f>
        <v>3</v>
      </c>
      <c r="Z4147" s="21" t="str">
        <f>IF(N4147="", "", TEXT(N4147, "dddd"))</f>
        <v>Saturday</v>
      </c>
      <c r="AA4147" s="21" t="str">
        <f>IF(X4147="", "", TEXT(X4147, "dddd"))</f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v>4141</v>
      </c>
      <c r="B4148" s="21" t="s">
        <v>5841</v>
      </c>
      <c r="C4148" s="30">
        <v>45965</v>
      </c>
      <c r="D4148" s="30">
        <v>45975</v>
      </c>
      <c r="E4148" s="47">
        <v>159</v>
      </c>
      <c r="F4148" s="47">
        <f>IF(AB4148="DOLLAR",E4148*88,E4148)</f>
        <v>13992</v>
      </c>
      <c r="G4148" s="48">
        <f>F4148*J4148</f>
        <v>13992</v>
      </c>
      <c r="H4148" s="21">
        <v>103032</v>
      </c>
      <c r="I4148" s="21" t="s">
        <v>5168</v>
      </c>
      <c r="J4148" s="21">
        <v>1</v>
      </c>
      <c r="K4148" s="21">
        <v>1</v>
      </c>
      <c r="L4148" s="21">
        <f>J4148-K4148</f>
        <v>0</v>
      </c>
      <c r="M4148" s="21" t="s">
        <v>6001</v>
      </c>
      <c r="N4148" s="30">
        <v>45976</v>
      </c>
      <c r="O4148" s="48">
        <v>20129.400000000001</v>
      </c>
      <c r="P4148" s="21" t="s">
        <v>276</v>
      </c>
      <c r="Q4148" s="21">
        <v>58158193520</v>
      </c>
      <c r="R4148" s="21" t="s">
        <v>5920</v>
      </c>
      <c r="S4148" s="3">
        <v>4</v>
      </c>
      <c r="T4148" s="37"/>
      <c r="U4148" s="21" t="s">
        <v>5878</v>
      </c>
      <c r="V4148" s="21" t="str">
        <f>VLOOKUP(P4148,'Customer List'!B:C,2,)</f>
        <v>Pune</v>
      </c>
      <c r="W4148" s="38"/>
      <c r="X4148" s="30">
        <v>45979</v>
      </c>
      <c r="Y4148" s="21">
        <f>IF(X4148="", "", X4148-N4148)</f>
        <v>3</v>
      </c>
      <c r="Z4148" s="21" t="str">
        <f>IF(N4148="", "", TEXT(N4148, "dddd"))</f>
        <v>Saturday</v>
      </c>
      <c r="AA4148" s="21" t="str">
        <f>IF(X4148="", "", TEXT(X4148, "dddd"))</f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4142</v>
      </c>
      <c r="B4149" s="21" t="s">
        <v>5841</v>
      </c>
      <c r="C4149" s="30">
        <v>45965</v>
      </c>
      <c r="D4149" s="30">
        <v>45975</v>
      </c>
      <c r="E4149" s="47">
        <v>169.4</v>
      </c>
      <c r="F4149" s="47">
        <f>IF(AB4149="DOLLAR",E4149*88,E4149)</f>
        <v>14907.2</v>
      </c>
      <c r="G4149" s="48">
        <f>F4149*J4149</f>
        <v>14907.2</v>
      </c>
      <c r="H4149" s="21">
        <v>103134</v>
      </c>
      <c r="I4149" s="21" t="s">
        <v>4755</v>
      </c>
      <c r="J4149" s="21">
        <v>1</v>
      </c>
      <c r="K4149" s="21">
        <v>1</v>
      </c>
      <c r="L4149" s="21">
        <f>J4149-K4149</f>
        <v>0</v>
      </c>
      <c r="M4149" s="21" t="s">
        <v>5979</v>
      </c>
      <c r="N4149" s="30">
        <v>45976</v>
      </c>
      <c r="O4149" s="48">
        <v>22506</v>
      </c>
      <c r="P4149" s="21" t="s">
        <v>2046</v>
      </c>
      <c r="Q4149" s="21">
        <v>58158206610</v>
      </c>
      <c r="R4149" s="21" t="s">
        <v>5920</v>
      </c>
      <c r="S4149" s="3">
        <v>4</v>
      </c>
      <c r="T4149" s="37"/>
      <c r="U4149" s="21" t="s">
        <v>5878</v>
      </c>
      <c r="V4149" s="21" t="str">
        <f>VLOOKUP(P4149,'Customer List'!B:C,2,)</f>
        <v>Banglore</v>
      </c>
      <c r="W4149" s="38"/>
      <c r="X4149" s="30">
        <v>45978</v>
      </c>
      <c r="Y4149" s="21">
        <f>IF(X4149="", "", X4149-N4149)</f>
        <v>2</v>
      </c>
      <c r="Z4149" s="21" t="str">
        <f>IF(N4149="", "", TEXT(N4149, "dddd"))</f>
        <v>Saturday</v>
      </c>
      <c r="AA4149" s="21" t="str">
        <f>IF(X4149="", "", TEXT(X4149, "dddd"))</f>
        <v>Monday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x14ac:dyDescent="0.25">
      <c r="A4150" s="21">
        <v>4143</v>
      </c>
      <c r="B4150" s="21" t="s">
        <v>5841</v>
      </c>
      <c r="C4150" s="30">
        <v>45965</v>
      </c>
      <c r="D4150" s="30">
        <v>45975</v>
      </c>
      <c r="E4150" s="47">
        <v>191.1</v>
      </c>
      <c r="F4150" s="47">
        <f>IF(AB4150="DOLLAR",E4150*88,E4150)</f>
        <v>16816.8</v>
      </c>
      <c r="G4150" s="48">
        <f>F4150*J4150</f>
        <v>16816.8</v>
      </c>
      <c r="H4150" s="21">
        <v>103149</v>
      </c>
      <c r="I4150" s="21" t="s">
        <v>4755</v>
      </c>
      <c r="J4150" s="21">
        <v>1</v>
      </c>
      <c r="K4150" s="21"/>
      <c r="L4150" s="21">
        <f>J4150-K4150</f>
        <v>1</v>
      </c>
      <c r="M4150" s="21"/>
      <c r="N4150" s="30"/>
      <c r="O4150" s="48"/>
      <c r="P4150" s="21" t="s">
        <v>42</v>
      </c>
      <c r="Q4150" s="21"/>
      <c r="R4150" s="21"/>
      <c r="S4150" s="3">
        <v>4</v>
      </c>
      <c r="T4150" s="37"/>
      <c r="U4150" s="21" t="s">
        <v>5878</v>
      </c>
      <c r="V4150" s="21" t="str">
        <f>VLOOKUP(P4150,'Customer List'!B:C,2,)</f>
        <v>Faridabad</v>
      </c>
      <c r="W4150" s="38"/>
      <c r="X4150" s="30"/>
      <c r="Y4150" s="21" t="str">
        <f>IF(X4150="", "", X4150-N4150)</f>
        <v/>
      </c>
      <c r="Z4150" s="21" t="str">
        <f>IF(N4150="", "", TEXT(N4150, "dddd"))</f>
        <v/>
      </c>
      <c r="AA4150" s="21" t="str">
        <f>IF(X4150="", "", TEXT(X4150, "dddd"))</f>
        <v/>
      </c>
      <c r="AB4150" s="21" t="str">
        <f>VLOOKUP(U4150,'Currency Sheet'!A:C,3,)</f>
        <v>DOLLAR</v>
      </c>
      <c r="AC4150" s="42" t="str">
        <f>VLOOKUP(P4150,'Customer List'!B:D,3,)</f>
        <v>Local</v>
      </c>
    </row>
    <row r="4151" spans="1:29" x14ac:dyDescent="0.25">
      <c r="A4151" s="21">
        <v>4144</v>
      </c>
      <c r="B4151" s="21" t="s">
        <v>5841</v>
      </c>
      <c r="C4151" s="30">
        <v>45965</v>
      </c>
      <c r="D4151" s="30">
        <v>45975</v>
      </c>
      <c r="E4151" s="47">
        <v>192</v>
      </c>
      <c r="F4151" s="47">
        <f>IF(AB4151="DOLLAR",E4151*88,E4151)</f>
        <v>16896</v>
      </c>
      <c r="G4151" s="48">
        <f>F4151*J4151</f>
        <v>16896</v>
      </c>
      <c r="H4151" s="21">
        <v>103192</v>
      </c>
      <c r="I4151" s="21" t="s">
        <v>4755</v>
      </c>
      <c r="J4151" s="21">
        <v>1</v>
      </c>
      <c r="K4151" s="21">
        <v>1</v>
      </c>
      <c r="L4151" s="21">
        <f>J4151-K4151</f>
        <v>0</v>
      </c>
      <c r="M4151" s="21" t="s">
        <v>6001</v>
      </c>
      <c r="N4151" s="30">
        <v>45976</v>
      </c>
      <c r="O4151" s="48">
        <v>24307.200000000001</v>
      </c>
      <c r="P4151" s="21" t="s">
        <v>276</v>
      </c>
      <c r="Q4151" s="21">
        <v>58158193520</v>
      </c>
      <c r="R4151" s="21" t="s">
        <v>5920</v>
      </c>
      <c r="S4151" s="3">
        <v>4</v>
      </c>
      <c r="T4151" s="37"/>
      <c r="U4151" s="21" t="s">
        <v>5878</v>
      </c>
      <c r="V4151" s="21" t="str">
        <f>VLOOKUP(P4151,'Customer List'!B:C,2,)</f>
        <v>Pune</v>
      </c>
      <c r="W4151" s="38"/>
      <c r="X4151" s="30">
        <v>45979</v>
      </c>
      <c r="Y4151" s="21">
        <f>IF(X4151="", "", X4151-N4151)</f>
        <v>3</v>
      </c>
      <c r="Z4151" s="21" t="str">
        <f>IF(N4151="", "", TEXT(N4151, "dddd"))</f>
        <v>Saturday</v>
      </c>
      <c r="AA4151" s="21" t="str">
        <f>IF(X4151="", "", TEXT(X4151, "dddd"))</f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4145</v>
      </c>
      <c r="B4152" s="21" t="s">
        <v>5841</v>
      </c>
      <c r="C4152" s="30">
        <v>45965</v>
      </c>
      <c r="D4152" s="30">
        <v>45975</v>
      </c>
      <c r="E4152" s="47">
        <v>49.8</v>
      </c>
      <c r="F4152" s="47">
        <f>IF(AB4152="DOLLAR",E4152*88,E4152)</f>
        <v>4382.3999999999996</v>
      </c>
      <c r="G4152" s="48">
        <f>F4152*J4152</f>
        <v>4382.3999999999996</v>
      </c>
      <c r="H4152" s="21">
        <v>104505</v>
      </c>
      <c r="I4152" s="21" t="s">
        <v>5170</v>
      </c>
      <c r="J4152" s="21">
        <v>1</v>
      </c>
      <c r="K4152" s="21">
        <v>1</v>
      </c>
      <c r="L4152" s="21">
        <f>J4152-K4152</f>
        <v>0</v>
      </c>
      <c r="M4152" s="21" t="s">
        <v>6001</v>
      </c>
      <c r="N4152" s="30">
        <v>45976</v>
      </c>
      <c r="O4152" s="48">
        <v>6304.68</v>
      </c>
      <c r="P4152" s="21" t="s">
        <v>276</v>
      </c>
      <c r="Q4152" s="21">
        <v>58158193520</v>
      </c>
      <c r="R4152" s="21" t="s">
        <v>5920</v>
      </c>
      <c r="S4152" s="3">
        <v>4</v>
      </c>
      <c r="T4152" s="37"/>
      <c r="U4152" s="21" t="s">
        <v>5878</v>
      </c>
      <c r="V4152" s="21" t="str">
        <f>VLOOKUP(P4152,'Customer List'!B:C,2,)</f>
        <v>Pune</v>
      </c>
      <c r="W4152" s="38"/>
      <c r="X4152" s="30">
        <v>45979</v>
      </c>
      <c r="Y4152" s="21">
        <f>IF(X4152="", "", X4152-N4152)</f>
        <v>3</v>
      </c>
      <c r="Z4152" s="21" t="str">
        <f>IF(N4152="", "", TEXT(N4152, "dddd"))</f>
        <v>Saturday</v>
      </c>
      <c r="AA4152" s="21" t="str">
        <f>IF(X4152="", "", TEXT(X4152, "dddd"))</f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4146</v>
      </c>
      <c r="B4153" s="21" t="s">
        <v>5841</v>
      </c>
      <c r="C4153" s="30">
        <v>45965</v>
      </c>
      <c r="D4153" s="30">
        <v>45975</v>
      </c>
      <c r="E4153" s="47">
        <v>137.4</v>
      </c>
      <c r="F4153" s="47">
        <f>IF(AB4153="DOLLAR",E4153*88,E4153)</f>
        <v>12091.2</v>
      </c>
      <c r="G4153" s="48">
        <f>F4153*J4153</f>
        <v>12091.2</v>
      </c>
      <c r="H4153" s="21">
        <v>104518</v>
      </c>
      <c r="I4153" s="21" t="s">
        <v>5170</v>
      </c>
      <c r="J4153" s="21">
        <v>1</v>
      </c>
      <c r="K4153" s="21">
        <v>1</v>
      </c>
      <c r="L4153" s="21">
        <f>J4153-K4153</f>
        <v>0</v>
      </c>
      <c r="M4153" s="21" t="s">
        <v>5977</v>
      </c>
      <c r="N4153" s="30">
        <v>45976</v>
      </c>
      <c r="O4153" s="48">
        <v>19579.5</v>
      </c>
      <c r="P4153" s="21" t="s">
        <v>242</v>
      </c>
      <c r="Q4153" s="21">
        <v>58158203961</v>
      </c>
      <c r="R4153" s="21" t="s">
        <v>5920</v>
      </c>
      <c r="S4153" s="3">
        <v>4</v>
      </c>
      <c r="T4153" s="37"/>
      <c r="U4153" s="21" t="s">
        <v>5878</v>
      </c>
      <c r="V4153" s="21" t="str">
        <f>VLOOKUP(P4153,'Customer List'!B:C,2,)</f>
        <v>Mumbai</v>
      </c>
      <c r="W4153" s="38"/>
      <c r="X4153" s="30">
        <v>45979</v>
      </c>
      <c r="Y4153" s="21">
        <f>IF(X4153="", "", X4153-N4153)</f>
        <v>3</v>
      </c>
      <c r="Z4153" s="21" t="str">
        <f>IF(N4153="", "", TEXT(N4153, "dddd"))</f>
        <v>Saturday</v>
      </c>
      <c r="AA4153" s="21" t="str">
        <f>IF(X4153="", "", TEXT(X4153, "dddd"))</f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4147</v>
      </c>
      <c r="B4154" s="21" t="s">
        <v>5841</v>
      </c>
      <c r="C4154" s="30">
        <v>45965</v>
      </c>
      <c r="D4154" s="30">
        <v>45975</v>
      </c>
      <c r="E4154" s="47">
        <v>135.1</v>
      </c>
      <c r="F4154" s="47">
        <f>IF(AB4154="DOLLAR",E4154*88,E4154)</f>
        <v>11888.8</v>
      </c>
      <c r="G4154" s="48">
        <f>F4154*J4154</f>
        <v>11888.8</v>
      </c>
      <c r="H4154" s="21">
        <v>104527</v>
      </c>
      <c r="I4154" s="21" t="s">
        <v>5170</v>
      </c>
      <c r="J4154" s="21">
        <v>1</v>
      </c>
      <c r="K4154" s="21">
        <v>1</v>
      </c>
      <c r="L4154" s="21">
        <f>J4154-K4154</f>
        <v>0</v>
      </c>
      <c r="M4154" s="21" t="s">
        <v>5932</v>
      </c>
      <c r="N4154" s="30">
        <v>45979</v>
      </c>
      <c r="O4154" s="48">
        <v>17418.25</v>
      </c>
      <c r="P4154" s="21" t="s">
        <v>153</v>
      </c>
      <c r="Q4154" s="21" t="s">
        <v>1127</v>
      </c>
      <c r="R4154" s="21" t="s">
        <v>1127</v>
      </c>
      <c r="S4154" s="3">
        <v>4</v>
      </c>
      <c r="T4154" s="37"/>
      <c r="U4154" s="21" t="s">
        <v>5878</v>
      </c>
      <c r="V4154" s="21" t="str">
        <f>VLOOKUP(P4154,'Customer List'!B:C,2,)</f>
        <v>Noida</v>
      </c>
      <c r="W4154" s="38"/>
      <c r="X4154" s="30"/>
      <c r="Y4154" s="21" t="str">
        <f>IF(X4154="", "", X4154-N4154)</f>
        <v/>
      </c>
      <c r="Z4154" s="21" t="str">
        <f>IF(N4154="", "", TEXT(N4154, "dddd"))</f>
        <v>Tuesday</v>
      </c>
      <c r="AA4154" s="21" t="str">
        <f>IF(X4154="", "", TEXT(X4154, "dddd"))</f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x14ac:dyDescent="0.25">
      <c r="A4155" s="21">
        <v>4148</v>
      </c>
      <c r="B4155" s="21" t="s">
        <v>5841</v>
      </c>
      <c r="C4155" s="30">
        <v>45965</v>
      </c>
      <c r="D4155" s="30">
        <v>45975</v>
      </c>
      <c r="E4155" s="47">
        <v>233.1</v>
      </c>
      <c r="F4155" s="47">
        <f>IF(AB4155="DOLLAR",E4155*88,E4155)</f>
        <v>20512.8</v>
      </c>
      <c r="G4155" s="48">
        <f>F4155*J4155</f>
        <v>20512.8</v>
      </c>
      <c r="H4155" s="21">
        <v>104741</v>
      </c>
      <c r="I4155" s="21" t="s">
        <v>4756</v>
      </c>
      <c r="J4155" s="21">
        <v>1</v>
      </c>
      <c r="K4155" s="21"/>
      <c r="L4155" s="21">
        <f>J4155-K4155</f>
        <v>1</v>
      </c>
      <c r="M4155" s="21"/>
      <c r="N4155" s="30"/>
      <c r="O4155" s="48"/>
      <c r="P4155" s="21" t="s">
        <v>42</v>
      </c>
      <c r="Q4155" s="21"/>
      <c r="R4155" s="21"/>
      <c r="S4155" s="3">
        <v>4</v>
      </c>
      <c r="T4155" s="37"/>
      <c r="U4155" s="21" t="s">
        <v>5878</v>
      </c>
      <c r="V4155" s="21" t="str">
        <f>VLOOKUP(P4155,'Customer List'!B:C,2,)</f>
        <v>Faridabad</v>
      </c>
      <c r="W4155" s="38"/>
      <c r="X4155" s="30"/>
      <c r="Y4155" s="21" t="str">
        <f>IF(X4155="", "", X4155-N4155)</f>
        <v/>
      </c>
      <c r="Z4155" s="21" t="str">
        <f>IF(N4155="", "", TEXT(N4155, "dddd"))</f>
        <v/>
      </c>
      <c r="AA4155" s="21" t="str">
        <f>IF(X4155="", "", TEXT(X4155, "dddd"))</f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4149</v>
      </c>
      <c r="B4156" s="21" t="s">
        <v>5841</v>
      </c>
      <c r="C4156" s="30">
        <v>45965</v>
      </c>
      <c r="D4156" s="30">
        <v>45975</v>
      </c>
      <c r="E4156" s="47">
        <v>151.19999999999999</v>
      </c>
      <c r="F4156" s="47">
        <f>IF(AB4156="DOLLAR",E4156*88,E4156)</f>
        <v>13305.599999999999</v>
      </c>
      <c r="G4156" s="48">
        <f>F4156*J4156</f>
        <v>13305.599999999999</v>
      </c>
      <c r="H4156" s="21">
        <v>105808</v>
      </c>
      <c r="I4156" s="21" t="s">
        <v>4758</v>
      </c>
      <c r="J4156" s="21">
        <v>1</v>
      </c>
      <c r="K4156" s="21">
        <v>1</v>
      </c>
      <c r="L4156" s="21">
        <f>J4156-K4156</f>
        <v>0</v>
      </c>
      <c r="M4156" s="21" t="s">
        <v>5965</v>
      </c>
      <c r="N4156" s="30">
        <v>45978</v>
      </c>
      <c r="O4156" s="48">
        <v>27342</v>
      </c>
      <c r="P4156" s="21" t="s">
        <v>2171</v>
      </c>
      <c r="Q4156" s="21">
        <v>58158258476</v>
      </c>
      <c r="R4156" s="21"/>
      <c r="S4156" s="3">
        <v>4</v>
      </c>
      <c r="T4156" s="37"/>
      <c r="U4156" s="21" t="s">
        <v>5878</v>
      </c>
      <c r="V4156" s="21" t="str">
        <f>VLOOKUP(P4156,'Customer List'!B:C,2,)</f>
        <v>Gujrat</v>
      </c>
      <c r="W4156" s="38"/>
      <c r="X4156" s="30"/>
      <c r="Y4156" s="21" t="str">
        <f>IF(X4156="", "", X4156-N4156)</f>
        <v/>
      </c>
      <c r="Z4156" s="21" t="str">
        <f>IF(N4156="", "", TEXT(N4156, "dddd"))</f>
        <v>Monday</v>
      </c>
      <c r="AA4156" s="21" t="str">
        <f>IF(X4156="", "", TEXT(X4156, "dddd"))</f>
        <v/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4150</v>
      </c>
      <c r="B4157" s="21" t="s">
        <v>5841</v>
      </c>
      <c r="C4157" s="30">
        <v>45965</v>
      </c>
      <c r="D4157" s="30">
        <v>45975</v>
      </c>
      <c r="E4157" s="47">
        <v>142.80000000000001</v>
      </c>
      <c r="F4157" s="47">
        <f>IF(AB4157="DOLLAR",E4157*88,E4157)</f>
        <v>12566.400000000001</v>
      </c>
      <c r="G4157" s="48">
        <f>F4157*J4157</f>
        <v>12566.400000000001</v>
      </c>
      <c r="H4157" s="21">
        <v>106311</v>
      </c>
      <c r="I4157" s="21" t="s">
        <v>5843</v>
      </c>
      <c r="J4157" s="21">
        <v>1</v>
      </c>
      <c r="K4157" s="21">
        <v>1</v>
      </c>
      <c r="L4157" s="21">
        <f>J4157-K4157</f>
        <v>0</v>
      </c>
      <c r="M4157" s="21" t="s">
        <v>6001</v>
      </c>
      <c r="N4157" s="30">
        <v>45976</v>
      </c>
      <c r="O4157" s="48">
        <v>15495.84</v>
      </c>
      <c r="P4157" s="21" t="s">
        <v>276</v>
      </c>
      <c r="Q4157" s="21">
        <v>58158193520</v>
      </c>
      <c r="R4157" s="21" t="s">
        <v>5920</v>
      </c>
      <c r="S4157" s="3">
        <v>4</v>
      </c>
      <c r="T4157" s="37"/>
      <c r="U4157" s="21" t="s">
        <v>5878</v>
      </c>
      <c r="V4157" s="21" t="str">
        <f>VLOOKUP(P4157,'Customer List'!B:C,2,)</f>
        <v>Pune</v>
      </c>
      <c r="W4157" s="38"/>
      <c r="X4157" s="30">
        <v>45979</v>
      </c>
      <c r="Y4157" s="21">
        <f>IF(X4157="", "", X4157-N4157)</f>
        <v>3</v>
      </c>
      <c r="Z4157" s="21" t="str">
        <f>IF(N4157="", "", TEXT(N4157, "dddd"))</f>
        <v>Saturday</v>
      </c>
      <c r="AA4157" s="21" t="str">
        <f>IF(X4157="", "", TEXT(X4157, "dddd"))</f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4151</v>
      </c>
      <c r="B4158" s="21" t="s">
        <v>5841</v>
      </c>
      <c r="C4158" s="30">
        <v>45965</v>
      </c>
      <c r="D4158" s="30">
        <v>45975</v>
      </c>
      <c r="E4158" s="47">
        <v>88.2</v>
      </c>
      <c r="F4158" s="47">
        <f>IF(AB4158="DOLLAR",E4158*88,E4158)</f>
        <v>7761.6</v>
      </c>
      <c r="G4158" s="48">
        <f>F4158*J4158</f>
        <v>7761.6</v>
      </c>
      <c r="H4158" s="21">
        <v>106317</v>
      </c>
      <c r="I4158" s="21" t="s">
        <v>5843</v>
      </c>
      <c r="J4158" s="21">
        <v>1</v>
      </c>
      <c r="K4158" s="21"/>
      <c r="L4158" s="21">
        <f>J4158-K4158</f>
        <v>1</v>
      </c>
      <c r="M4158" s="21"/>
      <c r="N4158" s="30"/>
      <c r="O4158" s="48"/>
      <c r="P4158" s="21" t="s">
        <v>42</v>
      </c>
      <c r="Q4158" s="21"/>
      <c r="R4158" s="21"/>
      <c r="S4158" s="3">
        <v>4</v>
      </c>
      <c r="T4158" s="37"/>
      <c r="U4158" s="21" t="s">
        <v>5878</v>
      </c>
      <c r="V4158" s="21" t="str">
        <f>VLOOKUP(P4158,'Customer List'!B:C,2,)</f>
        <v>Faridabad</v>
      </c>
      <c r="W4158" s="38"/>
      <c r="X4158" s="30"/>
      <c r="Y4158" s="21" t="str">
        <f>IF(X4158="", "", X4158-N4158)</f>
        <v/>
      </c>
      <c r="Z4158" s="21" t="str">
        <f>IF(N4158="", "", TEXT(N4158, "dddd"))</f>
        <v/>
      </c>
      <c r="AA4158" s="21" t="str">
        <f>IF(X4158="", "", TEXT(X4158, "dddd"))</f>
        <v/>
      </c>
      <c r="AB4158" s="21" t="str">
        <f>VLOOKUP(U4158,'Currency Sheet'!A:C,3,)</f>
        <v>DOLLAR</v>
      </c>
      <c r="AC4158" s="42" t="str">
        <f>VLOOKUP(P4158,'Customer List'!B:D,3,)</f>
        <v>Local</v>
      </c>
    </row>
    <row r="4159" spans="1:29" x14ac:dyDescent="0.25">
      <c r="A4159" s="21">
        <v>4152</v>
      </c>
      <c r="B4159" s="21" t="s">
        <v>5841</v>
      </c>
      <c r="C4159" s="30">
        <v>45965</v>
      </c>
      <c r="D4159" s="30">
        <v>45975</v>
      </c>
      <c r="E4159" s="47">
        <v>55.8</v>
      </c>
      <c r="F4159" s="47">
        <f>IF(AB4159="DOLLAR",E4159*88,E4159)</f>
        <v>4910.3999999999996</v>
      </c>
      <c r="G4159" s="48">
        <f>F4159*J4159</f>
        <v>4910.3999999999996</v>
      </c>
      <c r="H4159" s="21">
        <v>108305</v>
      </c>
      <c r="I4159" s="21" t="s">
        <v>5844</v>
      </c>
      <c r="J4159" s="21">
        <v>1</v>
      </c>
      <c r="K4159" s="21">
        <v>1</v>
      </c>
      <c r="L4159" s="21">
        <f>J4159-K4159</f>
        <v>0</v>
      </c>
      <c r="M4159" s="21" t="s">
        <v>5939</v>
      </c>
      <c r="N4159" s="30">
        <v>45975</v>
      </c>
      <c r="O4159" s="48">
        <v>8649</v>
      </c>
      <c r="P4159" s="21" t="s">
        <v>658</v>
      </c>
      <c r="Q4159" s="21">
        <v>58158172962</v>
      </c>
      <c r="R4159" s="21" t="s">
        <v>5920</v>
      </c>
      <c r="S4159" s="3">
        <v>4</v>
      </c>
      <c r="T4159" s="37"/>
      <c r="U4159" s="21" t="s">
        <v>5878</v>
      </c>
      <c r="V4159" s="21" t="str">
        <f>VLOOKUP(P4159,'Customer List'!B:C,2,)</f>
        <v>Bhopal</v>
      </c>
      <c r="W4159" s="38"/>
      <c r="X4159" s="30">
        <v>45978</v>
      </c>
      <c r="Y4159" s="21">
        <f>IF(X4159="", "", X4159-N4159)</f>
        <v>3</v>
      </c>
      <c r="Z4159" s="21" t="str">
        <f>IF(N4159="", "", TEXT(N4159, "dddd"))</f>
        <v>Friday</v>
      </c>
      <c r="AA4159" s="21" t="str">
        <f>IF(X4159="", "", TEXT(X4159, "dddd"))</f>
        <v>Monday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x14ac:dyDescent="0.25">
      <c r="A4160" s="21">
        <v>4153</v>
      </c>
      <c r="B4160" s="21" t="s">
        <v>5841</v>
      </c>
      <c r="C4160" s="30">
        <v>45965</v>
      </c>
      <c r="D4160" s="30">
        <v>45975</v>
      </c>
      <c r="E4160" s="47">
        <v>81.599999999999994</v>
      </c>
      <c r="F4160" s="47">
        <f>IF(AB4160="DOLLAR",E4160*88,E4160)</f>
        <v>7180.7999999999993</v>
      </c>
      <c r="G4160" s="48">
        <f>F4160*J4160</f>
        <v>7180.7999999999993</v>
      </c>
      <c r="H4160" s="21">
        <v>108455</v>
      </c>
      <c r="I4160" s="21" t="s">
        <v>4760</v>
      </c>
      <c r="J4160" s="21">
        <v>1</v>
      </c>
      <c r="K4160" s="21"/>
      <c r="L4160" s="21">
        <f>J4160-K4160</f>
        <v>1</v>
      </c>
      <c r="M4160" s="21"/>
      <c r="N4160" s="30"/>
      <c r="O4160" s="48"/>
      <c r="P4160" s="21" t="s">
        <v>42</v>
      </c>
      <c r="Q4160" s="21"/>
      <c r="R4160" s="21"/>
      <c r="S4160" s="3">
        <v>4</v>
      </c>
      <c r="T4160" s="37"/>
      <c r="U4160" s="21" t="s">
        <v>5878</v>
      </c>
      <c r="V4160" s="21" t="str">
        <f>VLOOKUP(P4160,'Customer List'!B:C,2,)</f>
        <v>Faridabad</v>
      </c>
      <c r="W4160" s="38"/>
      <c r="X4160" s="30"/>
      <c r="Y4160" s="21" t="str">
        <f>IF(X4160="", "", X4160-N4160)</f>
        <v/>
      </c>
      <c r="Z4160" s="21" t="str">
        <f>IF(N4160="", "", TEXT(N4160, "dddd"))</f>
        <v/>
      </c>
      <c r="AA4160" s="21" t="str">
        <f>IF(X4160="", "", TEXT(X4160, "dddd"))</f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x14ac:dyDescent="0.25">
      <c r="A4161" s="21">
        <v>4154</v>
      </c>
      <c r="B4161" s="21" t="s">
        <v>5841</v>
      </c>
      <c r="C4161" s="30">
        <v>45965</v>
      </c>
      <c r="D4161" s="30">
        <v>45975</v>
      </c>
      <c r="E4161" s="47">
        <v>229.6</v>
      </c>
      <c r="F4161" s="47">
        <f>IF(AB4161="DOLLAR",E4161*88,E4161)</f>
        <v>20204.8</v>
      </c>
      <c r="G4161" s="48">
        <f>F4161*J4161</f>
        <v>20204.8</v>
      </c>
      <c r="H4161" s="21">
        <v>108745</v>
      </c>
      <c r="I4161" s="21" t="s">
        <v>5538</v>
      </c>
      <c r="J4161" s="21">
        <v>1</v>
      </c>
      <c r="K4161" s="21"/>
      <c r="L4161" s="21">
        <f>J4161-K4161</f>
        <v>1</v>
      </c>
      <c r="M4161" s="21"/>
      <c r="N4161" s="30"/>
      <c r="O4161" s="48"/>
      <c r="P4161" s="21" t="s">
        <v>42</v>
      </c>
      <c r="Q4161" s="21"/>
      <c r="R4161" s="21"/>
      <c r="S4161" s="3">
        <v>4</v>
      </c>
      <c r="T4161" s="37"/>
      <c r="U4161" s="21" t="s">
        <v>5878</v>
      </c>
      <c r="V4161" s="21" t="str">
        <f>VLOOKUP(P4161,'Customer List'!B:C,2,)</f>
        <v>Faridabad</v>
      </c>
      <c r="W4161" s="38"/>
      <c r="X4161" s="30"/>
      <c r="Y4161" s="21" t="str">
        <f>IF(X4161="", "", X4161-N4161)</f>
        <v/>
      </c>
      <c r="Z4161" s="21" t="str">
        <f>IF(N4161="", "", TEXT(N4161, "dddd"))</f>
        <v/>
      </c>
      <c r="AA4161" s="21" t="str">
        <f>IF(X4161="", "", TEXT(X4161, "dddd"))</f>
        <v/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x14ac:dyDescent="0.25">
      <c r="A4162" s="21">
        <v>4155</v>
      </c>
      <c r="B4162" s="21" t="s">
        <v>5841</v>
      </c>
      <c r="C4162" s="30">
        <v>45965</v>
      </c>
      <c r="D4162" s="30">
        <v>45975</v>
      </c>
      <c r="E4162" s="47">
        <v>164.5</v>
      </c>
      <c r="F4162" s="47">
        <f>IF(AB4162="DOLLAR",E4162*88,E4162)</f>
        <v>14476</v>
      </c>
      <c r="G4162" s="48">
        <f>F4162*J4162</f>
        <v>28952</v>
      </c>
      <c r="H4162" s="21">
        <v>113705</v>
      </c>
      <c r="I4162" s="21" t="s">
        <v>5166</v>
      </c>
      <c r="J4162" s="21">
        <v>2</v>
      </c>
      <c r="K4162" s="21">
        <v>2</v>
      </c>
      <c r="L4162" s="21">
        <f>J4162-K4162</f>
        <v>0</v>
      </c>
      <c r="M4162" s="21" t="s">
        <v>5977</v>
      </c>
      <c r="N4162" s="30">
        <v>45976</v>
      </c>
      <c r="O4162" s="48">
        <v>40185</v>
      </c>
      <c r="P4162" s="21" t="s">
        <v>242</v>
      </c>
      <c r="Q4162" s="21">
        <v>58158203961</v>
      </c>
      <c r="R4162" s="21" t="s">
        <v>5920</v>
      </c>
      <c r="S4162" s="3">
        <v>4</v>
      </c>
      <c r="T4162" s="37"/>
      <c r="U4162" s="21" t="s">
        <v>5878</v>
      </c>
      <c r="V4162" s="21" t="str">
        <f>VLOOKUP(P4162,'Customer List'!B:C,2,)</f>
        <v>Mumbai</v>
      </c>
      <c r="W4162" s="38"/>
      <c r="X4162" s="30">
        <v>45979</v>
      </c>
      <c r="Y4162" s="21">
        <f>IF(X4162="", "", X4162-N4162)</f>
        <v>3</v>
      </c>
      <c r="Z4162" s="21" t="str">
        <f>IF(N4162="", "", TEXT(N4162, "dddd"))</f>
        <v>Saturday</v>
      </c>
      <c r="AA4162" s="21" t="str">
        <f>IF(X4162="", "", TEXT(X4162, "dddd"))</f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4156</v>
      </c>
      <c r="B4163" s="21" t="s">
        <v>5841</v>
      </c>
      <c r="C4163" s="30">
        <v>45965</v>
      </c>
      <c r="D4163" s="30">
        <v>45975</v>
      </c>
      <c r="E4163" s="47">
        <v>80.400000000000006</v>
      </c>
      <c r="F4163" s="47">
        <f>IF(AB4163="DOLLAR",E4163*88,E4163)</f>
        <v>7075.2000000000007</v>
      </c>
      <c r="G4163" s="48">
        <f>F4163*J4163</f>
        <v>7075.2000000000007</v>
      </c>
      <c r="H4163" s="21">
        <v>115508</v>
      </c>
      <c r="I4163" s="21" t="s">
        <v>5171</v>
      </c>
      <c r="J4163" s="21">
        <v>1</v>
      </c>
      <c r="K4163" s="21"/>
      <c r="L4163" s="21">
        <f>J4163-K4163</f>
        <v>1</v>
      </c>
      <c r="M4163" s="21"/>
      <c r="N4163" s="30"/>
      <c r="O4163" s="48"/>
      <c r="P4163" s="21" t="s">
        <v>42</v>
      </c>
      <c r="Q4163" s="21"/>
      <c r="R4163" s="21"/>
      <c r="S4163" s="3">
        <v>4</v>
      </c>
      <c r="T4163" s="37"/>
      <c r="U4163" s="21" t="s">
        <v>5878</v>
      </c>
      <c r="V4163" s="21" t="str">
        <f>VLOOKUP(P4163,'Customer List'!B:C,2,)</f>
        <v>Faridabad</v>
      </c>
      <c r="W4163" s="38"/>
      <c r="X4163" s="30"/>
      <c r="Y4163" s="21" t="str">
        <f>IF(X4163="", "", X4163-N4163)</f>
        <v/>
      </c>
      <c r="Z4163" s="21" t="str">
        <f>IF(N4163="", "", TEXT(N4163, "dddd"))</f>
        <v/>
      </c>
      <c r="AA4163" s="21" t="str">
        <f>IF(X4163="", "", TEXT(X4163, "dddd"))</f>
        <v/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4157</v>
      </c>
      <c r="B4164" s="21" t="s">
        <v>5841</v>
      </c>
      <c r="C4164" s="30">
        <v>45965</v>
      </c>
      <c r="D4164" s="30">
        <v>45975</v>
      </c>
      <c r="E4164" s="47">
        <v>212.1</v>
      </c>
      <c r="F4164" s="47">
        <f>IF(AB4164="DOLLAR",E4164*88,E4164)</f>
        <v>18664.8</v>
      </c>
      <c r="G4164" s="48">
        <f>F4164*J4164</f>
        <v>18664.8</v>
      </c>
      <c r="H4164" s="21">
        <v>119725</v>
      </c>
      <c r="I4164" s="21" t="s">
        <v>5173</v>
      </c>
      <c r="J4164" s="21">
        <v>1</v>
      </c>
      <c r="K4164" s="21">
        <v>1</v>
      </c>
      <c r="L4164" s="21">
        <f>J4164-K4164</f>
        <v>0</v>
      </c>
      <c r="M4164" s="21" t="s">
        <v>6001</v>
      </c>
      <c r="N4164" s="30">
        <v>45976</v>
      </c>
      <c r="O4164" s="48">
        <v>23015.88</v>
      </c>
      <c r="P4164" s="21" t="s">
        <v>276</v>
      </c>
      <c r="Q4164" s="21">
        <v>58158193520</v>
      </c>
      <c r="R4164" s="21" t="s">
        <v>5920</v>
      </c>
      <c r="S4164" s="3">
        <v>4</v>
      </c>
      <c r="T4164" s="37"/>
      <c r="U4164" s="21" t="s">
        <v>5878</v>
      </c>
      <c r="V4164" s="21" t="str">
        <f>VLOOKUP(P4164,'Customer List'!B:C,2,)</f>
        <v>Pune</v>
      </c>
      <c r="W4164" s="38"/>
      <c r="X4164" s="30">
        <v>45979</v>
      </c>
      <c r="Y4164" s="21">
        <f>IF(X4164="", "", X4164-N4164)</f>
        <v>3</v>
      </c>
      <c r="Z4164" s="21" t="str">
        <f>IF(N4164="", "", TEXT(N4164, "dddd"))</f>
        <v>Saturday</v>
      </c>
      <c r="AA4164" s="21" t="str">
        <f>IF(X4164="", "", TEXT(X4164, "dddd"))</f>
        <v>Tuesday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x14ac:dyDescent="0.25">
      <c r="A4165" s="21">
        <v>4158</v>
      </c>
      <c r="B4165" s="21" t="s">
        <v>5841</v>
      </c>
      <c r="C4165" s="30">
        <v>45965</v>
      </c>
      <c r="D4165" s="30">
        <v>45975</v>
      </c>
      <c r="E4165" s="47">
        <v>63</v>
      </c>
      <c r="F4165" s="47">
        <f>IF(AB4165="DOLLAR",E4165*88,E4165)</f>
        <v>5544</v>
      </c>
      <c r="G4165" s="48">
        <f>F4165*J4165</f>
        <v>5544</v>
      </c>
      <c r="H4165" s="21">
        <v>123113</v>
      </c>
      <c r="I4165" s="21" t="s">
        <v>4765</v>
      </c>
      <c r="J4165" s="21">
        <v>1</v>
      </c>
      <c r="K4165" s="21"/>
      <c r="L4165" s="21">
        <f>J4165-K4165</f>
        <v>1</v>
      </c>
      <c r="M4165" s="21"/>
      <c r="N4165" s="30"/>
      <c r="O4165" s="48"/>
      <c r="P4165" s="21" t="s">
        <v>42</v>
      </c>
      <c r="Q4165" s="21"/>
      <c r="R4165" s="21"/>
      <c r="S4165" s="3">
        <v>4</v>
      </c>
      <c r="T4165" s="37"/>
      <c r="U4165" s="21" t="s">
        <v>5878</v>
      </c>
      <c r="V4165" s="21" t="str">
        <f>VLOOKUP(P4165,'Customer List'!B:C,2,)</f>
        <v>Faridabad</v>
      </c>
      <c r="W4165" s="38"/>
      <c r="X4165" s="30"/>
      <c r="Y4165" s="21" t="str">
        <f>IF(X4165="", "", X4165-N4165)</f>
        <v/>
      </c>
      <c r="Z4165" s="21" t="str">
        <f>IF(N4165="", "", TEXT(N4165, "dddd"))</f>
        <v/>
      </c>
      <c r="AA4165" s="21" t="str">
        <f>IF(X4165="", "", TEXT(X4165, "dddd"))</f>
        <v/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x14ac:dyDescent="0.25">
      <c r="A4166" s="21">
        <v>4159</v>
      </c>
      <c r="B4166" s="21" t="s">
        <v>5841</v>
      </c>
      <c r="C4166" s="30">
        <v>45965</v>
      </c>
      <c r="D4166" s="30">
        <v>45975</v>
      </c>
      <c r="E4166" s="47">
        <v>204.4</v>
      </c>
      <c r="F4166" s="47">
        <f>IF(AB4166="DOLLAR",E4166*88,E4166)</f>
        <v>17987.2</v>
      </c>
      <c r="G4166" s="48">
        <f>F4166*J4166</f>
        <v>17987.2</v>
      </c>
      <c r="H4166" s="21">
        <v>123171</v>
      </c>
      <c r="I4166" s="21" t="s">
        <v>4765</v>
      </c>
      <c r="J4166" s="21">
        <v>1</v>
      </c>
      <c r="K4166" s="21">
        <v>1</v>
      </c>
      <c r="L4166" s="21">
        <f>J4166-K4166</f>
        <v>0</v>
      </c>
      <c r="M4166" s="21" t="s">
        <v>6001</v>
      </c>
      <c r="N4166" s="30">
        <v>45976</v>
      </c>
      <c r="O4166" s="48">
        <v>22180.32</v>
      </c>
      <c r="P4166" s="21" t="s">
        <v>276</v>
      </c>
      <c r="Q4166" s="21">
        <v>58158193520</v>
      </c>
      <c r="R4166" s="21" t="s">
        <v>5920</v>
      </c>
      <c r="S4166" s="3">
        <v>4</v>
      </c>
      <c r="T4166" s="37"/>
      <c r="U4166" s="21" t="s">
        <v>5878</v>
      </c>
      <c r="V4166" s="21" t="str">
        <f>VLOOKUP(P4166,'Customer List'!B:C,2,)</f>
        <v>Pune</v>
      </c>
      <c r="W4166" s="38"/>
      <c r="X4166" s="30">
        <v>45979</v>
      </c>
      <c r="Y4166" s="21">
        <f>IF(X4166="", "", X4166-N4166)</f>
        <v>3</v>
      </c>
      <c r="Z4166" s="21" t="str">
        <f>IF(N4166="", "", TEXT(N4166, "dddd"))</f>
        <v>Saturday</v>
      </c>
      <c r="AA4166" s="21" t="str">
        <f>IF(X4166="", "", TEXT(X4166, "dddd"))</f>
        <v>Tuesday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x14ac:dyDescent="0.25">
      <c r="A4167" s="21">
        <v>4160</v>
      </c>
      <c r="B4167" s="21" t="s">
        <v>5841</v>
      </c>
      <c r="C4167" s="30">
        <v>45965</v>
      </c>
      <c r="D4167" s="30">
        <v>45975</v>
      </c>
      <c r="E4167" s="47">
        <v>159</v>
      </c>
      <c r="F4167" s="47">
        <f>IF(AB4167="DOLLAR",E4167*88,E4167)</f>
        <v>13992</v>
      </c>
      <c r="G4167" s="48">
        <f>F4167*J4167</f>
        <v>13992</v>
      </c>
      <c r="H4167" s="21">
        <v>125254</v>
      </c>
      <c r="I4167" s="21" t="s">
        <v>5175</v>
      </c>
      <c r="J4167" s="21">
        <v>1</v>
      </c>
      <c r="K4167" s="21">
        <v>1</v>
      </c>
      <c r="L4167" s="21">
        <f>J4167-K4167</f>
        <v>0</v>
      </c>
      <c r="M4167" s="21" t="s">
        <v>6001</v>
      </c>
      <c r="N4167" s="30">
        <v>45976</v>
      </c>
      <c r="O4167" s="48">
        <v>20129.400000000001</v>
      </c>
      <c r="P4167" s="21" t="s">
        <v>276</v>
      </c>
      <c r="Q4167" s="21">
        <v>58158193520</v>
      </c>
      <c r="R4167" s="21" t="s">
        <v>5920</v>
      </c>
      <c r="S4167" s="3">
        <v>4</v>
      </c>
      <c r="T4167" s="37"/>
      <c r="U4167" s="21" t="s">
        <v>5878</v>
      </c>
      <c r="V4167" s="21" t="str">
        <f>VLOOKUP(P4167,'Customer List'!B:C,2,)</f>
        <v>Pune</v>
      </c>
      <c r="W4167" s="38"/>
      <c r="X4167" s="30">
        <v>45979</v>
      </c>
      <c r="Y4167" s="21">
        <f>IF(X4167="", "", X4167-N4167)</f>
        <v>3</v>
      </c>
      <c r="Z4167" s="21" t="str">
        <f>IF(N4167="", "", TEXT(N4167, "dddd"))</f>
        <v>Saturday</v>
      </c>
      <c r="AA4167" s="21" t="str">
        <f>IF(X4167="", "", TEXT(X4167, "dddd"))</f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4161</v>
      </c>
      <c r="B4168" s="21" t="s">
        <v>5841</v>
      </c>
      <c r="C4168" s="30">
        <v>45965</v>
      </c>
      <c r="D4168" s="30">
        <v>45975</v>
      </c>
      <c r="E4168" s="47">
        <v>177.1</v>
      </c>
      <c r="F4168" s="47">
        <f>IF(AB4168="DOLLAR",E4168*88,E4168)</f>
        <v>15584.8</v>
      </c>
      <c r="G4168" s="48">
        <f>F4168*J4168</f>
        <v>31169.599999999999</v>
      </c>
      <c r="H4168" s="21">
        <v>126631</v>
      </c>
      <c r="I4168" s="21" t="s">
        <v>5845</v>
      </c>
      <c r="J4168" s="21">
        <v>2</v>
      </c>
      <c r="K4168" s="21">
        <v>2</v>
      </c>
      <c r="L4168" s="21">
        <f>J4168-K4168</f>
        <v>0</v>
      </c>
      <c r="M4168" s="21" t="s">
        <v>5977</v>
      </c>
      <c r="N4168" s="30">
        <v>45976</v>
      </c>
      <c r="O4168" s="48">
        <v>43263</v>
      </c>
      <c r="P4168" s="21" t="s">
        <v>242</v>
      </c>
      <c r="Q4168" s="21">
        <v>58158203961</v>
      </c>
      <c r="R4168" s="21" t="s">
        <v>5920</v>
      </c>
      <c r="S4168" s="3">
        <v>4</v>
      </c>
      <c r="T4168" s="37"/>
      <c r="U4168" s="21" t="s">
        <v>5878</v>
      </c>
      <c r="V4168" s="21" t="str">
        <f>VLOOKUP(P4168,'Customer List'!B:C,2,)</f>
        <v>Mumbai</v>
      </c>
      <c r="W4168" s="38"/>
      <c r="X4168" s="30">
        <v>45979</v>
      </c>
      <c r="Y4168" s="21">
        <f>IF(X4168="", "", X4168-N4168)</f>
        <v>3</v>
      </c>
      <c r="Z4168" s="21" t="str">
        <f>IF(N4168="", "", TEXT(N4168, "dddd"))</f>
        <v>Saturday</v>
      </c>
      <c r="AA4168" s="21" t="str">
        <f>IF(X4168="", "", TEXT(X4168, "dddd"))</f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4162</v>
      </c>
      <c r="B4169" s="21" t="s">
        <v>5841</v>
      </c>
      <c r="C4169" s="30">
        <v>45965</v>
      </c>
      <c r="D4169" s="30">
        <v>45975</v>
      </c>
      <c r="E4169" s="47">
        <v>80.400000000000006</v>
      </c>
      <c r="F4169" s="47">
        <f>IF(AB4169="DOLLAR",E4169*88,E4169)</f>
        <v>7075.2000000000007</v>
      </c>
      <c r="G4169" s="48">
        <f>F4169*J4169</f>
        <v>7075.2000000000007</v>
      </c>
      <c r="H4169" s="21">
        <v>127607</v>
      </c>
      <c r="I4169" s="21" t="s">
        <v>5176</v>
      </c>
      <c r="J4169" s="21">
        <v>1</v>
      </c>
      <c r="K4169" s="21">
        <v>1</v>
      </c>
      <c r="L4169" s="21">
        <f>J4169-K4169</f>
        <v>0</v>
      </c>
      <c r="M4169" s="21" t="s">
        <v>5974</v>
      </c>
      <c r="N4169" s="30">
        <v>45976</v>
      </c>
      <c r="O4169" s="48">
        <v>12462</v>
      </c>
      <c r="P4169" s="21" t="s">
        <v>228</v>
      </c>
      <c r="Q4169" s="21">
        <v>58158206186</v>
      </c>
      <c r="R4169" s="21" t="s">
        <v>5920</v>
      </c>
      <c r="S4169" s="3">
        <v>4</v>
      </c>
      <c r="T4169" s="37"/>
      <c r="U4169" s="21" t="s">
        <v>5878</v>
      </c>
      <c r="V4169" s="21" t="str">
        <f>VLOOKUP(P4169,'Customer List'!B:C,2,)</f>
        <v>Kolkata</v>
      </c>
      <c r="W4169" s="38"/>
      <c r="X4169" s="30">
        <v>45979</v>
      </c>
      <c r="Y4169" s="21">
        <f>IF(X4169="", "", X4169-N4169)</f>
        <v>3</v>
      </c>
      <c r="Z4169" s="21" t="str">
        <f>IF(N4169="", "", TEXT(N4169, "dddd"))</f>
        <v>Saturday</v>
      </c>
      <c r="AA4169" s="21" t="str">
        <f>IF(X4169="", "", TEXT(X4169, "dddd"))</f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v>4163</v>
      </c>
      <c r="B4170" s="21" t="s">
        <v>5841</v>
      </c>
      <c r="C4170" s="30">
        <v>45965</v>
      </c>
      <c r="D4170" s="30">
        <v>45975</v>
      </c>
      <c r="E4170" s="47">
        <v>183.4</v>
      </c>
      <c r="F4170" s="47">
        <f>IF(AB4170="DOLLAR",E4170*88,E4170)</f>
        <v>16139.2</v>
      </c>
      <c r="G4170" s="48">
        <f>F4170*J4170</f>
        <v>16139.2</v>
      </c>
      <c r="H4170" s="21">
        <v>127639</v>
      </c>
      <c r="I4170" s="21" t="s">
        <v>5176</v>
      </c>
      <c r="J4170" s="21">
        <v>1</v>
      </c>
      <c r="K4170" s="21">
        <v>1</v>
      </c>
      <c r="L4170" s="21">
        <f>J4170-K4170</f>
        <v>0</v>
      </c>
      <c r="M4170" s="21" t="s">
        <v>6001</v>
      </c>
      <c r="N4170" s="30">
        <v>45976</v>
      </c>
      <c r="O4170" s="48">
        <v>19901.52</v>
      </c>
      <c r="P4170" s="21" t="s">
        <v>276</v>
      </c>
      <c r="Q4170" s="21">
        <v>58158193520</v>
      </c>
      <c r="R4170" s="21" t="s">
        <v>5920</v>
      </c>
      <c r="S4170" s="3">
        <v>4</v>
      </c>
      <c r="T4170" s="37"/>
      <c r="U4170" s="21" t="s">
        <v>5878</v>
      </c>
      <c r="V4170" s="21" t="str">
        <f>VLOOKUP(P4170,'Customer List'!B:C,2,)</f>
        <v>Pune</v>
      </c>
      <c r="W4170" s="38"/>
      <c r="X4170" s="30">
        <v>45979</v>
      </c>
      <c r="Y4170" s="21">
        <f>IF(X4170="", "", X4170-N4170)</f>
        <v>3</v>
      </c>
      <c r="Z4170" s="21" t="str">
        <f>IF(N4170="", "", TEXT(N4170, "dddd"))</f>
        <v>Saturday</v>
      </c>
      <c r="AA4170" s="21" t="str">
        <f>IF(X4170="", "", TEXT(X4170, "dddd"))</f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4164</v>
      </c>
      <c r="B4171" s="21" t="s">
        <v>5841</v>
      </c>
      <c r="C4171" s="30">
        <v>45965</v>
      </c>
      <c r="D4171" s="30">
        <v>45975</v>
      </c>
      <c r="E4171" s="47">
        <v>53.4</v>
      </c>
      <c r="F4171" s="47">
        <f>IF(AB4171="DOLLAR",E4171*88,E4171)</f>
        <v>4699.2</v>
      </c>
      <c r="G4171" s="48">
        <f>F4171*J4171</f>
        <v>4699.2</v>
      </c>
      <c r="H4171" s="21">
        <v>128005</v>
      </c>
      <c r="I4171" s="21" t="s">
        <v>5846</v>
      </c>
      <c r="J4171" s="21">
        <v>1</v>
      </c>
      <c r="K4171" s="21">
        <v>1</v>
      </c>
      <c r="L4171" s="21">
        <f>J4171-K4171</f>
        <v>0</v>
      </c>
      <c r="M4171" s="21" t="s">
        <v>5974</v>
      </c>
      <c r="N4171" s="30">
        <v>45976</v>
      </c>
      <c r="O4171" s="48">
        <v>8277</v>
      </c>
      <c r="P4171" s="21" t="s">
        <v>228</v>
      </c>
      <c r="Q4171" s="21">
        <v>58158206186</v>
      </c>
      <c r="R4171" s="21" t="s">
        <v>5920</v>
      </c>
      <c r="S4171" s="3">
        <v>4</v>
      </c>
      <c r="T4171" s="37"/>
      <c r="U4171" s="21" t="s">
        <v>5878</v>
      </c>
      <c r="V4171" s="21" t="str">
        <f>VLOOKUP(P4171,'Customer List'!B:C,2,)</f>
        <v>Kolkata</v>
      </c>
      <c r="W4171" s="38"/>
      <c r="X4171" s="30">
        <v>45979</v>
      </c>
      <c r="Y4171" s="21">
        <f>IF(X4171="", "", X4171-N4171)</f>
        <v>3</v>
      </c>
      <c r="Z4171" s="21" t="str">
        <f>IF(N4171="", "", TEXT(N4171, "dddd"))</f>
        <v>Saturday</v>
      </c>
      <c r="AA4171" s="21" t="str">
        <f>IF(X4171="", "", TEXT(X4171, "dddd"))</f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4165</v>
      </c>
      <c r="B4172" s="21" t="s">
        <v>5841</v>
      </c>
      <c r="C4172" s="30">
        <v>45965</v>
      </c>
      <c r="D4172" s="30">
        <v>45975</v>
      </c>
      <c r="E4172" s="47">
        <v>204.4</v>
      </c>
      <c r="F4172" s="47">
        <f>IF(AB4172="DOLLAR",E4172*88,E4172)</f>
        <v>17987.2</v>
      </c>
      <c r="G4172" s="48">
        <f>F4172*J4172</f>
        <v>17987.2</v>
      </c>
      <c r="H4172" s="21">
        <v>135220</v>
      </c>
      <c r="I4172" s="21" t="s">
        <v>5177</v>
      </c>
      <c r="J4172" s="21">
        <v>1</v>
      </c>
      <c r="K4172" s="21"/>
      <c r="L4172" s="21">
        <f>J4172-K4172</f>
        <v>1</v>
      </c>
      <c r="M4172" s="21"/>
      <c r="N4172" s="30"/>
      <c r="O4172" s="48"/>
      <c r="P4172" s="21" t="s">
        <v>42</v>
      </c>
      <c r="Q4172" s="21"/>
      <c r="R4172" s="21"/>
      <c r="S4172" s="3">
        <v>4</v>
      </c>
      <c r="T4172" s="37"/>
      <c r="U4172" s="21" t="s">
        <v>5878</v>
      </c>
      <c r="V4172" s="21" t="str">
        <f>VLOOKUP(P4172,'Customer List'!B:C,2,)</f>
        <v>Faridabad</v>
      </c>
      <c r="W4172" s="38"/>
      <c r="X4172" s="30"/>
      <c r="Y4172" s="21" t="str">
        <f>IF(X4172="", "", X4172-N4172)</f>
        <v/>
      </c>
      <c r="Z4172" s="21" t="str">
        <f>IF(N4172="", "", TEXT(N4172, "dddd"))</f>
        <v/>
      </c>
      <c r="AA4172" s="21" t="str">
        <f>IF(X4172="", "", TEXT(X4172, "dddd"))</f>
        <v/>
      </c>
      <c r="AB4172" s="21" t="str">
        <f>VLOOKUP(U4172,'Currency Sheet'!A:C,3,)</f>
        <v>DOLLAR</v>
      </c>
      <c r="AC4172" s="42" t="str">
        <f>VLOOKUP(P4172,'Customer List'!B:D,3,)</f>
        <v>Local</v>
      </c>
    </row>
    <row r="4173" spans="1:29" x14ac:dyDescent="0.25">
      <c r="A4173" s="21">
        <v>4166</v>
      </c>
      <c r="B4173" s="21" t="s">
        <v>5841</v>
      </c>
      <c r="C4173" s="30">
        <v>45965</v>
      </c>
      <c r="D4173" s="30">
        <v>45975</v>
      </c>
      <c r="E4173" s="47">
        <v>225</v>
      </c>
      <c r="F4173" s="47">
        <f>IF(AB4173="DOLLAR",E4173*88,E4173)</f>
        <v>19800</v>
      </c>
      <c r="G4173" s="48">
        <f>F4173*J4173</f>
        <v>19800</v>
      </c>
      <c r="H4173" s="21">
        <v>135252</v>
      </c>
      <c r="I4173" s="21" t="s">
        <v>5177</v>
      </c>
      <c r="J4173" s="21">
        <v>1</v>
      </c>
      <c r="K4173" s="21">
        <v>1</v>
      </c>
      <c r="L4173" s="21">
        <f>J4173-K4173</f>
        <v>0</v>
      </c>
      <c r="M4173" s="21" t="s">
        <v>6001</v>
      </c>
      <c r="N4173" s="30">
        <v>45976</v>
      </c>
      <c r="O4173" s="48">
        <v>28485</v>
      </c>
      <c r="P4173" s="21" t="s">
        <v>276</v>
      </c>
      <c r="Q4173" s="21">
        <v>58158193520</v>
      </c>
      <c r="R4173" s="21" t="s">
        <v>5920</v>
      </c>
      <c r="S4173" s="3">
        <v>4</v>
      </c>
      <c r="T4173" s="37"/>
      <c r="U4173" s="21" t="s">
        <v>5878</v>
      </c>
      <c r="V4173" s="21" t="str">
        <f>VLOOKUP(P4173,'Customer List'!B:C,2,)</f>
        <v>Pune</v>
      </c>
      <c r="W4173" s="38"/>
      <c r="X4173" s="30">
        <v>45979</v>
      </c>
      <c r="Y4173" s="21">
        <f>IF(X4173="", "", X4173-N4173)</f>
        <v>3</v>
      </c>
      <c r="Z4173" s="21" t="str">
        <f>IF(N4173="", "", TEXT(N4173, "dddd"))</f>
        <v>Saturday</v>
      </c>
      <c r="AA4173" s="21" t="str">
        <f>IF(X4173="", "", TEXT(X4173, "dddd"))</f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4167</v>
      </c>
      <c r="B4174" s="21" t="s">
        <v>5841</v>
      </c>
      <c r="C4174" s="30">
        <v>45965</v>
      </c>
      <c r="D4174" s="30">
        <v>45975</v>
      </c>
      <c r="E4174" s="47">
        <v>179.4</v>
      </c>
      <c r="F4174" s="47">
        <f>IF(AB4174="DOLLAR",E4174*88,E4174)</f>
        <v>15787.2</v>
      </c>
      <c r="G4174" s="48">
        <f>F4174*J4174</f>
        <v>15787.2</v>
      </c>
      <c r="H4174" s="21">
        <v>141706</v>
      </c>
      <c r="I4174" s="21" t="s">
        <v>4768</v>
      </c>
      <c r="J4174" s="21">
        <v>1</v>
      </c>
      <c r="K4174" s="21"/>
      <c r="L4174" s="21">
        <f>J4174-K4174</f>
        <v>1</v>
      </c>
      <c r="M4174" s="21"/>
      <c r="N4174" s="30"/>
      <c r="O4174" s="48"/>
      <c r="P4174" s="21" t="s">
        <v>42</v>
      </c>
      <c r="Q4174" s="21"/>
      <c r="R4174" s="21"/>
      <c r="S4174" s="3">
        <v>4</v>
      </c>
      <c r="T4174" s="37"/>
      <c r="U4174" s="21" t="s">
        <v>5878</v>
      </c>
      <c r="V4174" s="21" t="str">
        <f>VLOOKUP(P4174,'Customer List'!B:C,2,)</f>
        <v>Faridabad</v>
      </c>
      <c r="W4174" s="38"/>
      <c r="X4174" s="30"/>
      <c r="Y4174" s="21" t="str">
        <f>IF(X4174="", "", X4174-N4174)</f>
        <v/>
      </c>
      <c r="Z4174" s="21" t="str">
        <f>IF(N4174="", "", TEXT(N4174, "dddd"))</f>
        <v/>
      </c>
      <c r="AA4174" s="21" t="str">
        <f>IF(X4174="", "", TEXT(X4174, "dddd"))</f>
        <v/>
      </c>
      <c r="AB4174" s="21" t="str">
        <f>VLOOKUP(U4174,'Currency Sheet'!A:C,3,)</f>
        <v>DOLLAR</v>
      </c>
      <c r="AC4174" s="42" t="str">
        <f>VLOOKUP(P4174,'Customer List'!B:D,3,)</f>
        <v>Local</v>
      </c>
    </row>
    <row r="4175" spans="1:29" x14ac:dyDescent="0.25">
      <c r="A4175" s="21">
        <v>4168</v>
      </c>
      <c r="B4175" s="21" t="s">
        <v>5841</v>
      </c>
      <c r="C4175" s="30">
        <v>45965</v>
      </c>
      <c r="D4175" s="30">
        <v>45975</v>
      </c>
      <c r="E4175" s="47">
        <v>175.8</v>
      </c>
      <c r="F4175" s="47">
        <f>IF(AB4175="DOLLAR",E4175*88,E4175)</f>
        <v>15470.400000000001</v>
      </c>
      <c r="G4175" s="48">
        <f>F4175*J4175</f>
        <v>15470.400000000001</v>
      </c>
      <c r="H4175" s="21">
        <v>141734</v>
      </c>
      <c r="I4175" s="21" t="s">
        <v>4768</v>
      </c>
      <c r="J4175" s="21">
        <v>1</v>
      </c>
      <c r="K4175" s="21">
        <v>1</v>
      </c>
      <c r="L4175" s="21">
        <f>J4175-K4175</f>
        <v>0</v>
      </c>
      <c r="M4175" s="21" t="s">
        <v>6001</v>
      </c>
      <c r="N4175" s="30">
        <v>45976</v>
      </c>
      <c r="O4175" s="48">
        <v>22256.28</v>
      </c>
      <c r="P4175" s="21" t="s">
        <v>276</v>
      </c>
      <c r="Q4175" s="21">
        <v>58158193520</v>
      </c>
      <c r="R4175" s="21" t="s">
        <v>5920</v>
      </c>
      <c r="S4175" s="3">
        <v>4</v>
      </c>
      <c r="T4175" s="37"/>
      <c r="U4175" s="21" t="s">
        <v>5878</v>
      </c>
      <c r="V4175" s="21" t="str">
        <f>VLOOKUP(P4175,'Customer List'!B:C,2,)</f>
        <v>Pune</v>
      </c>
      <c r="W4175" s="38"/>
      <c r="X4175" s="30">
        <v>45979</v>
      </c>
      <c r="Y4175" s="21">
        <f>IF(X4175="", "", X4175-N4175)</f>
        <v>3</v>
      </c>
      <c r="Z4175" s="21" t="str">
        <f>IF(N4175="", "", TEXT(N4175, "dddd"))</f>
        <v>Saturday</v>
      </c>
      <c r="AA4175" s="21" t="str">
        <f>IF(X4175="", "", TEXT(X4175, "dddd"))</f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4169</v>
      </c>
      <c r="B4176" s="21" t="s">
        <v>5841</v>
      </c>
      <c r="C4176" s="30">
        <v>45965</v>
      </c>
      <c r="D4176" s="30">
        <v>45975</v>
      </c>
      <c r="E4176" s="47">
        <v>183.4</v>
      </c>
      <c r="F4176" s="47">
        <f>IF(AB4176="DOLLAR",E4176*88,E4176)</f>
        <v>16139.2</v>
      </c>
      <c r="G4176" s="48">
        <f>F4176*J4176</f>
        <v>32278.400000000001</v>
      </c>
      <c r="H4176" s="21">
        <v>142521</v>
      </c>
      <c r="I4176" s="21" t="s">
        <v>4761</v>
      </c>
      <c r="J4176" s="21">
        <v>2</v>
      </c>
      <c r="K4176" s="21">
        <v>2</v>
      </c>
      <c r="L4176" s="21">
        <f>J4176-K4176</f>
        <v>0</v>
      </c>
      <c r="M4176" s="21" t="s">
        <v>5977</v>
      </c>
      <c r="N4176" s="30">
        <v>45976</v>
      </c>
      <c r="O4176" s="48">
        <v>44802</v>
      </c>
      <c r="P4176" s="21" t="s">
        <v>242</v>
      </c>
      <c r="Q4176" s="21">
        <v>58158203961</v>
      </c>
      <c r="R4176" s="21" t="s">
        <v>5920</v>
      </c>
      <c r="S4176" s="3">
        <v>4</v>
      </c>
      <c r="T4176" s="37"/>
      <c r="U4176" s="21" t="s">
        <v>5878</v>
      </c>
      <c r="V4176" s="21" t="str">
        <f>VLOOKUP(P4176,'Customer List'!B:C,2,)</f>
        <v>Mumbai</v>
      </c>
      <c r="W4176" s="38"/>
      <c r="X4176" s="30">
        <v>45979</v>
      </c>
      <c r="Y4176" s="21">
        <f>IF(X4176="", "", X4176-N4176)</f>
        <v>3</v>
      </c>
      <c r="Z4176" s="21" t="str">
        <f>IF(N4176="", "", TEXT(N4176, "dddd"))</f>
        <v>Saturday</v>
      </c>
      <c r="AA4176" s="21" t="str">
        <f>IF(X4176="", "", TEXT(X4176, "dddd"))</f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4170</v>
      </c>
      <c r="B4177" s="21" t="s">
        <v>5841</v>
      </c>
      <c r="C4177" s="30">
        <v>45965</v>
      </c>
      <c r="D4177" s="30">
        <v>45975</v>
      </c>
      <c r="E4177" s="47">
        <v>88.2</v>
      </c>
      <c r="F4177" s="47">
        <f>IF(AB4177="DOLLAR",E4177*88,E4177)</f>
        <v>7761.6</v>
      </c>
      <c r="G4177" s="48">
        <f>F4177*J4177</f>
        <v>7761.6</v>
      </c>
      <c r="H4177" s="21">
        <v>145311</v>
      </c>
      <c r="I4177" s="21" t="s">
        <v>5847</v>
      </c>
      <c r="J4177" s="21">
        <v>1</v>
      </c>
      <c r="K4177" s="21"/>
      <c r="L4177" s="21">
        <f>J4177-K4177</f>
        <v>1</v>
      </c>
      <c r="M4177" s="21"/>
      <c r="N4177" s="30"/>
      <c r="O4177" s="48"/>
      <c r="P4177" s="21" t="s">
        <v>42</v>
      </c>
      <c r="Q4177" s="21"/>
      <c r="R4177" s="21"/>
      <c r="S4177" s="3">
        <v>4</v>
      </c>
      <c r="T4177" s="37"/>
      <c r="U4177" s="21" t="s">
        <v>5878</v>
      </c>
      <c r="V4177" s="21" t="str">
        <f>VLOOKUP(P4177,'Customer List'!B:C,2,)</f>
        <v>Faridabad</v>
      </c>
      <c r="W4177" s="38"/>
      <c r="X4177" s="30"/>
      <c r="Y4177" s="21" t="str">
        <f>IF(X4177="", "", X4177-N4177)</f>
        <v/>
      </c>
      <c r="Z4177" s="21" t="str">
        <f>IF(N4177="", "", TEXT(N4177, "dddd"))</f>
        <v/>
      </c>
      <c r="AA4177" s="21" t="str">
        <f>IF(X4177="", "", TEXT(X4177, "dddd"))</f>
        <v/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x14ac:dyDescent="0.25">
      <c r="A4178" s="21">
        <v>4171</v>
      </c>
      <c r="B4178" s="21" t="s">
        <v>5841</v>
      </c>
      <c r="C4178" s="30">
        <v>45965</v>
      </c>
      <c r="D4178" s="30">
        <v>45975</v>
      </c>
      <c r="E4178" s="47">
        <v>109.8</v>
      </c>
      <c r="F4178" s="47">
        <f>IF(AB4178="DOLLAR",E4178*88,E4178)</f>
        <v>9662.4</v>
      </c>
      <c r="G4178" s="48">
        <f>F4178*J4178</f>
        <v>19324.8</v>
      </c>
      <c r="H4178" s="21">
        <v>152404</v>
      </c>
      <c r="I4178" s="21" t="s">
        <v>5171</v>
      </c>
      <c r="J4178" s="21">
        <v>2</v>
      </c>
      <c r="K4178" s="21">
        <v>2</v>
      </c>
      <c r="L4178" s="21">
        <f>J4178-K4178</f>
        <v>0</v>
      </c>
      <c r="M4178" s="21" t="s">
        <v>5939</v>
      </c>
      <c r="N4178" s="30">
        <v>45975</v>
      </c>
      <c r="O4178" s="48">
        <v>34038</v>
      </c>
      <c r="P4178" s="21" t="s">
        <v>658</v>
      </c>
      <c r="Q4178" s="21">
        <v>58158172962</v>
      </c>
      <c r="R4178" s="21" t="s">
        <v>5920</v>
      </c>
      <c r="S4178" s="3">
        <v>4</v>
      </c>
      <c r="T4178" s="37"/>
      <c r="U4178" s="21" t="s">
        <v>5878</v>
      </c>
      <c r="V4178" s="21" t="str">
        <f>VLOOKUP(P4178,'Customer List'!B:C,2,)</f>
        <v>Bhopal</v>
      </c>
      <c r="W4178" s="38"/>
      <c r="X4178" s="30">
        <v>45978</v>
      </c>
      <c r="Y4178" s="21">
        <f>IF(X4178="", "", X4178-N4178)</f>
        <v>3</v>
      </c>
      <c r="Z4178" s="21" t="str">
        <f>IF(N4178="", "", TEXT(N4178, "dddd"))</f>
        <v>Friday</v>
      </c>
      <c r="AA4178" s="21" t="str">
        <f>IF(X4178="", "", TEXT(X4178, "dddd"))</f>
        <v>Monday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4172</v>
      </c>
      <c r="B4179" s="21" t="s">
        <v>5841</v>
      </c>
      <c r="C4179" s="30">
        <v>45965</v>
      </c>
      <c r="D4179" s="30">
        <v>45975</v>
      </c>
      <c r="E4179" s="47">
        <v>102.6</v>
      </c>
      <c r="F4179" s="47">
        <f>IF(AB4179="DOLLAR",E4179*88,E4179)</f>
        <v>9028.7999999999993</v>
      </c>
      <c r="G4179" s="48">
        <f>F4179*J4179</f>
        <v>9028.7999999999993</v>
      </c>
      <c r="H4179" s="21">
        <v>154317</v>
      </c>
      <c r="I4179" s="21" t="s">
        <v>5848</v>
      </c>
      <c r="J4179" s="21">
        <v>1</v>
      </c>
      <c r="K4179" s="21"/>
      <c r="L4179" s="21">
        <f>J4179-K4179</f>
        <v>1</v>
      </c>
      <c r="M4179" s="21"/>
      <c r="N4179" s="30"/>
      <c r="O4179" s="48"/>
      <c r="P4179" s="21" t="s">
        <v>42</v>
      </c>
      <c r="Q4179" s="21"/>
      <c r="R4179" s="21"/>
      <c r="S4179" s="3">
        <v>4</v>
      </c>
      <c r="T4179" s="37"/>
      <c r="U4179" s="21" t="s">
        <v>5878</v>
      </c>
      <c r="V4179" s="21" t="str">
        <f>VLOOKUP(P4179,'Customer List'!B:C,2,)</f>
        <v>Faridabad</v>
      </c>
      <c r="W4179" s="38"/>
      <c r="X4179" s="30"/>
      <c r="Y4179" s="21" t="str">
        <f>IF(X4179="", "", X4179-N4179)</f>
        <v/>
      </c>
      <c r="Z4179" s="21" t="str">
        <f>IF(N4179="", "", TEXT(N4179, "dddd"))</f>
        <v/>
      </c>
      <c r="AA4179" s="21" t="str">
        <f>IF(X4179="", "", TEXT(X4179, "dddd"))</f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x14ac:dyDescent="0.25">
      <c r="A4180" s="21">
        <v>4173</v>
      </c>
      <c r="B4180" s="21" t="s">
        <v>5841</v>
      </c>
      <c r="C4180" s="30">
        <v>45965</v>
      </c>
      <c r="D4180" s="30">
        <v>45975</v>
      </c>
      <c r="E4180" s="47">
        <v>211.2</v>
      </c>
      <c r="F4180" s="47">
        <f>IF(AB4180="DOLLAR",E4180*88,E4180)</f>
        <v>18585.599999999999</v>
      </c>
      <c r="G4180" s="48">
        <f>F4180*J4180</f>
        <v>18585.599999999999</v>
      </c>
      <c r="H4180" s="21">
        <v>155520</v>
      </c>
      <c r="I4180" s="21" t="s">
        <v>5180</v>
      </c>
      <c r="J4180" s="21">
        <v>1</v>
      </c>
      <c r="K4180" s="21"/>
      <c r="L4180" s="21">
        <f>J4180-K4180</f>
        <v>1</v>
      </c>
      <c r="M4180" s="21"/>
      <c r="N4180" s="30"/>
      <c r="O4180" s="48"/>
      <c r="P4180" s="21" t="s">
        <v>42</v>
      </c>
      <c r="Q4180" s="21"/>
      <c r="R4180" s="21"/>
      <c r="S4180" s="3">
        <v>4</v>
      </c>
      <c r="T4180" s="37"/>
      <c r="U4180" s="21" t="s">
        <v>5878</v>
      </c>
      <c r="V4180" s="21" t="str">
        <f>VLOOKUP(P4180,'Customer List'!B:C,2,)</f>
        <v>Faridabad</v>
      </c>
      <c r="W4180" s="38"/>
      <c r="X4180" s="30"/>
      <c r="Y4180" s="21" t="str">
        <f>IF(X4180="", "", X4180-N4180)</f>
        <v/>
      </c>
      <c r="Z4180" s="21" t="str">
        <f>IF(N4180="", "", TEXT(N4180, "dddd"))</f>
        <v/>
      </c>
      <c r="AA4180" s="21" t="str">
        <f>IF(X4180="", "", TEXT(X4180, "dddd"))</f>
        <v/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4174</v>
      </c>
      <c r="B4181" s="21" t="s">
        <v>5841</v>
      </c>
      <c r="C4181" s="30">
        <v>45965</v>
      </c>
      <c r="D4181" s="30">
        <v>45975</v>
      </c>
      <c r="E4181" s="47">
        <v>165.6</v>
      </c>
      <c r="F4181" s="47">
        <f>IF(AB4181="DOLLAR",E4181*88,E4181)</f>
        <v>14572.8</v>
      </c>
      <c r="G4181" s="48">
        <f>F4181*J4181</f>
        <v>14572.8</v>
      </c>
      <c r="H4181" s="21">
        <v>156604</v>
      </c>
      <c r="I4181" s="21" t="s">
        <v>5181</v>
      </c>
      <c r="J4181" s="21">
        <v>1</v>
      </c>
      <c r="K4181" s="21">
        <v>1</v>
      </c>
      <c r="L4181" s="21">
        <f>J4181-K4181</f>
        <v>0</v>
      </c>
      <c r="M4181" s="21" t="s">
        <v>6001</v>
      </c>
      <c r="N4181" s="30">
        <v>45976</v>
      </c>
      <c r="O4181" s="48">
        <v>20964.96</v>
      </c>
      <c r="P4181" s="21" t="s">
        <v>276</v>
      </c>
      <c r="Q4181" s="21">
        <v>58158193520</v>
      </c>
      <c r="R4181" s="21" t="s">
        <v>5920</v>
      </c>
      <c r="S4181" s="3">
        <v>4</v>
      </c>
      <c r="T4181" s="37"/>
      <c r="U4181" s="21" t="s">
        <v>5878</v>
      </c>
      <c r="V4181" s="21" t="str">
        <f>VLOOKUP(P4181,'Customer List'!B:C,2,)</f>
        <v>Pune</v>
      </c>
      <c r="W4181" s="38"/>
      <c r="X4181" s="30">
        <v>45979</v>
      </c>
      <c r="Y4181" s="21">
        <f>IF(X4181="", "", X4181-N4181)</f>
        <v>3</v>
      </c>
      <c r="Z4181" s="21" t="str">
        <f>IF(N4181="", "", TEXT(N4181, "dddd"))</f>
        <v>Saturday</v>
      </c>
      <c r="AA4181" s="21" t="str">
        <f>IF(X4181="", "", TEXT(X4181, "dddd"))</f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4175</v>
      </c>
      <c r="B4182" s="21" t="s">
        <v>5841</v>
      </c>
      <c r="C4182" s="30">
        <v>45965</v>
      </c>
      <c r="D4182" s="30">
        <v>45975</v>
      </c>
      <c r="E4182" s="47">
        <v>165.6</v>
      </c>
      <c r="F4182" s="47">
        <f>IF(AB4182="DOLLAR",E4182*88,E4182)</f>
        <v>14572.8</v>
      </c>
      <c r="G4182" s="48">
        <f>F4182*J4182</f>
        <v>58291.199999999997</v>
      </c>
      <c r="H4182" s="21">
        <v>156604</v>
      </c>
      <c r="I4182" s="21" t="s">
        <v>5181</v>
      </c>
      <c r="J4182" s="21">
        <v>4</v>
      </c>
      <c r="K4182" s="21">
        <v>4</v>
      </c>
      <c r="L4182" s="21">
        <f>J4182-K4182</f>
        <v>0</v>
      </c>
      <c r="M4182" s="21" t="s">
        <v>5980</v>
      </c>
      <c r="N4182" s="30">
        <v>45976</v>
      </c>
      <c r="O4182" s="48">
        <v>102672</v>
      </c>
      <c r="P4182" s="21" t="s">
        <v>2046</v>
      </c>
      <c r="Q4182" s="21">
        <v>58158206610</v>
      </c>
      <c r="R4182" s="21" t="s">
        <v>5920</v>
      </c>
      <c r="S4182" s="3">
        <v>4</v>
      </c>
      <c r="T4182" s="37"/>
      <c r="U4182" s="21" t="s">
        <v>5878</v>
      </c>
      <c r="V4182" s="21" t="str">
        <f>VLOOKUP(P4182,'Customer List'!B:C,2,)</f>
        <v>Banglore</v>
      </c>
      <c r="W4182" s="38"/>
      <c r="X4182" s="30">
        <v>45978</v>
      </c>
      <c r="Y4182" s="21">
        <f>IF(X4182="", "", X4182-N4182)</f>
        <v>2</v>
      </c>
      <c r="Z4182" s="21" t="str">
        <f>IF(N4182="", "", TEXT(N4182, "dddd"))</f>
        <v>Saturday</v>
      </c>
      <c r="AA4182" s="21" t="str">
        <f>IF(X4182="", "", TEXT(X4182, "dddd"))</f>
        <v>Monday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4176</v>
      </c>
      <c r="B4183" s="21" t="s">
        <v>5841</v>
      </c>
      <c r="C4183" s="30">
        <v>45965</v>
      </c>
      <c r="D4183" s="30">
        <v>45975</v>
      </c>
      <c r="E4183" s="47">
        <v>18</v>
      </c>
      <c r="F4183" s="47">
        <f>IF(AB4183="DOLLAR",E4183*88,E4183)</f>
        <v>1584</v>
      </c>
      <c r="G4183" s="48">
        <f>F4183*J4183</f>
        <v>1584</v>
      </c>
      <c r="H4183" s="21">
        <v>157213</v>
      </c>
      <c r="I4183" s="21" t="s">
        <v>4755</v>
      </c>
      <c r="J4183" s="21">
        <v>1</v>
      </c>
      <c r="K4183" s="21">
        <v>1</v>
      </c>
      <c r="L4183" s="21">
        <f>J4183-K4183</f>
        <v>0</v>
      </c>
      <c r="M4183" s="21" t="s">
        <v>5974</v>
      </c>
      <c r="N4183" s="30">
        <v>45976</v>
      </c>
      <c r="O4183" s="48">
        <v>2790</v>
      </c>
      <c r="P4183" s="21" t="s">
        <v>228</v>
      </c>
      <c r="Q4183" s="21">
        <v>58158206186</v>
      </c>
      <c r="R4183" s="21" t="s">
        <v>5920</v>
      </c>
      <c r="S4183" s="3">
        <v>4</v>
      </c>
      <c r="T4183" s="37"/>
      <c r="U4183" s="21" t="s">
        <v>5878</v>
      </c>
      <c r="V4183" s="21" t="str">
        <f>VLOOKUP(P4183,'Customer List'!B:C,2,)</f>
        <v>Kolkata</v>
      </c>
      <c r="W4183" s="38"/>
      <c r="X4183" s="30">
        <v>45979</v>
      </c>
      <c r="Y4183" s="21">
        <f>IF(X4183="", "", X4183-N4183)</f>
        <v>3</v>
      </c>
      <c r="Z4183" s="21" t="str">
        <f>IF(N4183="", "", TEXT(N4183, "dddd"))</f>
        <v>Saturday</v>
      </c>
      <c r="AA4183" s="21" t="str">
        <f>IF(X4183="", "", TEXT(X4183, "dddd"))</f>
        <v>Tuesday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x14ac:dyDescent="0.25">
      <c r="A4184" s="21">
        <v>4177</v>
      </c>
      <c r="B4184" s="21" t="s">
        <v>5841</v>
      </c>
      <c r="C4184" s="30">
        <v>45965</v>
      </c>
      <c r="D4184" s="30">
        <v>45975</v>
      </c>
      <c r="E4184" s="47">
        <v>111</v>
      </c>
      <c r="F4184" s="47">
        <f>IF(AB4184="DOLLAR",E4184*88,E4184)</f>
        <v>9768</v>
      </c>
      <c r="G4184" s="48">
        <f>F4184*J4184</f>
        <v>9768</v>
      </c>
      <c r="H4184" s="21">
        <v>161218</v>
      </c>
      <c r="I4184" s="21" t="s">
        <v>5169</v>
      </c>
      <c r="J4184" s="21">
        <v>1</v>
      </c>
      <c r="K4184" s="21"/>
      <c r="L4184" s="21">
        <f>J4184-K4184</f>
        <v>1</v>
      </c>
      <c r="M4184" s="21"/>
      <c r="N4184" s="30"/>
      <c r="O4184" s="48"/>
      <c r="P4184" s="21" t="s">
        <v>42</v>
      </c>
      <c r="Q4184" s="21"/>
      <c r="R4184" s="21"/>
      <c r="S4184" s="3">
        <v>4</v>
      </c>
      <c r="T4184" s="37"/>
      <c r="U4184" s="21" t="s">
        <v>5878</v>
      </c>
      <c r="V4184" s="21" t="str">
        <f>VLOOKUP(P4184,'Customer List'!B:C,2,)</f>
        <v>Faridabad</v>
      </c>
      <c r="W4184" s="38"/>
      <c r="X4184" s="30"/>
      <c r="Y4184" s="21" t="str">
        <f>IF(X4184="", "", X4184-N4184)</f>
        <v/>
      </c>
      <c r="Z4184" s="21" t="str">
        <f>IF(N4184="", "", TEXT(N4184, "dddd"))</f>
        <v/>
      </c>
      <c r="AA4184" s="21" t="str">
        <f>IF(X4184="", "", TEXT(X4184, "dddd"))</f>
        <v/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x14ac:dyDescent="0.25">
      <c r="A4185" s="21">
        <v>4178</v>
      </c>
      <c r="B4185" s="21" t="s">
        <v>5841</v>
      </c>
      <c r="C4185" s="30">
        <v>45965</v>
      </c>
      <c r="D4185" s="30">
        <v>45975</v>
      </c>
      <c r="E4185" s="47">
        <v>18.600000000000001</v>
      </c>
      <c r="F4185" s="47">
        <f>IF(AB4185="DOLLAR",E4185*88,E4185)</f>
        <v>1636.8000000000002</v>
      </c>
      <c r="G4185" s="48">
        <f>F4185*J4185</f>
        <v>1636.8000000000002</v>
      </c>
      <c r="H4185" s="21">
        <v>162303</v>
      </c>
      <c r="I4185" s="21" t="s">
        <v>4752</v>
      </c>
      <c r="J4185" s="21">
        <v>1</v>
      </c>
      <c r="K4185" s="21">
        <v>1</v>
      </c>
      <c r="L4185" s="21">
        <f>J4185-K4185</f>
        <v>0</v>
      </c>
      <c r="M4185" s="21" t="s">
        <v>5974</v>
      </c>
      <c r="N4185" s="30">
        <v>45976</v>
      </c>
      <c r="O4185" s="48">
        <v>2883</v>
      </c>
      <c r="P4185" s="21" t="s">
        <v>228</v>
      </c>
      <c r="Q4185" s="21">
        <v>58158206186</v>
      </c>
      <c r="R4185" s="21" t="s">
        <v>5920</v>
      </c>
      <c r="S4185" s="3">
        <v>4</v>
      </c>
      <c r="T4185" s="37"/>
      <c r="U4185" s="21" t="s">
        <v>5878</v>
      </c>
      <c r="V4185" s="21" t="str">
        <f>VLOOKUP(P4185,'Customer List'!B:C,2,)</f>
        <v>Kolkata</v>
      </c>
      <c r="W4185" s="38"/>
      <c r="X4185" s="30">
        <v>45979</v>
      </c>
      <c r="Y4185" s="21">
        <f>IF(X4185="", "", X4185-N4185)</f>
        <v>3</v>
      </c>
      <c r="Z4185" s="21" t="str">
        <f>IF(N4185="", "", TEXT(N4185, "dddd"))</f>
        <v>Saturday</v>
      </c>
      <c r="AA4185" s="21" t="str">
        <f>IF(X4185="", "", TEXT(X4185, "dddd"))</f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v>4179</v>
      </c>
      <c r="B4186" s="21" t="s">
        <v>5841</v>
      </c>
      <c r="C4186" s="30">
        <v>45965</v>
      </c>
      <c r="D4186" s="30">
        <v>45975</v>
      </c>
      <c r="E4186" s="47">
        <v>177</v>
      </c>
      <c r="F4186" s="47">
        <f>IF(AB4186="DOLLAR",E4186*88,E4186)</f>
        <v>15576</v>
      </c>
      <c r="G4186" s="48">
        <f>F4186*J4186</f>
        <v>15576</v>
      </c>
      <c r="H4186" s="21">
        <v>165804</v>
      </c>
      <c r="I4186" s="21" t="s">
        <v>4771</v>
      </c>
      <c r="J4186" s="21">
        <v>1</v>
      </c>
      <c r="K4186" s="21">
        <v>1</v>
      </c>
      <c r="L4186" s="21">
        <f>J4186-K4186</f>
        <v>0</v>
      </c>
      <c r="M4186" s="21" t="s">
        <v>6001</v>
      </c>
      <c r="N4186" s="30">
        <v>45976</v>
      </c>
      <c r="O4186" s="48">
        <v>22408.2</v>
      </c>
      <c r="P4186" s="21" t="s">
        <v>276</v>
      </c>
      <c r="Q4186" s="21">
        <v>58158193520</v>
      </c>
      <c r="R4186" s="21" t="s">
        <v>5920</v>
      </c>
      <c r="S4186" s="3">
        <v>4</v>
      </c>
      <c r="T4186" s="37"/>
      <c r="U4186" s="21" t="s">
        <v>5878</v>
      </c>
      <c r="V4186" s="21" t="str">
        <f>VLOOKUP(P4186,'Customer List'!B:C,2,)</f>
        <v>Pune</v>
      </c>
      <c r="W4186" s="38"/>
      <c r="X4186" s="30">
        <v>45979</v>
      </c>
      <c r="Y4186" s="21">
        <f>IF(X4186="", "", X4186-N4186)</f>
        <v>3</v>
      </c>
      <c r="Z4186" s="21" t="str">
        <f>IF(N4186="", "", TEXT(N4186, "dddd"))</f>
        <v>Saturday</v>
      </c>
      <c r="AA4186" s="21" t="str">
        <f>IF(X4186="", "", TEXT(X4186, "dddd"))</f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4180</v>
      </c>
      <c r="B4187" s="21" t="s">
        <v>5841</v>
      </c>
      <c r="C4187" s="30">
        <v>45965</v>
      </c>
      <c r="D4187" s="30">
        <v>45975</v>
      </c>
      <c r="E4187" s="47">
        <v>3806.25</v>
      </c>
      <c r="F4187" s="47">
        <f>IF(AB4187="DOLLAR",E4187*88,E4187)</f>
        <v>334950</v>
      </c>
      <c r="G4187" s="48">
        <f>F4187*J4187</f>
        <v>334950</v>
      </c>
      <c r="H4187" s="21">
        <v>199902</v>
      </c>
      <c r="I4187" s="21" t="s">
        <v>5849</v>
      </c>
      <c r="J4187" s="21">
        <v>1</v>
      </c>
      <c r="K4187" s="21"/>
      <c r="L4187" s="21">
        <f>J4187-K4187</f>
        <v>1</v>
      </c>
      <c r="M4187" s="21"/>
      <c r="N4187" s="30"/>
      <c r="O4187" s="48"/>
      <c r="P4187" s="21" t="s">
        <v>42</v>
      </c>
      <c r="Q4187" s="21"/>
      <c r="R4187" s="21"/>
      <c r="S4187" s="3">
        <v>4</v>
      </c>
      <c r="T4187" s="37"/>
      <c r="U4187" s="21" t="s">
        <v>5878</v>
      </c>
      <c r="V4187" s="21" t="str">
        <f>VLOOKUP(P4187,'Customer List'!B:C,2,)</f>
        <v>Faridabad</v>
      </c>
      <c r="W4187" s="38"/>
      <c r="X4187" s="30"/>
      <c r="Y4187" s="21" t="str">
        <f>IF(X4187="", "", X4187-N4187)</f>
        <v/>
      </c>
      <c r="Z4187" s="21" t="str">
        <f>IF(N4187="", "", TEXT(N4187, "dddd"))</f>
        <v/>
      </c>
      <c r="AA4187" s="21" t="str">
        <f>IF(X4187="", "", TEXT(X4187, "dddd"))</f>
        <v/>
      </c>
      <c r="AB4187" s="21" t="str">
        <f>VLOOKUP(U4187,'Currency Sheet'!A:C,3,)</f>
        <v>DOLLAR</v>
      </c>
      <c r="AC4187" s="42" t="str">
        <f>VLOOKUP(P4187,'Customer List'!B:D,3,)</f>
        <v>Local</v>
      </c>
    </row>
    <row r="4188" spans="1:29" x14ac:dyDescent="0.25">
      <c r="A4188" s="21">
        <v>4181</v>
      </c>
      <c r="B4188" s="21" t="s">
        <v>5841</v>
      </c>
      <c r="C4188" s="30">
        <v>45965</v>
      </c>
      <c r="D4188" s="30">
        <v>45975</v>
      </c>
      <c r="E4188" s="47">
        <v>336</v>
      </c>
      <c r="F4188" s="47">
        <f>IF(AB4188="DOLLAR",E4188*88,E4188)</f>
        <v>29568</v>
      </c>
      <c r="G4188" s="48">
        <f>F4188*J4188</f>
        <v>29568</v>
      </c>
      <c r="H4188" s="21">
        <v>285011</v>
      </c>
      <c r="I4188" s="21" t="s">
        <v>5850</v>
      </c>
      <c r="J4188" s="21">
        <v>1</v>
      </c>
      <c r="K4188" s="21">
        <v>1</v>
      </c>
      <c r="L4188" s="21">
        <f>J4188-K4188</f>
        <v>0</v>
      </c>
      <c r="M4188" s="21" t="s">
        <v>6001</v>
      </c>
      <c r="N4188" s="30">
        <v>45976</v>
      </c>
      <c r="O4188" s="48">
        <v>25522.560000000001</v>
      </c>
      <c r="P4188" s="21" t="s">
        <v>276</v>
      </c>
      <c r="Q4188" s="21">
        <v>58158193520</v>
      </c>
      <c r="R4188" s="21" t="s">
        <v>5920</v>
      </c>
      <c r="S4188" s="3">
        <v>4</v>
      </c>
      <c r="T4188" s="37"/>
      <c r="U4188" s="21" t="s">
        <v>5878</v>
      </c>
      <c r="V4188" s="21" t="str">
        <f>VLOOKUP(P4188,'Customer List'!B:C,2,)</f>
        <v>Pune</v>
      </c>
      <c r="W4188" s="38"/>
      <c r="X4188" s="30">
        <v>45979</v>
      </c>
      <c r="Y4188" s="21">
        <f>IF(X4188="", "", X4188-N4188)</f>
        <v>3</v>
      </c>
      <c r="Z4188" s="21" t="str">
        <f>IF(N4188="", "", TEXT(N4188, "dddd"))</f>
        <v>Saturday</v>
      </c>
      <c r="AA4188" s="21" t="str">
        <f>IF(X4188="", "", TEXT(X4188, "dddd"))</f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x14ac:dyDescent="0.25">
      <c r="A4189" s="21">
        <v>4182</v>
      </c>
      <c r="B4189" s="21" t="s">
        <v>5841</v>
      </c>
      <c r="C4189" s="30">
        <v>45965</v>
      </c>
      <c r="D4189" s="30">
        <v>45975</v>
      </c>
      <c r="E4189" s="47">
        <v>266.7</v>
      </c>
      <c r="F4189" s="47">
        <f>IF(AB4189="DOLLAR",E4189*88,E4189)</f>
        <v>23469.599999999999</v>
      </c>
      <c r="G4189" s="48">
        <f>F4189*J4189</f>
        <v>23469.599999999999</v>
      </c>
      <c r="H4189" s="21">
        <v>300434</v>
      </c>
      <c r="I4189" s="21" t="s">
        <v>4772</v>
      </c>
      <c r="J4189" s="21">
        <v>1</v>
      </c>
      <c r="K4189" s="21"/>
      <c r="L4189" s="21">
        <f>J4189-K4189</f>
        <v>1</v>
      </c>
      <c r="M4189" s="21"/>
      <c r="N4189" s="30"/>
      <c r="O4189" s="48"/>
      <c r="P4189" s="21" t="s">
        <v>30</v>
      </c>
      <c r="Q4189" s="21"/>
      <c r="R4189" s="21"/>
      <c r="S4189" s="3">
        <v>4</v>
      </c>
      <c r="T4189" s="37"/>
      <c r="U4189" s="21" t="s">
        <v>5878</v>
      </c>
      <c r="V4189" s="21" t="str">
        <f>VLOOKUP(P4189,'Customer List'!B:C,2,)</f>
        <v>Delhi</v>
      </c>
      <c r="W4189" s="38"/>
      <c r="X4189" s="30"/>
      <c r="Y4189" s="21" t="str">
        <f>IF(X4189="", "", X4189-N4189)</f>
        <v/>
      </c>
      <c r="Z4189" s="21" t="str">
        <f>IF(N4189="", "", TEXT(N4189, "dddd"))</f>
        <v/>
      </c>
      <c r="AA4189" s="21" t="str">
        <f>IF(X4189="", "", TEXT(X4189, "dddd"))</f>
        <v/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x14ac:dyDescent="0.25">
      <c r="A4190" s="21">
        <v>4183</v>
      </c>
      <c r="B4190" s="21" t="s">
        <v>5841</v>
      </c>
      <c r="C4190" s="30">
        <v>45965</v>
      </c>
      <c r="D4190" s="30">
        <v>45975</v>
      </c>
      <c r="E4190" s="47">
        <v>175.2</v>
      </c>
      <c r="F4190" s="47">
        <f>IF(AB4190="DOLLAR",E4190*88,E4190)</f>
        <v>15417.599999999999</v>
      </c>
      <c r="G4190" s="48">
        <f>F4190*J4190</f>
        <v>15417.599999999999</v>
      </c>
      <c r="H4190" s="21">
        <v>300512</v>
      </c>
      <c r="I4190" s="21" t="s">
        <v>4783</v>
      </c>
      <c r="J4190" s="21">
        <v>1</v>
      </c>
      <c r="K4190" s="21">
        <v>1</v>
      </c>
      <c r="L4190" s="21">
        <f>J4190-K4190</f>
        <v>0</v>
      </c>
      <c r="M4190" s="21" t="s">
        <v>6003</v>
      </c>
      <c r="N4190" s="30">
        <v>45976</v>
      </c>
      <c r="O4190" s="48">
        <v>27156</v>
      </c>
      <c r="P4190" s="21" t="s">
        <v>626</v>
      </c>
      <c r="Q4190" s="21">
        <v>58158204996</v>
      </c>
      <c r="R4190" s="21" t="s">
        <v>5920</v>
      </c>
      <c r="S4190" s="3">
        <v>4</v>
      </c>
      <c r="T4190" s="37"/>
      <c r="U4190" s="21" t="s">
        <v>5878</v>
      </c>
      <c r="V4190" s="21" t="str">
        <f>VLOOKUP(P4190,'Customer List'!B:C,2,)</f>
        <v>Hyderabad</v>
      </c>
      <c r="W4190" s="38"/>
      <c r="X4190" s="30">
        <v>45979</v>
      </c>
      <c r="Y4190" s="21">
        <f>IF(X4190="", "", X4190-N4190)</f>
        <v>3</v>
      </c>
      <c r="Z4190" s="21" t="str">
        <f>IF(N4190="", "", TEXT(N4190, "dddd"))</f>
        <v>Saturday</v>
      </c>
      <c r="AA4190" s="21" t="str">
        <f>IF(X4190="", "", TEXT(X4190, "dddd"))</f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4184</v>
      </c>
      <c r="B4191" s="21" t="s">
        <v>5841</v>
      </c>
      <c r="C4191" s="30">
        <v>45965</v>
      </c>
      <c r="D4191" s="30">
        <v>45975</v>
      </c>
      <c r="E4191" s="47">
        <v>188.4</v>
      </c>
      <c r="F4191" s="47">
        <f>IF(AB4191="DOLLAR",E4191*88,E4191)</f>
        <v>16579.2</v>
      </c>
      <c r="G4191" s="48">
        <f>F4191*J4191</f>
        <v>16579.2</v>
      </c>
      <c r="H4191" s="21">
        <v>300560</v>
      </c>
      <c r="I4191" s="21" t="s">
        <v>4783</v>
      </c>
      <c r="J4191" s="21">
        <v>1</v>
      </c>
      <c r="K4191" s="21"/>
      <c r="L4191" s="21">
        <f>J4191-K4191</f>
        <v>1</v>
      </c>
      <c r="M4191" s="21"/>
      <c r="N4191" s="30"/>
      <c r="O4191" s="48"/>
      <c r="P4191" s="21" t="s">
        <v>30</v>
      </c>
      <c r="Q4191" s="21"/>
      <c r="R4191" s="21"/>
      <c r="S4191" s="3">
        <v>4</v>
      </c>
      <c r="T4191" s="37"/>
      <c r="U4191" s="21" t="s">
        <v>5878</v>
      </c>
      <c r="V4191" s="21" t="str">
        <f>VLOOKUP(P4191,'Customer List'!B:C,2,)</f>
        <v>Delhi</v>
      </c>
      <c r="W4191" s="38"/>
      <c r="X4191" s="30"/>
      <c r="Y4191" s="21" t="str">
        <f>IF(X4191="", "", X4191-N4191)</f>
        <v/>
      </c>
      <c r="Z4191" s="21" t="str">
        <f>IF(N4191="", "", TEXT(N4191, "dddd"))</f>
        <v/>
      </c>
      <c r="AA4191" s="21" t="str">
        <f>IF(X4191="", "", TEXT(X4191, "dddd"))</f>
        <v/>
      </c>
      <c r="AB4191" s="21" t="str">
        <f>VLOOKUP(U4191,'Currency Sheet'!A:C,3,)</f>
        <v>DOLLAR</v>
      </c>
      <c r="AC4191" s="42" t="str">
        <f>VLOOKUP(P4191,'Customer List'!B:D,3,)</f>
        <v>Local</v>
      </c>
    </row>
    <row r="4192" spans="1:29" x14ac:dyDescent="0.25">
      <c r="A4192" s="21">
        <v>4185</v>
      </c>
      <c r="B4192" s="21" t="s">
        <v>5841</v>
      </c>
      <c r="C4192" s="30">
        <v>45965</v>
      </c>
      <c r="D4192" s="30">
        <v>45975</v>
      </c>
      <c r="E4192" s="47">
        <v>39</v>
      </c>
      <c r="F4192" s="47">
        <f>IF(AB4192="DOLLAR",E4192*88,E4192)</f>
        <v>3432</v>
      </c>
      <c r="G4192" s="48">
        <f>F4192*J4192</f>
        <v>3432</v>
      </c>
      <c r="H4192" s="21">
        <v>301807</v>
      </c>
      <c r="I4192" s="21" t="s">
        <v>5183</v>
      </c>
      <c r="J4192" s="21">
        <v>1</v>
      </c>
      <c r="K4192" s="21">
        <v>1</v>
      </c>
      <c r="L4192" s="21">
        <f>J4192-K4192</f>
        <v>0</v>
      </c>
      <c r="M4192" s="21" t="s">
        <v>5955</v>
      </c>
      <c r="N4192" s="30">
        <v>45978</v>
      </c>
      <c r="O4192" s="48">
        <v>6045</v>
      </c>
      <c r="P4192" s="21" t="s">
        <v>3334</v>
      </c>
      <c r="Q4192" s="21" t="s">
        <v>5919</v>
      </c>
      <c r="R4192" s="21" t="s">
        <v>5920</v>
      </c>
      <c r="S4192" s="3">
        <v>4</v>
      </c>
      <c r="T4192" s="37"/>
      <c r="U4192" s="21" t="s">
        <v>5878</v>
      </c>
      <c r="V4192" s="21" t="str">
        <f>VLOOKUP(P4192,'Customer List'!B:C,2,)</f>
        <v>Chandigarh</v>
      </c>
      <c r="W4192" s="38"/>
      <c r="X4192" s="30">
        <v>45979</v>
      </c>
      <c r="Y4192" s="21">
        <f>IF(X4192="", "", X4192-N4192)</f>
        <v>1</v>
      </c>
      <c r="Z4192" s="21" t="str">
        <f>IF(N4192="", "", TEXT(N4192, "dddd"))</f>
        <v>Monday</v>
      </c>
      <c r="AA4192" s="21" t="str">
        <f>IF(X4192="", "", TEXT(X4192, "dddd"))</f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v>4186</v>
      </c>
      <c r="B4193" s="21" t="s">
        <v>5841</v>
      </c>
      <c r="C4193" s="30">
        <v>45965</v>
      </c>
      <c r="D4193" s="30">
        <v>45975</v>
      </c>
      <c r="E4193" s="47">
        <v>81</v>
      </c>
      <c r="F4193" s="47">
        <f>IF(AB4193="DOLLAR",E4193*88,E4193)</f>
        <v>7128</v>
      </c>
      <c r="G4193" s="48">
        <f>F4193*J4193</f>
        <v>7128</v>
      </c>
      <c r="H4193" s="21">
        <v>301808</v>
      </c>
      <c r="I4193" s="21" t="s">
        <v>5183</v>
      </c>
      <c r="J4193" s="21">
        <v>1</v>
      </c>
      <c r="K4193" s="21">
        <v>1</v>
      </c>
      <c r="L4193" s="21">
        <f>J4193-K4193</f>
        <v>0</v>
      </c>
      <c r="M4193" s="21" t="s">
        <v>5980</v>
      </c>
      <c r="N4193" s="30">
        <v>45976</v>
      </c>
      <c r="O4193" s="48">
        <v>12555</v>
      </c>
      <c r="P4193" s="21" t="s">
        <v>2046</v>
      </c>
      <c r="Q4193" s="21">
        <v>58158206610</v>
      </c>
      <c r="R4193" s="21" t="s">
        <v>5920</v>
      </c>
      <c r="S4193" s="3">
        <v>4</v>
      </c>
      <c r="T4193" s="37"/>
      <c r="U4193" s="21" t="s">
        <v>5878</v>
      </c>
      <c r="V4193" s="21" t="str">
        <f>VLOOKUP(P4193,'Customer List'!B:C,2,)</f>
        <v>Banglore</v>
      </c>
      <c r="W4193" s="38"/>
      <c r="X4193" s="30">
        <v>45978</v>
      </c>
      <c r="Y4193" s="21">
        <f>IF(X4193="", "", X4193-N4193)</f>
        <v>2</v>
      </c>
      <c r="Z4193" s="21" t="str">
        <f>IF(N4193="", "", TEXT(N4193, "dddd"))</f>
        <v>Saturday</v>
      </c>
      <c r="AA4193" s="21" t="str">
        <f>IF(X4193="", "", TEXT(X4193, "dddd"))</f>
        <v>Monday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4187</v>
      </c>
      <c r="B4194" s="21" t="s">
        <v>5841</v>
      </c>
      <c r="C4194" s="30">
        <v>45965</v>
      </c>
      <c r="D4194" s="30">
        <v>45975</v>
      </c>
      <c r="E4194" s="47">
        <v>281.39999999999998</v>
      </c>
      <c r="F4194" s="47">
        <f>IF(AB4194="DOLLAR",E4194*88,E4194)</f>
        <v>24763.199999999997</v>
      </c>
      <c r="G4194" s="48">
        <f>F4194*J4194</f>
        <v>24763.199999999997</v>
      </c>
      <c r="H4194" s="21">
        <v>301830</v>
      </c>
      <c r="I4194" s="21" t="s">
        <v>5183</v>
      </c>
      <c r="J4194" s="21">
        <v>1</v>
      </c>
      <c r="K4194" s="21">
        <v>1</v>
      </c>
      <c r="L4194" s="21">
        <f>J4194-K4194</f>
        <v>0</v>
      </c>
      <c r="M4194" s="21" t="s">
        <v>6003</v>
      </c>
      <c r="N4194" s="30">
        <v>45976</v>
      </c>
      <c r="O4194" s="48">
        <v>37386</v>
      </c>
      <c r="P4194" s="21" t="s">
        <v>626</v>
      </c>
      <c r="Q4194" s="21">
        <v>58158204996</v>
      </c>
      <c r="R4194" s="21" t="s">
        <v>5920</v>
      </c>
      <c r="S4194" s="3">
        <v>4</v>
      </c>
      <c r="T4194" s="37"/>
      <c r="U4194" s="21" t="s">
        <v>5878</v>
      </c>
      <c r="V4194" s="21" t="str">
        <f>VLOOKUP(P4194,'Customer List'!B:C,2,)</f>
        <v>Hyderabad</v>
      </c>
      <c r="W4194" s="38"/>
      <c r="X4194" s="30">
        <v>45979</v>
      </c>
      <c r="Y4194" s="21">
        <f>IF(X4194="", "", X4194-N4194)</f>
        <v>3</v>
      </c>
      <c r="Z4194" s="21" t="str">
        <f>IF(N4194="", "", TEXT(N4194, "dddd"))</f>
        <v>Saturday</v>
      </c>
      <c r="AA4194" s="21" t="str">
        <f>IF(X4194="", "", TEXT(X4194, "dddd"))</f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4188</v>
      </c>
      <c r="B4195" s="21" t="s">
        <v>5841</v>
      </c>
      <c r="C4195" s="30">
        <v>45965</v>
      </c>
      <c r="D4195" s="30">
        <v>45975</v>
      </c>
      <c r="E4195" s="47">
        <v>63</v>
      </c>
      <c r="F4195" s="47">
        <f>IF(AB4195="DOLLAR",E4195*88,E4195)</f>
        <v>5544</v>
      </c>
      <c r="G4195" s="48">
        <f>F4195*J4195</f>
        <v>5544</v>
      </c>
      <c r="H4195" s="21">
        <v>302212</v>
      </c>
      <c r="I4195" s="21" t="s">
        <v>4774</v>
      </c>
      <c r="J4195" s="21">
        <v>1</v>
      </c>
      <c r="K4195" s="21">
        <v>1</v>
      </c>
      <c r="L4195" s="21">
        <f>J4195-K4195</f>
        <v>0</v>
      </c>
      <c r="M4195" s="21" t="s">
        <v>6003</v>
      </c>
      <c r="N4195" s="30">
        <v>45976</v>
      </c>
      <c r="O4195" s="48">
        <v>9765</v>
      </c>
      <c r="P4195" s="21" t="s">
        <v>626</v>
      </c>
      <c r="Q4195" s="21">
        <v>58158204996</v>
      </c>
      <c r="R4195" s="21" t="s">
        <v>5920</v>
      </c>
      <c r="S4195" s="3">
        <v>4</v>
      </c>
      <c r="T4195" s="37"/>
      <c r="U4195" s="21" t="s">
        <v>5878</v>
      </c>
      <c r="V4195" s="21" t="str">
        <f>VLOOKUP(P4195,'Customer List'!B:C,2,)</f>
        <v>Hyderabad</v>
      </c>
      <c r="W4195" s="38"/>
      <c r="X4195" s="30">
        <v>45979</v>
      </c>
      <c r="Y4195" s="21">
        <f>IF(X4195="", "", X4195-N4195)</f>
        <v>3</v>
      </c>
      <c r="Z4195" s="21" t="str">
        <f>IF(N4195="", "", TEXT(N4195, "dddd"))</f>
        <v>Saturday</v>
      </c>
      <c r="AA4195" s="21" t="str">
        <f>IF(X4195="", "", TEXT(X4195, "dddd"))</f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4189</v>
      </c>
      <c r="B4196" s="21" t="s">
        <v>5841</v>
      </c>
      <c r="C4196" s="30">
        <v>45965</v>
      </c>
      <c r="D4196" s="30">
        <v>45975</v>
      </c>
      <c r="E4196" s="47">
        <v>89.4</v>
      </c>
      <c r="F4196" s="47">
        <f>IF(AB4196="DOLLAR",E4196*88,E4196)</f>
        <v>7867.2000000000007</v>
      </c>
      <c r="G4196" s="48">
        <f>F4196*J4196</f>
        <v>7867.2000000000007</v>
      </c>
      <c r="H4196" s="21">
        <v>302306</v>
      </c>
      <c r="I4196" s="21" t="s">
        <v>5380</v>
      </c>
      <c r="J4196" s="21">
        <v>1</v>
      </c>
      <c r="K4196" s="21">
        <v>1</v>
      </c>
      <c r="L4196" s="21">
        <f>J4196-K4196</f>
        <v>0</v>
      </c>
      <c r="M4196" s="21" t="s">
        <v>6003</v>
      </c>
      <c r="N4196" s="30">
        <v>45976</v>
      </c>
      <c r="O4196" s="48">
        <v>13857</v>
      </c>
      <c r="P4196" s="21" t="s">
        <v>626</v>
      </c>
      <c r="Q4196" s="21">
        <v>58158204996</v>
      </c>
      <c r="R4196" s="21" t="s">
        <v>5920</v>
      </c>
      <c r="S4196" s="3">
        <v>4</v>
      </c>
      <c r="T4196" s="37"/>
      <c r="U4196" s="21" t="s">
        <v>5878</v>
      </c>
      <c r="V4196" s="21" t="str">
        <f>VLOOKUP(P4196,'Customer List'!B:C,2,)</f>
        <v>Hyderabad</v>
      </c>
      <c r="W4196" s="38"/>
      <c r="X4196" s="30">
        <v>45979</v>
      </c>
      <c r="Y4196" s="21">
        <f>IF(X4196="", "", X4196-N4196)</f>
        <v>3</v>
      </c>
      <c r="Z4196" s="21" t="str">
        <f>IF(N4196="", "", TEXT(N4196, "dddd"))</f>
        <v>Saturday</v>
      </c>
      <c r="AA4196" s="21" t="str">
        <f>IF(X4196="", "", TEXT(X4196, "dddd"))</f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4190</v>
      </c>
      <c r="B4197" s="21" t="s">
        <v>5841</v>
      </c>
      <c r="C4197" s="30">
        <v>45965</v>
      </c>
      <c r="D4197" s="30">
        <v>45975</v>
      </c>
      <c r="E4197" s="47">
        <v>296.8</v>
      </c>
      <c r="F4197" s="47">
        <f>IF(AB4197="DOLLAR",E4197*88,E4197)</f>
        <v>26118.400000000001</v>
      </c>
      <c r="G4197" s="48">
        <f>F4197*J4197</f>
        <v>52236.800000000003</v>
      </c>
      <c r="H4197" s="21">
        <v>302828</v>
      </c>
      <c r="I4197" s="21" t="s">
        <v>4775</v>
      </c>
      <c r="J4197" s="21">
        <v>2</v>
      </c>
      <c r="K4197" s="21">
        <v>2</v>
      </c>
      <c r="L4197" s="21">
        <f>J4197-K4197</f>
        <v>0</v>
      </c>
      <c r="M4197" s="21" t="s">
        <v>5979</v>
      </c>
      <c r="N4197" s="30">
        <v>45976</v>
      </c>
      <c r="O4197" s="48">
        <v>78864</v>
      </c>
      <c r="P4197" s="21" t="s">
        <v>2046</v>
      </c>
      <c r="Q4197" s="21">
        <v>58158206610</v>
      </c>
      <c r="R4197" s="21" t="s">
        <v>5920</v>
      </c>
      <c r="S4197" s="3">
        <v>4</v>
      </c>
      <c r="T4197" s="37"/>
      <c r="U4197" s="21" t="s">
        <v>5878</v>
      </c>
      <c r="V4197" s="21" t="str">
        <f>VLOOKUP(P4197,'Customer List'!B:C,2,)</f>
        <v>Banglore</v>
      </c>
      <c r="W4197" s="38"/>
      <c r="X4197" s="30">
        <v>45978</v>
      </c>
      <c r="Y4197" s="21">
        <f>IF(X4197="", "", X4197-N4197)</f>
        <v>2</v>
      </c>
      <c r="Z4197" s="21" t="str">
        <f>IF(N4197="", "", TEXT(N4197, "dddd"))</f>
        <v>Saturday</v>
      </c>
      <c r="AA4197" s="21" t="str">
        <f>IF(X4197="", "", TEXT(X4197, "dddd"))</f>
        <v>Monday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4191</v>
      </c>
      <c r="B4198" s="21" t="s">
        <v>5841</v>
      </c>
      <c r="C4198" s="30">
        <v>45965</v>
      </c>
      <c r="D4198" s="30">
        <v>45975</v>
      </c>
      <c r="E4198" s="47">
        <v>159</v>
      </c>
      <c r="F4198" s="47">
        <f>IF(AB4198="DOLLAR",E4198*88,E4198)</f>
        <v>13992</v>
      </c>
      <c r="G4198" s="48">
        <f>F4198*J4198</f>
        <v>27984</v>
      </c>
      <c r="H4198" s="21">
        <v>302920</v>
      </c>
      <c r="I4198" s="21" t="s">
        <v>4776</v>
      </c>
      <c r="J4198" s="21">
        <v>2</v>
      </c>
      <c r="K4198" s="21">
        <v>2</v>
      </c>
      <c r="L4198" s="21">
        <f>J4198-K4198</f>
        <v>0</v>
      </c>
      <c r="M4198" s="21" t="s">
        <v>5980</v>
      </c>
      <c r="N4198" s="30">
        <v>45976</v>
      </c>
      <c r="O4198" s="48">
        <v>49290</v>
      </c>
      <c r="P4198" s="21" t="s">
        <v>2046</v>
      </c>
      <c r="Q4198" s="21">
        <v>58158206610</v>
      </c>
      <c r="R4198" s="21" t="s">
        <v>5920</v>
      </c>
      <c r="S4198" s="3">
        <v>4</v>
      </c>
      <c r="T4198" s="37"/>
      <c r="U4198" s="21" t="s">
        <v>5878</v>
      </c>
      <c r="V4198" s="21" t="str">
        <f>VLOOKUP(P4198,'Customer List'!B:C,2,)</f>
        <v>Banglore</v>
      </c>
      <c r="W4198" s="38"/>
      <c r="X4198" s="30">
        <v>45978</v>
      </c>
      <c r="Y4198" s="21">
        <f>IF(X4198="", "", X4198-N4198)</f>
        <v>2</v>
      </c>
      <c r="Z4198" s="21" t="str">
        <f>IF(N4198="", "", TEXT(N4198, "dddd"))</f>
        <v>Saturday</v>
      </c>
      <c r="AA4198" s="21" t="str">
        <f>IF(X4198="", "", TEXT(X4198, "dddd"))</f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4192</v>
      </c>
      <c r="B4199" s="21" t="s">
        <v>5841</v>
      </c>
      <c r="C4199" s="30">
        <v>45965</v>
      </c>
      <c r="D4199" s="30">
        <v>45975</v>
      </c>
      <c r="E4199" s="47">
        <v>43.2</v>
      </c>
      <c r="F4199" s="47">
        <f>IF(AB4199="DOLLAR",E4199*88,E4199)</f>
        <v>3801.6000000000004</v>
      </c>
      <c r="G4199" s="48">
        <f>F4199*J4199</f>
        <v>7603.2000000000007</v>
      </c>
      <c r="H4199" s="21">
        <v>304006</v>
      </c>
      <c r="I4199" s="21" t="s">
        <v>4800</v>
      </c>
      <c r="J4199" s="21">
        <v>2</v>
      </c>
      <c r="K4199" s="21">
        <v>2</v>
      </c>
      <c r="L4199" s="21">
        <f>J4199-K4199</f>
        <v>0</v>
      </c>
      <c r="M4199" s="21" t="s">
        <v>5937</v>
      </c>
      <c r="N4199" s="30">
        <v>45975</v>
      </c>
      <c r="O4199" s="48">
        <v>15624</v>
      </c>
      <c r="P4199" s="21" t="s">
        <v>191</v>
      </c>
      <c r="Q4199" s="21" t="s">
        <v>5968</v>
      </c>
      <c r="R4199" s="21"/>
      <c r="S4199" s="3">
        <v>4</v>
      </c>
      <c r="T4199" s="37"/>
      <c r="U4199" s="21" t="s">
        <v>5878</v>
      </c>
      <c r="V4199" s="21" t="str">
        <f>VLOOKUP(P4199,'Customer List'!B:C,2,)</f>
        <v>Chandigarh</v>
      </c>
      <c r="W4199" s="38"/>
      <c r="X4199" s="30">
        <v>45976</v>
      </c>
      <c r="Y4199" s="21">
        <f>IF(X4199="", "", X4199-N4199)</f>
        <v>1</v>
      </c>
      <c r="Z4199" s="21" t="str">
        <f>IF(N4199="", "", TEXT(N4199, "dddd"))</f>
        <v>Friday</v>
      </c>
      <c r="AA4199" s="21" t="str">
        <f>IF(X4199="", "", TEXT(X4199, "dddd"))</f>
        <v>Saturday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4193</v>
      </c>
      <c r="B4200" s="21" t="s">
        <v>5841</v>
      </c>
      <c r="C4200" s="30">
        <v>45965</v>
      </c>
      <c r="D4200" s="30">
        <v>45975</v>
      </c>
      <c r="E4200" s="47">
        <v>39.6</v>
      </c>
      <c r="F4200" s="47">
        <f>IF(AB4200="DOLLAR",E4200*88,E4200)</f>
        <v>3484.8</v>
      </c>
      <c r="G4200" s="48">
        <f>F4200*J4200</f>
        <v>6969.6</v>
      </c>
      <c r="H4200" s="21">
        <v>304008</v>
      </c>
      <c r="I4200" s="21" t="s">
        <v>4800</v>
      </c>
      <c r="J4200" s="21">
        <v>2</v>
      </c>
      <c r="K4200" s="21">
        <v>2</v>
      </c>
      <c r="L4200" s="21">
        <f>J4200-K4200</f>
        <v>0</v>
      </c>
      <c r="M4200" s="21" t="s">
        <v>5979</v>
      </c>
      <c r="N4200" s="30">
        <v>45976</v>
      </c>
      <c r="O4200" s="48">
        <v>12276</v>
      </c>
      <c r="P4200" s="21" t="s">
        <v>2046</v>
      </c>
      <c r="Q4200" s="21">
        <v>58158206610</v>
      </c>
      <c r="R4200" s="21" t="s">
        <v>5920</v>
      </c>
      <c r="S4200" s="3">
        <v>4</v>
      </c>
      <c r="T4200" s="37"/>
      <c r="U4200" s="21" t="s">
        <v>5878</v>
      </c>
      <c r="V4200" s="21" t="str">
        <f>VLOOKUP(P4200,'Customer List'!B:C,2,)</f>
        <v>Banglore</v>
      </c>
      <c r="W4200" s="38"/>
      <c r="X4200" s="30">
        <v>45978</v>
      </c>
      <c r="Y4200" s="21">
        <f>IF(X4200="", "", X4200-N4200)</f>
        <v>2</v>
      </c>
      <c r="Z4200" s="21" t="str">
        <f>IF(N4200="", "", TEXT(N4200, "dddd"))</f>
        <v>Saturday</v>
      </c>
      <c r="AA4200" s="21" t="str">
        <f>IF(X4200="", "", TEXT(X4200, "dddd"))</f>
        <v>Monday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4194</v>
      </c>
      <c r="B4201" s="21" t="s">
        <v>5841</v>
      </c>
      <c r="C4201" s="30">
        <v>45965</v>
      </c>
      <c r="D4201" s="30">
        <v>45975</v>
      </c>
      <c r="E4201" s="47">
        <v>175.2</v>
      </c>
      <c r="F4201" s="47">
        <f>IF(AB4201="DOLLAR",E4201*88,E4201)</f>
        <v>15417.599999999999</v>
      </c>
      <c r="G4201" s="48">
        <f>F4201*J4201</f>
        <v>30835.199999999997</v>
      </c>
      <c r="H4201" s="21">
        <v>304014</v>
      </c>
      <c r="I4201" s="21" t="s">
        <v>4800</v>
      </c>
      <c r="J4201" s="21">
        <v>2</v>
      </c>
      <c r="K4201" s="21">
        <v>2</v>
      </c>
      <c r="L4201" s="21">
        <f>J4201-K4201</f>
        <v>0</v>
      </c>
      <c r="M4201" s="21" t="s">
        <v>5979</v>
      </c>
      <c r="N4201" s="30">
        <v>45976</v>
      </c>
      <c r="O4201" s="48">
        <v>18312</v>
      </c>
      <c r="P4201" s="21" t="s">
        <v>2046</v>
      </c>
      <c r="Q4201" s="21">
        <v>58158206610</v>
      </c>
      <c r="R4201" s="21" t="s">
        <v>5920</v>
      </c>
      <c r="S4201" s="3">
        <v>4</v>
      </c>
      <c r="T4201" s="37"/>
      <c r="U4201" s="21" t="s">
        <v>5878</v>
      </c>
      <c r="V4201" s="21" t="str">
        <f>VLOOKUP(P4201,'Customer List'!B:C,2,)</f>
        <v>Banglore</v>
      </c>
      <c r="W4201" s="38"/>
      <c r="X4201" s="30">
        <v>45978</v>
      </c>
      <c r="Y4201" s="21">
        <f>IF(X4201="", "", X4201-N4201)</f>
        <v>2</v>
      </c>
      <c r="Z4201" s="21" t="str">
        <f>IF(N4201="", "", TEXT(N4201, "dddd"))</f>
        <v>Saturday</v>
      </c>
      <c r="AA4201" s="21" t="str">
        <f>IF(X4201="", "", TEXT(X4201, "dddd"))</f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4195</v>
      </c>
      <c r="B4202" s="21" t="s">
        <v>5841</v>
      </c>
      <c r="C4202" s="30">
        <v>45965</v>
      </c>
      <c r="D4202" s="30">
        <v>45975</v>
      </c>
      <c r="E4202" s="47">
        <v>159</v>
      </c>
      <c r="F4202" s="47">
        <f>IF(AB4202="DOLLAR",E4202*88,E4202)</f>
        <v>13992</v>
      </c>
      <c r="G4202" s="48">
        <f>F4202*J4202</f>
        <v>13992</v>
      </c>
      <c r="H4202" s="21">
        <v>304120</v>
      </c>
      <c r="I4202" s="21" t="s">
        <v>4779</v>
      </c>
      <c r="J4202" s="21">
        <v>1</v>
      </c>
      <c r="K4202" s="21"/>
      <c r="L4202" s="21">
        <f>J4202-K4202</f>
        <v>1</v>
      </c>
      <c r="M4202" s="21"/>
      <c r="N4202" s="30"/>
      <c r="O4202" s="48"/>
      <c r="P4202" s="21" t="s">
        <v>30</v>
      </c>
      <c r="Q4202" s="21"/>
      <c r="R4202" s="21"/>
      <c r="S4202" s="3">
        <v>4</v>
      </c>
      <c r="T4202" s="37"/>
      <c r="U4202" s="21" t="s">
        <v>5878</v>
      </c>
      <c r="V4202" s="21" t="str">
        <f>VLOOKUP(P4202,'Customer List'!B:C,2,)</f>
        <v>Delhi</v>
      </c>
      <c r="W4202" s="38"/>
      <c r="X4202" s="30"/>
      <c r="Y4202" s="21" t="str">
        <f>IF(X4202="", "", X4202-N4202)</f>
        <v/>
      </c>
      <c r="Z4202" s="21" t="str">
        <f>IF(N4202="", "", TEXT(N4202, "dddd"))</f>
        <v/>
      </c>
      <c r="AA4202" s="21" t="str">
        <f>IF(X4202="", "", TEXT(X4202, "dddd"))</f>
        <v/>
      </c>
      <c r="AB4202" s="21" t="str">
        <f>VLOOKUP(U4202,'Currency Sheet'!A:C,3,)</f>
        <v>DOLLAR</v>
      </c>
      <c r="AC4202" s="42" t="str">
        <f>VLOOKUP(P4202,'Customer List'!B:D,3,)</f>
        <v>Local</v>
      </c>
    </row>
    <row r="4203" spans="1:29" x14ac:dyDescent="0.25">
      <c r="A4203" s="21">
        <v>4196</v>
      </c>
      <c r="B4203" s="21" t="s">
        <v>5841</v>
      </c>
      <c r="C4203" s="30">
        <v>45965</v>
      </c>
      <c r="D4203" s="30">
        <v>45975</v>
      </c>
      <c r="E4203" s="47">
        <v>123.2</v>
      </c>
      <c r="F4203" s="47">
        <f>IF(AB4203="DOLLAR",E4203*88,E4203)</f>
        <v>10841.6</v>
      </c>
      <c r="G4203" s="48">
        <f>F4203*J4203</f>
        <v>10841.6</v>
      </c>
      <c r="H4203" s="21">
        <v>304141</v>
      </c>
      <c r="I4203" s="21" t="s">
        <v>4779</v>
      </c>
      <c r="J4203" s="21">
        <v>1</v>
      </c>
      <c r="K4203" s="21">
        <v>1</v>
      </c>
      <c r="L4203" s="21">
        <f>J4203-K4203</f>
        <v>0</v>
      </c>
      <c r="M4203" s="21" t="s">
        <v>5979</v>
      </c>
      <c r="N4203" s="30">
        <v>45976</v>
      </c>
      <c r="O4203" s="48">
        <v>16368</v>
      </c>
      <c r="P4203" s="21" t="s">
        <v>2046</v>
      </c>
      <c r="Q4203" s="21">
        <v>58158206610</v>
      </c>
      <c r="R4203" s="21" t="s">
        <v>5920</v>
      </c>
      <c r="S4203" s="3">
        <v>4</v>
      </c>
      <c r="T4203" s="37"/>
      <c r="U4203" s="21" t="s">
        <v>5878</v>
      </c>
      <c r="V4203" s="21" t="str">
        <f>VLOOKUP(P4203,'Customer List'!B:C,2,)</f>
        <v>Banglore</v>
      </c>
      <c r="W4203" s="38"/>
      <c r="X4203" s="30">
        <v>45978</v>
      </c>
      <c r="Y4203" s="21">
        <f>IF(X4203="", "", X4203-N4203)</f>
        <v>2</v>
      </c>
      <c r="Z4203" s="21" t="str">
        <f>IF(N4203="", "", TEXT(N4203, "dddd"))</f>
        <v>Saturday</v>
      </c>
      <c r="AA4203" s="21" t="str">
        <f>IF(X4203="", "", TEXT(X4203, "dddd"))</f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4197</v>
      </c>
      <c r="B4204" s="21" t="s">
        <v>5841</v>
      </c>
      <c r="C4204" s="30">
        <v>45965</v>
      </c>
      <c r="D4204" s="30">
        <v>45975</v>
      </c>
      <c r="E4204" s="47">
        <v>159</v>
      </c>
      <c r="F4204" s="47">
        <f>IF(AB4204="DOLLAR",E4204*88,E4204)</f>
        <v>13992</v>
      </c>
      <c r="G4204" s="48">
        <f>F4204*J4204</f>
        <v>13992</v>
      </c>
      <c r="H4204" s="21">
        <v>304154</v>
      </c>
      <c r="I4204" s="21" t="s">
        <v>4779</v>
      </c>
      <c r="J4204" s="21">
        <v>1</v>
      </c>
      <c r="K4204" s="21"/>
      <c r="L4204" s="21">
        <f>J4204-K4204</f>
        <v>1</v>
      </c>
      <c r="M4204" s="21"/>
      <c r="N4204" s="30"/>
      <c r="O4204" s="48"/>
      <c r="P4204" s="21" t="s">
        <v>30</v>
      </c>
      <c r="Q4204" s="21"/>
      <c r="R4204" s="21"/>
      <c r="S4204" s="3">
        <v>4</v>
      </c>
      <c r="T4204" s="37"/>
      <c r="U4204" s="21" t="s">
        <v>5878</v>
      </c>
      <c r="V4204" s="21" t="str">
        <f>VLOOKUP(P4204,'Customer List'!B:C,2,)</f>
        <v>Delhi</v>
      </c>
      <c r="W4204" s="38"/>
      <c r="X4204" s="30"/>
      <c r="Y4204" s="21" t="str">
        <f>IF(X4204="", "", X4204-N4204)</f>
        <v/>
      </c>
      <c r="Z4204" s="21" t="str">
        <f>IF(N4204="", "", TEXT(N4204, "dddd"))</f>
        <v/>
      </c>
      <c r="AA4204" s="21" t="str">
        <f>IF(X4204="", "", TEXT(X4204, "dddd"))</f>
        <v/>
      </c>
      <c r="AB4204" s="21" t="str">
        <f>VLOOKUP(U4204,'Currency Sheet'!A:C,3,)</f>
        <v>DOLLAR</v>
      </c>
      <c r="AC4204" s="42" t="str">
        <f>VLOOKUP(P4204,'Customer List'!B:D,3,)</f>
        <v>Local</v>
      </c>
    </row>
    <row r="4205" spans="1:29" x14ac:dyDescent="0.25">
      <c r="A4205" s="21">
        <v>4198</v>
      </c>
      <c r="B4205" s="21" t="s">
        <v>5841</v>
      </c>
      <c r="C4205" s="30">
        <v>45965</v>
      </c>
      <c r="D4205" s="30">
        <v>45975</v>
      </c>
      <c r="E4205" s="47">
        <v>166.8</v>
      </c>
      <c r="F4205" s="47">
        <f>IF(AB4205="DOLLAR",E4205*88,E4205)</f>
        <v>14678.400000000001</v>
      </c>
      <c r="G4205" s="48">
        <f>F4205*J4205</f>
        <v>29356.800000000003</v>
      </c>
      <c r="H4205" s="21">
        <v>304822</v>
      </c>
      <c r="I4205" s="21" t="s">
        <v>4780</v>
      </c>
      <c r="J4205" s="21">
        <v>2</v>
      </c>
      <c r="K4205" s="21">
        <v>2</v>
      </c>
      <c r="L4205" s="21">
        <f>J4205-K4205</f>
        <v>0</v>
      </c>
      <c r="M4205" s="21" t="s">
        <v>5980</v>
      </c>
      <c r="N4205" s="30">
        <v>45976</v>
      </c>
      <c r="O4205" s="48">
        <v>51708</v>
      </c>
      <c r="P4205" s="21" t="s">
        <v>2046</v>
      </c>
      <c r="Q4205" s="21">
        <v>58158206610</v>
      </c>
      <c r="R4205" s="21" t="s">
        <v>5920</v>
      </c>
      <c r="S4205" s="3">
        <v>4</v>
      </c>
      <c r="T4205" s="37"/>
      <c r="U4205" s="21" t="s">
        <v>5878</v>
      </c>
      <c r="V4205" s="21" t="str">
        <f>VLOOKUP(P4205,'Customer List'!B:C,2,)</f>
        <v>Banglore</v>
      </c>
      <c r="W4205" s="38"/>
      <c r="X4205" s="30">
        <v>45978</v>
      </c>
      <c r="Y4205" s="21">
        <f>IF(X4205="", "", X4205-N4205)</f>
        <v>2</v>
      </c>
      <c r="Z4205" s="21" t="str">
        <f>IF(N4205="", "", TEXT(N4205, "dddd"))</f>
        <v>Saturday</v>
      </c>
      <c r="AA4205" s="21" t="str">
        <f>IF(X4205="", "", TEXT(X4205, "dddd"))</f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4199</v>
      </c>
      <c r="B4206" s="21" t="s">
        <v>5841</v>
      </c>
      <c r="C4206" s="30">
        <v>45965</v>
      </c>
      <c r="D4206" s="30">
        <v>45975</v>
      </c>
      <c r="E4206" s="47">
        <v>304.5</v>
      </c>
      <c r="F4206" s="47">
        <f>IF(AB4206="DOLLAR",E4206*88,E4206)</f>
        <v>26796</v>
      </c>
      <c r="G4206" s="48">
        <f>F4206*J4206</f>
        <v>26796</v>
      </c>
      <c r="H4206" s="21">
        <v>305054</v>
      </c>
      <c r="I4206" s="21" t="s">
        <v>5185</v>
      </c>
      <c r="J4206" s="21">
        <v>1</v>
      </c>
      <c r="K4206" s="21">
        <v>1</v>
      </c>
      <c r="L4206" s="21">
        <f>J4206-K4206</f>
        <v>0</v>
      </c>
      <c r="M4206" s="21" t="s">
        <v>6003</v>
      </c>
      <c r="N4206" s="30">
        <v>45976</v>
      </c>
      <c r="O4206" s="48">
        <v>40455</v>
      </c>
      <c r="P4206" s="21" t="s">
        <v>626</v>
      </c>
      <c r="Q4206" s="21">
        <v>58158204996</v>
      </c>
      <c r="R4206" s="21" t="s">
        <v>5920</v>
      </c>
      <c r="S4206" s="3">
        <v>4</v>
      </c>
      <c r="T4206" s="37"/>
      <c r="U4206" s="21" t="s">
        <v>5878</v>
      </c>
      <c r="V4206" s="21" t="str">
        <f>VLOOKUP(P4206,'Customer List'!B:C,2,)</f>
        <v>Hyderabad</v>
      </c>
      <c r="W4206" s="38"/>
      <c r="X4206" s="30">
        <v>45979</v>
      </c>
      <c r="Y4206" s="21">
        <f>IF(X4206="", "", X4206-N4206)</f>
        <v>3</v>
      </c>
      <c r="Z4206" s="21" t="str">
        <f>IF(N4206="", "", TEXT(N4206, "dddd"))</f>
        <v>Saturday</v>
      </c>
      <c r="AA4206" s="21" t="str">
        <f>IF(X4206="", "", TEXT(X4206, "dddd"))</f>
        <v>Tuesday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4200</v>
      </c>
      <c r="B4207" s="21" t="s">
        <v>5841</v>
      </c>
      <c r="C4207" s="30">
        <v>45965</v>
      </c>
      <c r="D4207" s="30">
        <v>45975</v>
      </c>
      <c r="E4207" s="47">
        <v>60</v>
      </c>
      <c r="F4207" s="47">
        <f>IF(AB4207="DOLLAR",E4207*88,E4207)</f>
        <v>5280</v>
      </c>
      <c r="G4207" s="48">
        <f>F4207*J4207</f>
        <v>5280</v>
      </c>
      <c r="H4207" s="21">
        <v>307619</v>
      </c>
      <c r="I4207" s="21" t="s">
        <v>4781</v>
      </c>
      <c r="J4207" s="21">
        <v>1</v>
      </c>
      <c r="K4207" s="21">
        <v>1</v>
      </c>
      <c r="L4207" s="21">
        <f>J4207-K4207</f>
        <v>0</v>
      </c>
      <c r="M4207" s="21" t="s">
        <v>5941</v>
      </c>
      <c r="N4207" s="30">
        <v>45979</v>
      </c>
      <c r="O4207" s="48">
        <v>9600</v>
      </c>
      <c r="P4207" s="21" t="s">
        <v>208</v>
      </c>
      <c r="Q4207" s="21" t="s">
        <v>1127</v>
      </c>
      <c r="R4207" s="21" t="s">
        <v>1127</v>
      </c>
      <c r="S4207" s="3">
        <v>4</v>
      </c>
      <c r="T4207" s="37"/>
      <c r="U4207" s="21" t="s">
        <v>5878</v>
      </c>
      <c r="V4207" s="21" t="str">
        <f>VLOOKUP(P4207,'Customer List'!B:C,2,)</f>
        <v>Delhi</v>
      </c>
      <c r="W4207" s="38"/>
      <c r="X4207" s="30"/>
      <c r="Y4207" s="21" t="str">
        <f>IF(X4207="", "", X4207-N4207)</f>
        <v/>
      </c>
      <c r="Z4207" s="21" t="str">
        <f>IF(N4207="", "", TEXT(N4207, "dddd"))</f>
        <v>Tuesday</v>
      </c>
      <c r="AA4207" s="21" t="str">
        <f>IF(X4207="", "", TEXT(X4207, "dddd"))</f>
        <v/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x14ac:dyDescent="0.25">
      <c r="A4208" s="21">
        <v>4201</v>
      </c>
      <c r="B4208" s="21" t="s">
        <v>5841</v>
      </c>
      <c r="C4208" s="30">
        <v>45965</v>
      </c>
      <c r="D4208" s="30">
        <v>45975</v>
      </c>
      <c r="E4208" s="47">
        <v>144</v>
      </c>
      <c r="F4208" s="47">
        <f>IF(AB4208="DOLLAR",E4208*88,E4208)</f>
        <v>12672</v>
      </c>
      <c r="G4208" s="48">
        <f>F4208*J4208</f>
        <v>25344</v>
      </c>
      <c r="H4208" s="21">
        <v>307620</v>
      </c>
      <c r="I4208" s="21" t="s">
        <v>4781</v>
      </c>
      <c r="J4208" s="21">
        <v>2</v>
      </c>
      <c r="K4208" s="21">
        <v>2</v>
      </c>
      <c r="L4208" s="21">
        <f>J4208-K4208</f>
        <v>0</v>
      </c>
      <c r="M4208" s="21" t="s">
        <v>5979</v>
      </c>
      <c r="N4208" s="30">
        <v>45976</v>
      </c>
      <c r="O4208" s="48">
        <v>44640</v>
      </c>
      <c r="P4208" s="21" t="s">
        <v>2046</v>
      </c>
      <c r="Q4208" s="21">
        <v>58158206610</v>
      </c>
      <c r="R4208" s="21" t="s">
        <v>5920</v>
      </c>
      <c r="S4208" s="3">
        <v>4</v>
      </c>
      <c r="T4208" s="37"/>
      <c r="U4208" s="21" t="s">
        <v>5878</v>
      </c>
      <c r="V4208" s="21" t="str">
        <f>VLOOKUP(P4208,'Customer List'!B:C,2,)</f>
        <v>Banglore</v>
      </c>
      <c r="W4208" s="38"/>
      <c r="X4208" s="30">
        <v>45978</v>
      </c>
      <c r="Y4208" s="21">
        <f>IF(X4208="", "", X4208-N4208)</f>
        <v>2</v>
      </c>
      <c r="Z4208" s="21" t="str">
        <f>IF(N4208="", "", TEXT(N4208, "dddd"))</f>
        <v>Saturday</v>
      </c>
      <c r="AA4208" s="21" t="str">
        <f>IF(X4208="", "", TEXT(X4208, "dddd"))</f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4202</v>
      </c>
      <c r="B4209" s="21" t="s">
        <v>5841</v>
      </c>
      <c r="C4209" s="30">
        <v>45965</v>
      </c>
      <c r="D4209" s="30">
        <v>45975</v>
      </c>
      <c r="E4209" s="47">
        <v>85.8</v>
      </c>
      <c r="F4209" s="47">
        <f>IF(AB4209="DOLLAR",E4209*88,E4209)</f>
        <v>7550.4</v>
      </c>
      <c r="G4209" s="48">
        <f>F4209*J4209</f>
        <v>15100.8</v>
      </c>
      <c r="H4209" s="21">
        <v>310906</v>
      </c>
      <c r="I4209" s="21" t="s">
        <v>4782</v>
      </c>
      <c r="J4209" s="21">
        <v>2</v>
      </c>
      <c r="K4209" s="21">
        <v>2</v>
      </c>
      <c r="L4209" s="21">
        <f>J4209-K4209</f>
        <v>0</v>
      </c>
      <c r="M4209" s="21" t="s">
        <v>5979</v>
      </c>
      <c r="N4209" s="30">
        <v>45976</v>
      </c>
      <c r="O4209" s="48">
        <v>26598</v>
      </c>
      <c r="P4209" s="21" t="s">
        <v>2046</v>
      </c>
      <c r="Q4209" s="21">
        <v>58158206610</v>
      </c>
      <c r="R4209" s="21" t="s">
        <v>5920</v>
      </c>
      <c r="S4209" s="3">
        <v>4</v>
      </c>
      <c r="T4209" s="37"/>
      <c r="U4209" s="21" t="s">
        <v>5878</v>
      </c>
      <c r="V4209" s="21" t="str">
        <f>VLOOKUP(P4209,'Customer List'!B:C,2,)</f>
        <v>Banglore</v>
      </c>
      <c r="W4209" s="38"/>
      <c r="X4209" s="30">
        <v>45978</v>
      </c>
      <c r="Y4209" s="21">
        <f>IF(X4209="", "", X4209-N4209)</f>
        <v>2</v>
      </c>
      <c r="Z4209" s="21" t="str">
        <f>IF(N4209="", "", TEXT(N4209, "dddd"))</f>
        <v>Saturday</v>
      </c>
      <c r="AA4209" s="21" t="str">
        <f>IF(X4209="", "", TEXT(X4209, "dddd"))</f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4203</v>
      </c>
      <c r="B4210" s="21" t="s">
        <v>5841</v>
      </c>
      <c r="C4210" s="30">
        <v>45965</v>
      </c>
      <c r="D4210" s="30">
        <v>45975</v>
      </c>
      <c r="E4210" s="47">
        <v>255.5</v>
      </c>
      <c r="F4210" s="47">
        <f>IF(AB4210="DOLLAR",E4210*88,E4210)</f>
        <v>22484</v>
      </c>
      <c r="G4210" s="48">
        <f>F4210*J4210</f>
        <v>22484</v>
      </c>
      <c r="H4210" s="21">
        <v>310938</v>
      </c>
      <c r="I4210" s="21" t="s">
        <v>4782</v>
      </c>
      <c r="J4210" s="21">
        <v>1</v>
      </c>
      <c r="K4210" s="21"/>
      <c r="L4210" s="21">
        <f>J4210-K4210</f>
        <v>1</v>
      </c>
      <c r="M4210" s="21"/>
      <c r="N4210" s="30"/>
      <c r="O4210" s="48"/>
      <c r="P4210" s="21" t="s">
        <v>30</v>
      </c>
      <c r="Q4210" s="21"/>
      <c r="R4210" s="21"/>
      <c r="S4210" s="3">
        <v>4</v>
      </c>
      <c r="T4210" s="37"/>
      <c r="U4210" s="21" t="s">
        <v>5878</v>
      </c>
      <c r="V4210" s="21" t="str">
        <f>VLOOKUP(P4210,'Customer List'!B:C,2,)</f>
        <v>Delhi</v>
      </c>
      <c r="W4210" s="38"/>
      <c r="X4210" s="30"/>
      <c r="Y4210" s="21" t="str">
        <f>IF(X4210="", "", X4210-N4210)</f>
        <v/>
      </c>
      <c r="Z4210" s="21" t="str">
        <f>IF(N4210="", "", TEXT(N4210, "dddd"))</f>
        <v/>
      </c>
      <c r="AA4210" s="21" t="str">
        <f>IF(X4210="", "", TEXT(X4210, "dddd"))</f>
        <v/>
      </c>
      <c r="AB4210" s="21" t="str">
        <f>VLOOKUP(U4210,'Currency Sheet'!A:C,3,)</f>
        <v>DOLLAR</v>
      </c>
      <c r="AC4210" s="42" t="str">
        <f>VLOOKUP(P4210,'Customer List'!B:D,3,)</f>
        <v>Local</v>
      </c>
    </row>
    <row r="4211" spans="1:29" x14ac:dyDescent="0.25">
      <c r="A4211" s="21">
        <v>4204</v>
      </c>
      <c r="B4211" s="21" t="s">
        <v>5841</v>
      </c>
      <c r="C4211" s="30">
        <v>45965</v>
      </c>
      <c r="D4211" s="30">
        <v>45975</v>
      </c>
      <c r="E4211" s="47">
        <v>281.39999999999998</v>
      </c>
      <c r="F4211" s="47">
        <f>IF(AB4211="DOLLAR",E4211*88,E4211)</f>
        <v>24763.199999999997</v>
      </c>
      <c r="G4211" s="48">
        <f>F4211*J4211</f>
        <v>24763.199999999997</v>
      </c>
      <c r="H4211" s="21">
        <v>313624</v>
      </c>
      <c r="I4211" s="21" t="s">
        <v>5807</v>
      </c>
      <c r="J4211" s="21">
        <v>1</v>
      </c>
      <c r="K4211" s="21">
        <v>1</v>
      </c>
      <c r="L4211" s="21">
        <f>J4211-K4211</f>
        <v>0</v>
      </c>
      <c r="M4211" s="21" t="s">
        <v>5966</v>
      </c>
      <c r="N4211" s="30">
        <v>45978</v>
      </c>
      <c r="O4211" s="48">
        <v>46732.5</v>
      </c>
      <c r="P4211" s="21" t="s">
        <v>2171</v>
      </c>
      <c r="Q4211" s="21">
        <v>58158258476</v>
      </c>
      <c r="R4211" s="21"/>
      <c r="S4211" s="3">
        <v>4</v>
      </c>
      <c r="T4211" s="37"/>
      <c r="U4211" s="21" t="s">
        <v>5878</v>
      </c>
      <c r="V4211" s="21" t="str">
        <f>VLOOKUP(P4211,'Customer List'!B:C,2,)</f>
        <v>Gujrat</v>
      </c>
      <c r="W4211" s="38"/>
      <c r="X4211" s="30"/>
      <c r="Y4211" s="21" t="str">
        <f>IF(X4211="", "", X4211-N4211)</f>
        <v/>
      </c>
      <c r="Z4211" s="21" t="str">
        <f>IF(N4211="", "", TEXT(N4211, "dddd"))</f>
        <v>Monday</v>
      </c>
      <c r="AA4211" s="21" t="str">
        <f>IF(X4211="", "", TEXT(X4211, "dddd"))</f>
        <v/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4205</v>
      </c>
      <c r="B4212" s="21" t="s">
        <v>5841</v>
      </c>
      <c r="C4212" s="30">
        <v>45965</v>
      </c>
      <c r="D4212" s="30">
        <v>45975</v>
      </c>
      <c r="E4212" s="47">
        <v>80.400000000000006</v>
      </c>
      <c r="F4212" s="47">
        <f>IF(AB4212="DOLLAR",E4212*88,E4212)</f>
        <v>7075.2000000000007</v>
      </c>
      <c r="G4212" s="48">
        <f>F4212*J4212</f>
        <v>7075.2000000000007</v>
      </c>
      <c r="H4212" s="21">
        <v>315807</v>
      </c>
      <c r="I4212" s="21" t="s">
        <v>5388</v>
      </c>
      <c r="J4212" s="21">
        <v>1</v>
      </c>
      <c r="K4212" s="21">
        <v>1</v>
      </c>
      <c r="L4212" s="21">
        <f>J4212-K4212</f>
        <v>0</v>
      </c>
      <c r="M4212" s="21" t="s">
        <v>5955</v>
      </c>
      <c r="N4212" s="30">
        <v>45978</v>
      </c>
      <c r="O4212" s="48">
        <v>12462</v>
      </c>
      <c r="P4212" s="21" t="s">
        <v>3334</v>
      </c>
      <c r="Q4212" s="21" t="s">
        <v>5919</v>
      </c>
      <c r="R4212" s="21" t="s">
        <v>5920</v>
      </c>
      <c r="S4212" s="3">
        <v>4</v>
      </c>
      <c r="T4212" s="37"/>
      <c r="U4212" s="21" t="s">
        <v>5878</v>
      </c>
      <c r="V4212" s="21" t="str">
        <f>VLOOKUP(P4212,'Customer List'!B:C,2,)</f>
        <v>Chandigarh</v>
      </c>
      <c r="W4212" s="38"/>
      <c r="X4212" s="30">
        <v>45979</v>
      </c>
      <c r="Y4212" s="21">
        <f>IF(X4212="", "", X4212-N4212)</f>
        <v>1</v>
      </c>
      <c r="Z4212" s="21" t="str">
        <f>IF(N4212="", "", TEXT(N4212, "dddd"))</f>
        <v>Monday</v>
      </c>
      <c r="AA4212" s="21" t="str">
        <f>IF(X4212="", "", TEXT(X4212, "dddd"))</f>
        <v>Tuesday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4206</v>
      </c>
      <c r="B4213" s="21" t="s">
        <v>5841</v>
      </c>
      <c r="C4213" s="30">
        <v>45965</v>
      </c>
      <c r="D4213" s="30">
        <v>45975</v>
      </c>
      <c r="E4213" s="47">
        <v>33</v>
      </c>
      <c r="F4213" s="47">
        <f>IF(AB4213="DOLLAR",E4213*88,E4213)</f>
        <v>2904</v>
      </c>
      <c r="G4213" s="48">
        <f>F4213*J4213</f>
        <v>2904</v>
      </c>
      <c r="H4213" s="21">
        <v>317306</v>
      </c>
      <c r="I4213" s="21" t="s">
        <v>4772</v>
      </c>
      <c r="J4213" s="21">
        <v>1</v>
      </c>
      <c r="K4213" s="21">
        <v>1</v>
      </c>
      <c r="L4213" s="21">
        <f>J4213-K4213</f>
        <v>0</v>
      </c>
      <c r="M4213" s="21" t="s">
        <v>6003</v>
      </c>
      <c r="N4213" s="30">
        <v>45976</v>
      </c>
      <c r="O4213" s="48">
        <v>5115</v>
      </c>
      <c r="P4213" s="21" t="s">
        <v>626</v>
      </c>
      <c r="Q4213" s="21">
        <v>58158204996</v>
      </c>
      <c r="R4213" s="21" t="s">
        <v>5920</v>
      </c>
      <c r="S4213" s="3">
        <v>4</v>
      </c>
      <c r="T4213" s="37"/>
      <c r="U4213" s="21" t="s">
        <v>5878</v>
      </c>
      <c r="V4213" s="21" t="str">
        <f>VLOOKUP(P4213,'Customer List'!B:C,2,)</f>
        <v>Hyderabad</v>
      </c>
      <c r="W4213" s="38"/>
      <c r="X4213" s="30">
        <v>45979</v>
      </c>
      <c r="Y4213" s="21">
        <f>IF(X4213="", "", X4213-N4213)</f>
        <v>3</v>
      </c>
      <c r="Z4213" s="21" t="str">
        <f>IF(N4213="", "", TEXT(N4213, "dddd"))</f>
        <v>Saturday</v>
      </c>
      <c r="AA4213" s="21" t="str">
        <f>IF(X4213="", "", TEXT(X4213, "dddd"))</f>
        <v>Tuesday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4207</v>
      </c>
      <c r="B4214" s="21" t="s">
        <v>5841</v>
      </c>
      <c r="C4214" s="30">
        <v>45965</v>
      </c>
      <c r="D4214" s="30">
        <v>45975</v>
      </c>
      <c r="E4214" s="47">
        <v>39.6</v>
      </c>
      <c r="F4214" s="47">
        <f>IF(AB4214="DOLLAR",E4214*88,E4214)</f>
        <v>3484.8</v>
      </c>
      <c r="G4214" s="48">
        <f>F4214*J4214</f>
        <v>3484.8</v>
      </c>
      <c r="H4214" s="21">
        <v>317308</v>
      </c>
      <c r="I4214" s="21" t="s">
        <v>4772</v>
      </c>
      <c r="J4214" s="21">
        <v>1</v>
      </c>
      <c r="K4214" s="21"/>
      <c r="L4214" s="21">
        <f>J4214-K4214</f>
        <v>1</v>
      </c>
      <c r="M4214" s="21"/>
      <c r="N4214" s="30"/>
      <c r="O4214" s="48"/>
      <c r="P4214" s="21" t="s">
        <v>42</v>
      </c>
      <c r="Q4214" s="21"/>
      <c r="R4214" s="21"/>
      <c r="S4214" s="3">
        <v>4</v>
      </c>
      <c r="T4214" s="37"/>
      <c r="U4214" s="21" t="s">
        <v>5878</v>
      </c>
      <c r="V4214" s="21" t="str">
        <f>VLOOKUP(P4214,'Customer List'!B:C,2,)</f>
        <v>Faridabad</v>
      </c>
      <c r="W4214" s="38"/>
      <c r="X4214" s="30"/>
      <c r="Y4214" s="21" t="str">
        <f>IF(X4214="", "", X4214-N4214)</f>
        <v/>
      </c>
      <c r="Z4214" s="21" t="str">
        <f>IF(N4214="", "", TEXT(N4214, "dddd"))</f>
        <v/>
      </c>
      <c r="AA4214" s="21" t="str">
        <f>IF(X4214="", "", TEXT(X4214, "dddd"))</f>
        <v/>
      </c>
      <c r="AB4214" s="21" t="str">
        <f>VLOOKUP(U4214,'Currency Sheet'!A:C,3,)</f>
        <v>DOLLAR</v>
      </c>
      <c r="AC4214" s="42" t="str">
        <f>VLOOKUP(P4214,'Customer List'!B:D,3,)</f>
        <v>Local</v>
      </c>
    </row>
    <row r="4215" spans="1:29" x14ac:dyDescent="0.25">
      <c r="A4215" s="21">
        <v>4208</v>
      </c>
      <c r="B4215" s="21" t="s">
        <v>5841</v>
      </c>
      <c r="C4215" s="30">
        <v>45965</v>
      </c>
      <c r="D4215" s="30">
        <v>45975</v>
      </c>
      <c r="E4215" s="47">
        <v>296.8</v>
      </c>
      <c r="F4215" s="47">
        <f>IF(AB4215="DOLLAR",E4215*88,E4215)</f>
        <v>26118.400000000001</v>
      </c>
      <c r="G4215" s="48">
        <f>F4215*J4215</f>
        <v>52236.800000000003</v>
      </c>
      <c r="H4215" s="21">
        <v>317438</v>
      </c>
      <c r="I4215" s="21" t="s">
        <v>4783</v>
      </c>
      <c r="J4215" s="21">
        <v>2</v>
      </c>
      <c r="K4215" s="21">
        <v>2</v>
      </c>
      <c r="L4215" s="21">
        <f>J4215-K4215</f>
        <v>0</v>
      </c>
      <c r="M4215" s="21" t="s">
        <v>5979</v>
      </c>
      <c r="N4215" s="30">
        <v>45976</v>
      </c>
      <c r="O4215" s="48">
        <v>78864</v>
      </c>
      <c r="P4215" s="21" t="s">
        <v>2046</v>
      </c>
      <c r="Q4215" s="21">
        <v>58158206610</v>
      </c>
      <c r="R4215" s="21" t="s">
        <v>5920</v>
      </c>
      <c r="S4215" s="3">
        <v>4</v>
      </c>
      <c r="T4215" s="37"/>
      <c r="U4215" s="21" t="s">
        <v>5878</v>
      </c>
      <c r="V4215" s="21" t="str">
        <f>VLOOKUP(P4215,'Customer List'!B:C,2,)</f>
        <v>Banglore</v>
      </c>
      <c r="W4215" s="38"/>
      <c r="X4215" s="30">
        <v>45978</v>
      </c>
      <c r="Y4215" s="21">
        <f>IF(X4215="", "", X4215-N4215)</f>
        <v>2</v>
      </c>
      <c r="Z4215" s="21" t="str">
        <f>IF(N4215="", "", TEXT(N4215, "dddd"))</f>
        <v>Saturday</v>
      </c>
      <c r="AA4215" s="21" t="str">
        <f>IF(X4215="", "", TEXT(X4215, "dddd"))</f>
        <v>Monday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4209</v>
      </c>
      <c r="B4216" s="21" t="s">
        <v>5841</v>
      </c>
      <c r="C4216" s="30">
        <v>45965</v>
      </c>
      <c r="D4216" s="30">
        <v>45975</v>
      </c>
      <c r="E4216" s="47">
        <v>222</v>
      </c>
      <c r="F4216" s="47">
        <f>IF(AB4216="DOLLAR",E4216*88,E4216)</f>
        <v>19536</v>
      </c>
      <c r="G4216" s="48">
        <f>F4216*J4216</f>
        <v>19536</v>
      </c>
      <c r="H4216" s="21">
        <v>320014</v>
      </c>
      <c r="I4216" s="21" t="s">
        <v>5542</v>
      </c>
      <c r="J4216" s="21">
        <v>1</v>
      </c>
      <c r="K4216" s="21">
        <v>1</v>
      </c>
      <c r="L4216" s="21">
        <f>J4216-K4216</f>
        <v>0</v>
      </c>
      <c r="M4216" s="21" t="s">
        <v>6001</v>
      </c>
      <c r="N4216" s="30">
        <v>45976</v>
      </c>
      <c r="O4216" s="48">
        <v>28105.200000000001</v>
      </c>
      <c r="P4216" s="21" t="s">
        <v>276</v>
      </c>
      <c r="Q4216" s="21">
        <v>58158193520</v>
      </c>
      <c r="R4216" s="21" t="s">
        <v>5920</v>
      </c>
      <c r="S4216" s="3">
        <v>4</v>
      </c>
      <c r="T4216" s="37"/>
      <c r="U4216" s="21" t="s">
        <v>5878</v>
      </c>
      <c r="V4216" s="21" t="str">
        <f>VLOOKUP(P4216,'Customer List'!B:C,2,)</f>
        <v>Pune</v>
      </c>
      <c r="W4216" s="38"/>
      <c r="X4216" s="30">
        <v>45979</v>
      </c>
      <c r="Y4216" s="21">
        <f>IF(X4216="", "", X4216-N4216)</f>
        <v>3</v>
      </c>
      <c r="Z4216" s="21" t="str">
        <f>IF(N4216="", "", TEXT(N4216, "dddd"))</f>
        <v>Saturday</v>
      </c>
      <c r="AA4216" s="21" t="str">
        <f>IF(X4216="", "", TEXT(X4216, "dddd"))</f>
        <v>Tuesday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4210</v>
      </c>
      <c r="B4217" s="21" t="s">
        <v>5841</v>
      </c>
      <c r="C4217" s="30">
        <v>45965</v>
      </c>
      <c r="D4217" s="30">
        <v>45975</v>
      </c>
      <c r="E4217" s="47">
        <v>81.599999999999994</v>
      </c>
      <c r="F4217" s="47">
        <f>IF(AB4217="DOLLAR",E4217*88,E4217)</f>
        <v>7180.7999999999993</v>
      </c>
      <c r="G4217" s="48">
        <f>F4217*J4217</f>
        <v>7180.7999999999993</v>
      </c>
      <c r="H4217" s="21">
        <v>320819</v>
      </c>
      <c r="I4217" s="21" t="s">
        <v>5851</v>
      </c>
      <c r="J4217" s="21">
        <v>1</v>
      </c>
      <c r="K4217" s="21">
        <v>1</v>
      </c>
      <c r="L4217" s="21">
        <f>J4217-K4217</f>
        <v>0</v>
      </c>
      <c r="M4217" s="21" t="s">
        <v>5974</v>
      </c>
      <c r="N4217" s="30">
        <v>45976</v>
      </c>
      <c r="O4217" s="48">
        <v>12648</v>
      </c>
      <c r="P4217" s="21" t="s">
        <v>228</v>
      </c>
      <c r="Q4217" s="21">
        <v>58158206186</v>
      </c>
      <c r="R4217" s="21" t="s">
        <v>5920</v>
      </c>
      <c r="S4217" s="3">
        <v>4</v>
      </c>
      <c r="T4217" s="37"/>
      <c r="U4217" s="21" t="s">
        <v>5878</v>
      </c>
      <c r="V4217" s="21" t="str">
        <f>VLOOKUP(P4217,'Customer List'!B:C,2,)</f>
        <v>Kolkata</v>
      </c>
      <c r="W4217" s="38"/>
      <c r="X4217" s="30">
        <v>45979</v>
      </c>
      <c r="Y4217" s="21">
        <f>IF(X4217="", "", X4217-N4217)</f>
        <v>3</v>
      </c>
      <c r="Z4217" s="21" t="str">
        <f>IF(N4217="", "", TEXT(N4217, "dddd"))</f>
        <v>Saturday</v>
      </c>
      <c r="AA4217" s="21" t="str">
        <f>IF(X4217="", "", TEXT(X4217, "dddd"))</f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4211</v>
      </c>
      <c r="B4218" s="21" t="s">
        <v>5841</v>
      </c>
      <c r="C4218" s="30">
        <v>45965</v>
      </c>
      <c r="D4218" s="30">
        <v>45975</v>
      </c>
      <c r="E4218" s="47">
        <v>139.80000000000001</v>
      </c>
      <c r="F4218" s="47">
        <f>IF(AB4218="DOLLAR",E4218*88,E4218)</f>
        <v>12302.400000000001</v>
      </c>
      <c r="G4218" s="48">
        <f>F4218*J4218</f>
        <v>12302.400000000001</v>
      </c>
      <c r="H4218" s="21">
        <v>321306</v>
      </c>
      <c r="I4218" s="21" t="s">
        <v>5852</v>
      </c>
      <c r="J4218" s="21">
        <v>1</v>
      </c>
      <c r="K4218" s="21"/>
      <c r="L4218" s="21">
        <f>J4218-K4218</f>
        <v>1</v>
      </c>
      <c r="M4218" s="21"/>
      <c r="N4218" s="30"/>
      <c r="O4218" s="48"/>
      <c r="P4218" s="21" t="s">
        <v>30</v>
      </c>
      <c r="Q4218" s="21"/>
      <c r="R4218" s="21"/>
      <c r="S4218" s="3">
        <v>4</v>
      </c>
      <c r="T4218" s="37"/>
      <c r="U4218" s="21" t="s">
        <v>5878</v>
      </c>
      <c r="V4218" s="21" t="str">
        <f>VLOOKUP(P4218,'Customer List'!B:C,2,)</f>
        <v>Delhi</v>
      </c>
      <c r="W4218" s="38"/>
      <c r="X4218" s="30"/>
      <c r="Y4218" s="21" t="str">
        <f>IF(X4218="", "", X4218-N4218)</f>
        <v/>
      </c>
      <c r="Z4218" s="21" t="str">
        <f>IF(N4218="", "", TEXT(N4218, "dddd"))</f>
        <v/>
      </c>
      <c r="AA4218" s="21" t="str">
        <f>IF(X4218="", "", TEXT(X4218, "dddd"))</f>
        <v/>
      </c>
      <c r="AB4218" s="21" t="str">
        <f>VLOOKUP(U4218,'Currency Sheet'!A:C,3,)</f>
        <v>DOLLAR</v>
      </c>
      <c r="AC4218" s="42" t="str">
        <f>VLOOKUP(P4218,'Customer List'!B:D,3,)</f>
        <v>Local</v>
      </c>
    </row>
    <row r="4219" spans="1:29" x14ac:dyDescent="0.25">
      <c r="A4219" s="21">
        <v>4212</v>
      </c>
      <c r="B4219" s="21" t="s">
        <v>5841</v>
      </c>
      <c r="C4219" s="30">
        <v>45965</v>
      </c>
      <c r="D4219" s="30">
        <v>45975</v>
      </c>
      <c r="E4219" s="47">
        <v>222</v>
      </c>
      <c r="F4219" s="47">
        <f>IF(AB4219="DOLLAR",E4219*88,E4219)</f>
        <v>19536</v>
      </c>
      <c r="G4219" s="48">
        <f>F4219*J4219</f>
        <v>19536</v>
      </c>
      <c r="H4219" s="21">
        <v>331222</v>
      </c>
      <c r="I4219" s="21" t="s">
        <v>5834</v>
      </c>
      <c r="J4219" s="21">
        <v>1</v>
      </c>
      <c r="K4219" s="21">
        <v>1</v>
      </c>
      <c r="L4219" s="21">
        <f>J4219-K4219</f>
        <v>0</v>
      </c>
      <c r="M4219" s="21" t="s">
        <v>5952</v>
      </c>
      <c r="N4219" s="30">
        <v>45978</v>
      </c>
      <c r="O4219" s="48">
        <v>43012.5</v>
      </c>
      <c r="P4219" s="21" t="s">
        <v>891</v>
      </c>
      <c r="Q4219" s="21">
        <v>58158248643</v>
      </c>
      <c r="R4219" s="21" t="s">
        <v>5920</v>
      </c>
      <c r="S4219" s="3">
        <v>4</v>
      </c>
      <c r="T4219" s="37"/>
      <c r="U4219" s="21" t="s">
        <v>5878</v>
      </c>
      <c r="V4219" s="21" t="str">
        <f>VLOOKUP(P4219,'Customer List'!B:C,2,)</f>
        <v>Banglore</v>
      </c>
      <c r="W4219" s="38"/>
      <c r="X4219" s="30">
        <v>45979</v>
      </c>
      <c r="Y4219" s="21">
        <f>IF(X4219="", "", X4219-N4219)</f>
        <v>1</v>
      </c>
      <c r="Z4219" s="21" t="str">
        <f>IF(N4219="", "", TEXT(N4219, "dddd"))</f>
        <v>Monday</v>
      </c>
      <c r="AA4219" s="21" t="str">
        <f>IF(X4219="", "", TEXT(X4219, "dddd"))</f>
        <v>Tuesday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x14ac:dyDescent="0.25">
      <c r="A4220" s="21">
        <v>4213</v>
      </c>
      <c r="B4220" s="21" t="s">
        <v>5841</v>
      </c>
      <c r="C4220" s="30">
        <v>45965</v>
      </c>
      <c r="D4220" s="30">
        <v>45975</v>
      </c>
      <c r="E4220" s="47">
        <v>304.5</v>
      </c>
      <c r="F4220" s="47">
        <f>IF(AB4220="DOLLAR",E4220*88,E4220)</f>
        <v>26796</v>
      </c>
      <c r="G4220" s="48">
        <f>F4220*J4220</f>
        <v>26796</v>
      </c>
      <c r="H4220" s="21">
        <v>331246</v>
      </c>
      <c r="I4220" s="21" t="s">
        <v>5834</v>
      </c>
      <c r="J4220" s="21">
        <v>1</v>
      </c>
      <c r="K4220" s="21"/>
      <c r="L4220" s="21">
        <f>J4220-K4220</f>
        <v>1</v>
      </c>
      <c r="M4220" s="21"/>
      <c r="N4220" s="30"/>
      <c r="O4220" s="48"/>
      <c r="P4220" s="21" t="s">
        <v>42</v>
      </c>
      <c r="Q4220" s="21"/>
      <c r="R4220" s="21"/>
      <c r="S4220" s="3">
        <v>4</v>
      </c>
      <c r="T4220" s="37"/>
      <c r="U4220" s="21" t="s">
        <v>5878</v>
      </c>
      <c r="V4220" s="21" t="str">
        <f>VLOOKUP(P4220,'Customer List'!B:C,2,)</f>
        <v>Faridabad</v>
      </c>
      <c r="W4220" s="38"/>
      <c r="X4220" s="30"/>
      <c r="Y4220" s="21" t="str">
        <f>IF(X4220="", "", X4220-N4220)</f>
        <v/>
      </c>
      <c r="Z4220" s="21" t="str">
        <f>IF(N4220="", "", TEXT(N4220, "dddd"))</f>
        <v/>
      </c>
      <c r="AA4220" s="21" t="str">
        <f>IF(X4220="", "", TEXT(X4220, "dddd"))</f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x14ac:dyDescent="0.25">
      <c r="A4221" s="21">
        <v>4214</v>
      </c>
      <c r="B4221" s="21" t="s">
        <v>5841</v>
      </c>
      <c r="C4221" s="30">
        <v>45965</v>
      </c>
      <c r="D4221" s="30">
        <v>45975</v>
      </c>
      <c r="E4221" s="47">
        <v>88.2</v>
      </c>
      <c r="F4221" s="47">
        <f>IF(AB4221="DOLLAR",E4221*88,E4221)</f>
        <v>7761.6</v>
      </c>
      <c r="G4221" s="48">
        <f>F4221*J4221</f>
        <v>7761.6</v>
      </c>
      <c r="H4221" s="21">
        <v>333815</v>
      </c>
      <c r="I4221" s="21" t="s">
        <v>5188</v>
      </c>
      <c r="J4221" s="21">
        <v>1</v>
      </c>
      <c r="K4221" s="21">
        <v>1</v>
      </c>
      <c r="L4221" s="21">
        <f>J4221-K4221</f>
        <v>0</v>
      </c>
      <c r="M4221" s="21" t="s">
        <v>5942</v>
      </c>
      <c r="N4221" s="30">
        <v>45979</v>
      </c>
      <c r="O4221" s="48">
        <v>14112</v>
      </c>
      <c r="P4221" s="21" t="s">
        <v>208</v>
      </c>
      <c r="Q4221" s="21" t="s">
        <v>1127</v>
      </c>
      <c r="R4221" s="21" t="s">
        <v>1127</v>
      </c>
      <c r="S4221" s="3">
        <v>4</v>
      </c>
      <c r="T4221" s="37"/>
      <c r="U4221" s="21" t="s">
        <v>5878</v>
      </c>
      <c r="V4221" s="21" t="str">
        <f>VLOOKUP(P4221,'Customer List'!B:C,2,)</f>
        <v>Delhi</v>
      </c>
      <c r="W4221" s="38"/>
      <c r="X4221" s="30"/>
      <c r="Y4221" s="21" t="str">
        <f>IF(X4221="", "", X4221-N4221)</f>
        <v/>
      </c>
      <c r="Z4221" s="21" t="str">
        <f>IF(N4221="", "", TEXT(N4221, "dddd"))</f>
        <v>Tuesday</v>
      </c>
      <c r="AA4221" s="21" t="str">
        <f>IF(X4221="", "", TEXT(X4221, "dddd"))</f>
        <v/>
      </c>
      <c r="AB4221" s="21" t="str">
        <f>VLOOKUP(U4221,'Currency Sheet'!A:C,3,)</f>
        <v>DOLLAR</v>
      </c>
      <c r="AC4221" s="42" t="str">
        <f>VLOOKUP(P4221,'Customer List'!B:D,3,)</f>
        <v>Local</v>
      </c>
    </row>
    <row r="4222" spans="1:29" x14ac:dyDescent="0.25">
      <c r="A4222" s="21">
        <v>4215</v>
      </c>
      <c r="B4222" s="21" t="s">
        <v>5841</v>
      </c>
      <c r="C4222" s="30">
        <v>45965</v>
      </c>
      <c r="D4222" s="30">
        <v>45975</v>
      </c>
      <c r="E4222" s="47">
        <v>193.8</v>
      </c>
      <c r="F4222" s="47">
        <f>IF(AB4222="DOLLAR",E4222*88,E4222)</f>
        <v>17054.400000000001</v>
      </c>
      <c r="G4222" s="48">
        <f>F4222*J4222</f>
        <v>34108.800000000003</v>
      </c>
      <c r="H4222" s="21">
        <v>334112</v>
      </c>
      <c r="I4222" s="21" t="s">
        <v>5853</v>
      </c>
      <c r="J4222" s="21">
        <v>2</v>
      </c>
      <c r="K4222" s="21">
        <v>2</v>
      </c>
      <c r="L4222" s="21">
        <f>J4222-K4222</f>
        <v>0</v>
      </c>
      <c r="M4222" s="21" t="s">
        <v>5979</v>
      </c>
      <c r="N4222" s="30">
        <v>45976</v>
      </c>
      <c r="O4222" s="48">
        <v>60078</v>
      </c>
      <c r="P4222" s="21" t="s">
        <v>2046</v>
      </c>
      <c r="Q4222" s="21">
        <v>58158206610</v>
      </c>
      <c r="R4222" s="21" t="s">
        <v>5920</v>
      </c>
      <c r="S4222" s="3">
        <v>4</v>
      </c>
      <c r="T4222" s="37"/>
      <c r="U4222" s="21" t="s">
        <v>5878</v>
      </c>
      <c r="V4222" s="21" t="str">
        <f>VLOOKUP(P4222,'Customer List'!B:C,2,)</f>
        <v>Banglore</v>
      </c>
      <c r="W4222" s="38"/>
      <c r="X4222" s="30">
        <v>45978</v>
      </c>
      <c r="Y4222" s="21">
        <f>IF(X4222="", "", X4222-N4222)</f>
        <v>2</v>
      </c>
      <c r="Z4222" s="21" t="str">
        <f>IF(N4222="", "", TEXT(N4222, "dddd"))</f>
        <v>Saturday</v>
      </c>
      <c r="AA4222" s="21" t="str">
        <f>IF(X4222="", "", TEXT(X4222, "dddd"))</f>
        <v>Monday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4216</v>
      </c>
      <c r="B4223" s="21" t="s">
        <v>5841</v>
      </c>
      <c r="C4223" s="30">
        <v>45965</v>
      </c>
      <c r="D4223" s="30">
        <v>45975</v>
      </c>
      <c r="E4223" s="47">
        <v>70.2</v>
      </c>
      <c r="F4223" s="47">
        <f>IF(AB4223="DOLLAR",E4223*88,E4223)</f>
        <v>6177.6</v>
      </c>
      <c r="G4223" s="48">
        <f>F4223*J4223</f>
        <v>6177.6</v>
      </c>
      <c r="H4223" s="21">
        <v>337205</v>
      </c>
      <c r="I4223" s="21" t="s">
        <v>5394</v>
      </c>
      <c r="J4223" s="21">
        <v>1</v>
      </c>
      <c r="K4223" s="21">
        <v>1</v>
      </c>
      <c r="L4223" s="21">
        <f>J4223-K4223</f>
        <v>0</v>
      </c>
      <c r="M4223" s="21" t="s">
        <v>5941</v>
      </c>
      <c r="N4223" s="30">
        <v>45979</v>
      </c>
      <c r="O4223" s="48">
        <v>11232</v>
      </c>
      <c r="P4223" s="21" t="s">
        <v>208</v>
      </c>
      <c r="Q4223" s="21" t="s">
        <v>1127</v>
      </c>
      <c r="R4223" s="21" t="s">
        <v>1127</v>
      </c>
      <c r="S4223" s="3">
        <v>4</v>
      </c>
      <c r="T4223" s="37"/>
      <c r="U4223" s="21" t="s">
        <v>5878</v>
      </c>
      <c r="V4223" s="21" t="str">
        <f>VLOOKUP(P4223,'Customer List'!B:C,2,)</f>
        <v>Delhi</v>
      </c>
      <c r="W4223" s="38"/>
      <c r="X4223" s="30"/>
      <c r="Y4223" s="21" t="str">
        <f>IF(X4223="", "", X4223-N4223)</f>
        <v/>
      </c>
      <c r="Z4223" s="21" t="str">
        <f>IF(N4223="", "", TEXT(N4223, "dddd"))</f>
        <v>Tuesday</v>
      </c>
      <c r="AA4223" s="21" t="str">
        <f>IF(X4223="", "", TEXT(X4223, "dddd"))</f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x14ac:dyDescent="0.25">
      <c r="A4224" s="21">
        <v>4217</v>
      </c>
      <c r="B4224" s="21" t="s">
        <v>5841</v>
      </c>
      <c r="C4224" s="30">
        <v>45965</v>
      </c>
      <c r="D4224" s="30">
        <v>45975</v>
      </c>
      <c r="E4224" s="47">
        <v>315.7</v>
      </c>
      <c r="F4224" s="47">
        <f>IF(AB4224="DOLLAR",E4224*88,E4224)</f>
        <v>27781.599999999999</v>
      </c>
      <c r="G4224" s="48">
        <f>F4224*J4224</f>
        <v>27781.599999999999</v>
      </c>
      <c r="H4224" s="21">
        <v>337250</v>
      </c>
      <c r="I4224" s="21" t="s">
        <v>5394</v>
      </c>
      <c r="J4224" s="21">
        <v>1</v>
      </c>
      <c r="K4224" s="21">
        <v>1</v>
      </c>
      <c r="L4224" s="21">
        <f>J4224-K4224</f>
        <v>0</v>
      </c>
      <c r="M4224" s="21" t="s">
        <v>6003</v>
      </c>
      <c r="N4224" s="30">
        <v>45976</v>
      </c>
      <c r="O4224" s="48">
        <v>41943</v>
      </c>
      <c r="P4224" s="21" t="s">
        <v>626</v>
      </c>
      <c r="Q4224" s="21">
        <v>58158204996</v>
      </c>
      <c r="R4224" s="21" t="s">
        <v>5920</v>
      </c>
      <c r="S4224" s="3">
        <v>4</v>
      </c>
      <c r="T4224" s="37"/>
      <c r="U4224" s="21" t="s">
        <v>5878</v>
      </c>
      <c r="V4224" s="21" t="str">
        <f>VLOOKUP(P4224,'Customer List'!B:C,2,)</f>
        <v>Hyderabad</v>
      </c>
      <c r="W4224" s="38"/>
      <c r="X4224" s="30">
        <v>45979</v>
      </c>
      <c r="Y4224" s="21">
        <f>IF(X4224="", "", X4224-N4224)</f>
        <v>3</v>
      </c>
      <c r="Z4224" s="21" t="str">
        <f>IF(N4224="", "", TEXT(N4224, "dddd"))</f>
        <v>Saturday</v>
      </c>
      <c r="AA4224" s="21" t="str">
        <f>IF(X4224="", "", TEXT(X4224, "dddd"))</f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4218</v>
      </c>
      <c r="B4225" s="21" t="s">
        <v>5841</v>
      </c>
      <c r="C4225" s="30">
        <v>45965</v>
      </c>
      <c r="D4225" s="30">
        <v>45975</v>
      </c>
      <c r="E4225" s="47">
        <v>165.9</v>
      </c>
      <c r="F4225" s="47">
        <f>IF(AB4225="DOLLAR",E4225*88,E4225)</f>
        <v>14599.2</v>
      </c>
      <c r="G4225" s="48">
        <f>F4225*J4225</f>
        <v>14599.2</v>
      </c>
      <c r="H4225" s="21">
        <v>339915</v>
      </c>
      <c r="I4225" s="21" t="s">
        <v>5395</v>
      </c>
      <c r="J4225" s="21">
        <v>1</v>
      </c>
      <c r="K4225" s="21">
        <v>1</v>
      </c>
      <c r="L4225" s="21">
        <f>J4225-K4225</f>
        <v>0</v>
      </c>
      <c r="M4225" s="21" t="s">
        <v>5955</v>
      </c>
      <c r="N4225" s="30">
        <v>45978</v>
      </c>
      <c r="O4225" s="48">
        <v>22041</v>
      </c>
      <c r="P4225" s="21" t="s">
        <v>3334</v>
      </c>
      <c r="Q4225" s="21" t="s">
        <v>5919</v>
      </c>
      <c r="R4225" s="21" t="s">
        <v>5920</v>
      </c>
      <c r="S4225" s="3">
        <v>4</v>
      </c>
      <c r="T4225" s="37"/>
      <c r="U4225" s="21" t="s">
        <v>5878</v>
      </c>
      <c r="V4225" s="21" t="str">
        <f>VLOOKUP(P4225,'Customer List'!B:C,2,)</f>
        <v>Chandigarh</v>
      </c>
      <c r="W4225" s="38"/>
      <c r="X4225" s="30">
        <v>45979</v>
      </c>
      <c r="Y4225" s="21">
        <f>IF(X4225="", "", X4225-N4225)</f>
        <v>1</v>
      </c>
      <c r="Z4225" s="21" t="str">
        <f>IF(N4225="", "", TEXT(N4225, "dddd"))</f>
        <v>Monday</v>
      </c>
      <c r="AA4225" s="21" t="str">
        <f>IF(X4225="", "", TEXT(X4225, "dddd"))</f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4219</v>
      </c>
      <c r="B4226" s="21" t="s">
        <v>5841</v>
      </c>
      <c r="C4226" s="30">
        <v>45965</v>
      </c>
      <c r="D4226" s="30">
        <v>45975</v>
      </c>
      <c r="E4226" s="47">
        <v>284.89999999999998</v>
      </c>
      <c r="F4226" s="47">
        <f>IF(AB4226="DOLLAR",E4226*88,E4226)</f>
        <v>25071.199999999997</v>
      </c>
      <c r="G4226" s="48">
        <f>F4226*J4226</f>
        <v>25071.199999999997</v>
      </c>
      <c r="H4226" s="21">
        <v>341626</v>
      </c>
      <c r="I4226" s="21" t="s">
        <v>5073</v>
      </c>
      <c r="J4226" s="21">
        <v>1</v>
      </c>
      <c r="K4226" s="21">
        <v>1</v>
      </c>
      <c r="L4226" s="21">
        <f>J4226-K4226</f>
        <v>0</v>
      </c>
      <c r="M4226" s="21" t="s">
        <v>5979</v>
      </c>
      <c r="N4226" s="30">
        <v>45976</v>
      </c>
      <c r="O4226" s="48">
        <v>37851</v>
      </c>
      <c r="P4226" s="21" t="s">
        <v>2046</v>
      </c>
      <c r="Q4226" s="21">
        <v>58158206610</v>
      </c>
      <c r="R4226" s="21" t="s">
        <v>5920</v>
      </c>
      <c r="S4226" s="3">
        <v>4</v>
      </c>
      <c r="T4226" s="37"/>
      <c r="U4226" s="21" t="s">
        <v>5878</v>
      </c>
      <c r="V4226" s="21" t="str">
        <f>VLOOKUP(P4226,'Customer List'!B:C,2,)</f>
        <v>Banglore</v>
      </c>
      <c r="W4226" s="38"/>
      <c r="X4226" s="30">
        <v>45978</v>
      </c>
      <c r="Y4226" s="21">
        <f>IF(X4226="", "", X4226-N4226)</f>
        <v>2</v>
      </c>
      <c r="Z4226" s="21" t="str">
        <f>IF(N4226="", "", TEXT(N4226, "dddd"))</f>
        <v>Saturday</v>
      </c>
      <c r="AA4226" s="21" t="str">
        <f>IF(X4226="", "", TEXT(X4226, "dddd"))</f>
        <v>Monday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v>4220</v>
      </c>
      <c r="B4227" s="21" t="s">
        <v>5841</v>
      </c>
      <c r="C4227" s="30">
        <v>45965</v>
      </c>
      <c r="D4227" s="30">
        <v>45975</v>
      </c>
      <c r="E4227" s="47">
        <v>156.6</v>
      </c>
      <c r="F4227" s="47">
        <f>IF(AB4227="DOLLAR",E4227*88,E4227)</f>
        <v>13780.8</v>
      </c>
      <c r="G4227" s="48">
        <f>F4227*J4227</f>
        <v>13780.8</v>
      </c>
      <c r="H4227" s="21">
        <v>343108</v>
      </c>
      <c r="I4227" s="21" t="s">
        <v>5854</v>
      </c>
      <c r="J4227" s="21">
        <v>1</v>
      </c>
      <c r="K4227" s="21"/>
      <c r="L4227" s="21">
        <f>J4227-K4227</f>
        <v>1</v>
      </c>
      <c r="M4227" s="21"/>
      <c r="N4227" s="30"/>
      <c r="O4227" s="48"/>
      <c r="P4227" s="21" t="s">
        <v>1136</v>
      </c>
      <c r="Q4227" s="21"/>
      <c r="R4227" s="21"/>
      <c r="S4227" s="3">
        <v>4</v>
      </c>
      <c r="T4227" s="37"/>
      <c r="U4227" s="21" t="s">
        <v>5878</v>
      </c>
      <c r="V4227" s="21" t="str">
        <f>VLOOKUP(P4227,'Customer List'!B:C,2,)</f>
        <v>Delhi</v>
      </c>
      <c r="W4227" s="38"/>
      <c r="X4227" s="30"/>
      <c r="Y4227" s="21" t="str">
        <f>IF(X4227="", "", X4227-N4227)</f>
        <v/>
      </c>
      <c r="Z4227" s="21" t="str">
        <f>IF(N4227="", "", TEXT(N4227, "dddd"))</f>
        <v/>
      </c>
      <c r="AA4227" s="21" t="str">
        <f>IF(X4227="", "", TEXT(X4227, "dddd"))</f>
        <v/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x14ac:dyDescent="0.25">
      <c r="A4228" s="21">
        <v>4221</v>
      </c>
      <c r="B4228" s="21" t="s">
        <v>5841</v>
      </c>
      <c r="C4228" s="30">
        <v>45965</v>
      </c>
      <c r="D4228" s="30">
        <v>45975</v>
      </c>
      <c r="E4228" s="47">
        <v>195</v>
      </c>
      <c r="F4228" s="47">
        <f>IF(AB4228="DOLLAR",E4228*88,E4228)</f>
        <v>17160</v>
      </c>
      <c r="G4228" s="48">
        <f>F4228*J4228</f>
        <v>34320</v>
      </c>
      <c r="H4228" s="21">
        <v>344712</v>
      </c>
      <c r="I4228" s="21" t="s">
        <v>4792</v>
      </c>
      <c r="J4228" s="21">
        <v>2</v>
      </c>
      <c r="K4228" s="21">
        <v>2</v>
      </c>
      <c r="L4228" s="21">
        <f>J4228-K4228</f>
        <v>0</v>
      </c>
      <c r="M4228" s="21" t="s">
        <v>5979</v>
      </c>
      <c r="N4228" s="30">
        <v>45976</v>
      </c>
      <c r="O4228" s="48">
        <v>60450</v>
      </c>
      <c r="P4228" s="21" t="s">
        <v>2046</v>
      </c>
      <c r="Q4228" s="21">
        <v>58158206610</v>
      </c>
      <c r="R4228" s="21" t="s">
        <v>5920</v>
      </c>
      <c r="S4228" s="3">
        <v>4</v>
      </c>
      <c r="T4228" s="37"/>
      <c r="U4228" s="21" t="s">
        <v>5878</v>
      </c>
      <c r="V4228" s="21" t="str">
        <f>VLOOKUP(P4228,'Customer List'!B:C,2,)</f>
        <v>Banglore</v>
      </c>
      <c r="W4228" s="38"/>
      <c r="X4228" s="30">
        <v>45978</v>
      </c>
      <c r="Y4228" s="21">
        <f>IF(X4228="", "", X4228-N4228)</f>
        <v>2</v>
      </c>
      <c r="Z4228" s="21" t="str">
        <f>IF(N4228="", "", TEXT(N4228, "dddd"))</f>
        <v>Saturday</v>
      </c>
      <c r="AA4228" s="21" t="str">
        <f>IF(X4228="", "", TEXT(X4228, "dddd"))</f>
        <v>Monday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4222</v>
      </c>
      <c r="B4229" s="21" t="s">
        <v>5841</v>
      </c>
      <c r="C4229" s="30">
        <v>45965</v>
      </c>
      <c r="D4229" s="30">
        <v>45975</v>
      </c>
      <c r="E4229" s="47">
        <v>292.60000000000002</v>
      </c>
      <c r="F4229" s="47">
        <f>IF(AB4229="DOLLAR",E4229*88,E4229)</f>
        <v>25748.800000000003</v>
      </c>
      <c r="G4229" s="48">
        <f>F4229*J4229</f>
        <v>25748.800000000003</v>
      </c>
      <c r="H4229" s="21">
        <v>344730</v>
      </c>
      <c r="I4229" s="21" t="s">
        <v>4792</v>
      </c>
      <c r="J4229" s="21">
        <v>1</v>
      </c>
      <c r="K4229" s="21">
        <v>1</v>
      </c>
      <c r="L4229" s="21">
        <f>J4229-K4229</f>
        <v>0</v>
      </c>
      <c r="M4229" s="21" t="s">
        <v>6001</v>
      </c>
      <c r="N4229" s="30">
        <v>45976</v>
      </c>
      <c r="O4229" s="48">
        <v>31751.279999999999</v>
      </c>
      <c r="P4229" s="21" t="s">
        <v>276</v>
      </c>
      <c r="Q4229" s="21">
        <v>58158193520</v>
      </c>
      <c r="R4229" s="21" t="s">
        <v>5920</v>
      </c>
      <c r="S4229" s="3">
        <v>4</v>
      </c>
      <c r="T4229" s="37"/>
      <c r="U4229" s="21" t="s">
        <v>5878</v>
      </c>
      <c r="V4229" s="21" t="str">
        <f>VLOOKUP(P4229,'Customer List'!B:C,2,)</f>
        <v>Pune</v>
      </c>
      <c r="W4229" s="38"/>
      <c r="X4229" s="30">
        <v>45979</v>
      </c>
      <c r="Y4229" s="21">
        <f>IF(X4229="", "", X4229-N4229)</f>
        <v>3</v>
      </c>
      <c r="Z4229" s="21" t="str">
        <f>IF(N4229="", "", TEXT(N4229, "dddd"))</f>
        <v>Saturday</v>
      </c>
      <c r="AA4229" s="21" t="str">
        <f>IF(X4229="", "", TEXT(X4229, "dddd"))</f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4223</v>
      </c>
      <c r="B4230" s="21" t="s">
        <v>5841</v>
      </c>
      <c r="C4230" s="30">
        <v>45965</v>
      </c>
      <c r="D4230" s="30">
        <v>45975</v>
      </c>
      <c r="E4230" s="47">
        <v>172.9</v>
      </c>
      <c r="F4230" s="47">
        <f>IF(AB4230="DOLLAR",E4230*88,E4230)</f>
        <v>15215.2</v>
      </c>
      <c r="G4230" s="48">
        <f>F4230*J4230</f>
        <v>15215.2</v>
      </c>
      <c r="H4230" s="21">
        <v>344732</v>
      </c>
      <c r="I4230" s="21" t="s">
        <v>4792</v>
      </c>
      <c r="J4230" s="21">
        <v>1</v>
      </c>
      <c r="K4230" s="21">
        <v>1</v>
      </c>
      <c r="L4230" s="21">
        <f>J4230-K4230</f>
        <v>0</v>
      </c>
      <c r="M4230" s="21" t="s">
        <v>6003</v>
      </c>
      <c r="N4230" s="30">
        <v>45976</v>
      </c>
      <c r="O4230" s="48">
        <v>22971</v>
      </c>
      <c r="P4230" s="21" t="s">
        <v>626</v>
      </c>
      <c r="Q4230" s="21">
        <v>58158204996</v>
      </c>
      <c r="R4230" s="21" t="s">
        <v>5920</v>
      </c>
      <c r="S4230" s="3">
        <v>4</v>
      </c>
      <c r="T4230" s="37"/>
      <c r="U4230" s="21" t="s">
        <v>5878</v>
      </c>
      <c r="V4230" s="21" t="str">
        <f>VLOOKUP(P4230,'Customer List'!B:C,2,)</f>
        <v>Hyderabad</v>
      </c>
      <c r="W4230" s="38"/>
      <c r="X4230" s="30">
        <v>45979</v>
      </c>
      <c r="Y4230" s="21">
        <f>IF(X4230="", "", X4230-N4230)</f>
        <v>3</v>
      </c>
      <c r="Z4230" s="21" t="str">
        <f>IF(N4230="", "", TEXT(N4230, "dddd"))</f>
        <v>Saturday</v>
      </c>
      <c r="AA4230" s="21" t="str">
        <f>IF(X4230="", "", TEXT(X4230, "dddd"))</f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4224</v>
      </c>
      <c r="B4231" s="21" t="s">
        <v>5841</v>
      </c>
      <c r="C4231" s="30">
        <v>45965</v>
      </c>
      <c r="D4231" s="30">
        <v>45975</v>
      </c>
      <c r="E4231" s="47">
        <v>292.60000000000002</v>
      </c>
      <c r="F4231" s="47">
        <f>IF(AB4231="DOLLAR",E4231*88,E4231)</f>
        <v>25748.800000000003</v>
      </c>
      <c r="G4231" s="48">
        <f>F4231*J4231</f>
        <v>25748.800000000003</v>
      </c>
      <c r="H4231" s="21">
        <v>344734</v>
      </c>
      <c r="I4231" s="21" t="s">
        <v>4792</v>
      </c>
      <c r="J4231" s="21">
        <v>1</v>
      </c>
      <c r="K4231" s="21"/>
      <c r="L4231" s="21">
        <f>J4231-K4231</f>
        <v>1</v>
      </c>
      <c r="M4231" s="21"/>
      <c r="N4231" s="30"/>
      <c r="O4231" s="48"/>
      <c r="P4231" s="21" t="s">
        <v>30</v>
      </c>
      <c r="Q4231" s="21"/>
      <c r="R4231" s="21"/>
      <c r="S4231" s="3">
        <v>4</v>
      </c>
      <c r="T4231" s="37"/>
      <c r="U4231" s="21" t="s">
        <v>5878</v>
      </c>
      <c r="V4231" s="21" t="str">
        <f>VLOOKUP(P4231,'Customer List'!B:C,2,)</f>
        <v>Delhi</v>
      </c>
      <c r="W4231" s="38"/>
      <c r="X4231" s="30"/>
      <c r="Y4231" s="21" t="str">
        <f>IF(X4231="", "", X4231-N4231)</f>
        <v/>
      </c>
      <c r="Z4231" s="21" t="str">
        <f>IF(N4231="", "", TEXT(N4231, "dddd"))</f>
        <v/>
      </c>
      <c r="AA4231" s="21" t="str">
        <f>IF(X4231="", "", TEXT(X4231, "dddd"))</f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x14ac:dyDescent="0.25">
      <c r="A4232" s="21">
        <v>4225</v>
      </c>
      <c r="B4232" s="21" t="s">
        <v>5841</v>
      </c>
      <c r="C4232" s="30">
        <v>45965</v>
      </c>
      <c r="D4232" s="30">
        <v>45975</v>
      </c>
      <c r="E4232" s="47">
        <v>102.6</v>
      </c>
      <c r="F4232" s="47">
        <f>IF(AB4232="DOLLAR",E4232*88,E4232)</f>
        <v>9028.7999999999993</v>
      </c>
      <c r="G4232" s="48">
        <f>F4232*J4232</f>
        <v>9028.7999999999993</v>
      </c>
      <c r="H4232" s="21">
        <v>344807</v>
      </c>
      <c r="I4232" s="21" t="s">
        <v>4772</v>
      </c>
      <c r="J4232" s="21">
        <v>1</v>
      </c>
      <c r="K4232" s="21">
        <v>1</v>
      </c>
      <c r="L4232" s="21">
        <f>J4232-K4232</f>
        <v>0</v>
      </c>
      <c r="M4232" s="21" t="s">
        <v>5941</v>
      </c>
      <c r="N4232" s="30">
        <v>45979</v>
      </c>
      <c r="O4232" s="48">
        <v>16416</v>
      </c>
      <c r="P4232" s="21" t="s">
        <v>208</v>
      </c>
      <c r="Q4232" s="21" t="s">
        <v>1127</v>
      </c>
      <c r="R4232" s="21" t="s">
        <v>1127</v>
      </c>
      <c r="S4232" s="3">
        <v>4</v>
      </c>
      <c r="T4232" s="37"/>
      <c r="U4232" s="21" t="s">
        <v>5878</v>
      </c>
      <c r="V4232" s="21" t="str">
        <f>VLOOKUP(P4232,'Customer List'!B:C,2,)</f>
        <v>Delhi</v>
      </c>
      <c r="W4232" s="38"/>
      <c r="X4232" s="30"/>
      <c r="Y4232" s="21" t="str">
        <f>IF(X4232="", "", X4232-N4232)</f>
        <v/>
      </c>
      <c r="Z4232" s="21" t="str">
        <f>IF(N4232="", "", TEXT(N4232, "dddd"))</f>
        <v>Tuesday</v>
      </c>
      <c r="AA4232" s="21" t="str">
        <f>IF(X4232="", "", TEXT(X4232, "dddd"))</f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x14ac:dyDescent="0.25">
      <c r="A4233" s="21">
        <v>4226</v>
      </c>
      <c r="B4233" s="21" t="s">
        <v>5841</v>
      </c>
      <c r="C4233" s="30">
        <v>45965</v>
      </c>
      <c r="D4233" s="30">
        <v>45975</v>
      </c>
      <c r="E4233" s="47">
        <v>85.8</v>
      </c>
      <c r="F4233" s="47">
        <f>IF(AB4233="DOLLAR",E4233*88,E4233)</f>
        <v>7550.4</v>
      </c>
      <c r="G4233" s="48">
        <f>F4233*J4233</f>
        <v>7550.4</v>
      </c>
      <c r="H4233" s="21">
        <v>344813</v>
      </c>
      <c r="I4233" s="21" t="s">
        <v>4772</v>
      </c>
      <c r="J4233" s="21">
        <v>1</v>
      </c>
      <c r="K4233" s="21">
        <v>1</v>
      </c>
      <c r="L4233" s="21">
        <f>J4233-K4233</f>
        <v>0</v>
      </c>
      <c r="M4233" s="21" t="s">
        <v>5937</v>
      </c>
      <c r="N4233" s="30">
        <v>45975</v>
      </c>
      <c r="O4233" s="48">
        <v>15515.5</v>
      </c>
      <c r="P4233" s="21" t="s">
        <v>191</v>
      </c>
      <c r="Q4233" s="21" t="s">
        <v>5968</v>
      </c>
      <c r="R4233" s="21"/>
      <c r="S4233" s="3">
        <v>4</v>
      </c>
      <c r="T4233" s="37"/>
      <c r="U4233" s="21" t="s">
        <v>5878</v>
      </c>
      <c r="V4233" s="21" t="str">
        <f>VLOOKUP(P4233,'Customer List'!B:C,2,)</f>
        <v>Chandigarh</v>
      </c>
      <c r="W4233" s="38"/>
      <c r="X4233" s="30">
        <v>45976</v>
      </c>
      <c r="Y4233" s="21">
        <f>IF(X4233="", "", X4233-N4233)</f>
        <v>1</v>
      </c>
      <c r="Z4233" s="21" t="str">
        <f>IF(N4233="", "", TEXT(N4233, "dddd"))</f>
        <v>Friday</v>
      </c>
      <c r="AA4233" s="21" t="str">
        <f>IF(X4233="", "", TEXT(X4233, "dddd"))</f>
        <v>Saturday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4227</v>
      </c>
      <c r="B4234" s="21" t="s">
        <v>5841</v>
      </c>
      <c r="C4234" s="30">
        <v>45965</v>
      </c>
      <c r="D4234" s="30">
        <v>45975</v>
      </c>
      <c r="E4234" s="47">
        <v>292.60000000000002</v>
      </c>
      <c r="F4234" s="47">
        <f>IF(AB4234="DOLLAR",E4234*88,E4234)</f>
        <v>25748.800000000003</v>
      </c>
      <c r="G4234" s="48">
        <f>F4234*J4234</f>
        <v>25748.800000000003</v>
      </c>
      <c r="H4234" s="21">
        <v>344846</v>
      </c>
      <c r="I4234" s="21" t="s">
        <v>4772</v>
      </c>
      <c r="J4234" s="21">
        <v>1</v>
      </c>
      <c r="K4234" s="21">
        <v>1</v>
      </c>
      <c r="L4234" s="21">
        <f>J4234-K4234</f>
        <v>0</v>
      </c>
      <c r="M4234" s="21" t="s">
        <v>5924</v>
      </c>
      <c r="N4234" s="30">
        <v>45976</v>
      </c>
      <c r="O4234" s="48">
        <v>0</v>
      </c>
      <c r="P4234" s="21" t="s">
        <v>625</v>
      </c>
      <c r="Q4234" s="21" t="s">
        <v>5967</v>
      </c>
      <c r="R4234" s="21" t="s">
        <v>637</v>
      </c>
      <c r="S4234" s="3">
        <v>4</v>
      </c>
      <c r="T4234" s="37"/>
      <c r="U4234" s="21" t="s">
        <v>5878</v>
      </c>
      <c r="V4234" s="21" t="str">
        <f>VLOOKUP(P4234,'Customer List'!B:C,2,)</f>
        <v>Delhi</v>
      </c>
      <c r="W4234" s="38"/>
      <c r="X4234" s="30"/>
      <c r="Y4234" s="21" t="str">
        <f>IF(X4234="", "", X4234-N4234)</f>
        <v/>
      </c>
      <c r="Z4234" s="21" t="str">
        <f>IF(N4234="", "", TEXT(N4234, "dddd"))</f>
        <v>Saturday</v>
      </c>
      <c r="AA4234" s="21" t="str">
        <f>IF(X4234="", "", TEXT(X4234, "dddd"))</f>
        <v/>
      </c>
      <c r="AB4234" s="21" t="str">
        <f>VLOOKUP(U4234,'Currency Sheet'!A:C,3,)</f>
        <v>DOLLAR</v>
      </c>
      <c r="AC4234" s="42" t="str">
        <f>VLOOKUP(P4234,'Customer List'!B:D,3,)</f>
        <v>Local</v>
      </c>
    </row>
    <row r="4235" spans="1:29" x14ac:dyDescent="0.25">
      <c r="A4235" s="21">
        <v>4228</v>
      </c>
      <c r="B4235" s="21" t="s">
        <v>5841</v>
      </c>
      <c r="C4235" s="30">
        <v>45965</v>
      </c>
      <c r="D4235" s="30">
        <v>45975</v>
      </c>
      <c r="E4235" s="47">
        <v>216</v>
      </c>
      <c r="F4235" s="47">
        <f>IF(AB4235="DOLLAR",E4235*88,E4235)</f>
        <v>19008</v>
      </c>
      <c r="G4235" s="48">
        <f>F4235*J4235</f>
        <v>38016</v>
      </c>
      <c r="H4235" s="21">
        <v>345006</v>
      </c>
      <c r="I4235" s="21" t="s">
        <v>5076</v>
      </c>
      <c r="J4235" s="21">
        <v>2</v>
      </c>
      <c r="K4235" s="21">
        <v>2</v>
      </c>
      <c r="L4235" s="21">
        <f>J4235-K4235</f>
        <v>0</v>
      </c>
      <c r="M4235" s="21" t="s">
        <v>5979</v>
      </c>
      <c r="N4235" s="30">
        <v>45976</v>
      </c>
      <c r="O4235" s="48">
        <v>66960</v>
      </c>
      <c r="P4235" s="21" t="s">
        <v>2046</v>
      </c>
      <c r="Q4235" s="21">
        <v>58158206610</v>
      </c>
      <c r="R4235" s="21" t="s">
        <v>5920</v>
      </c>
      <c r="S4235" s="3">
        <v>4</v>
      </c>
      <c r="T4235" s="37"/>
      <c r="U4235" s="21" t="s">
        <v>5878</v>
      </c>
      <c r="V4235" s="21" t="str">
        <f>VLOOKUP(P4235,'Customer List'!B:C,2,)</f>
        <v>Banglore</v>
      </c>
      <c r="W4235" s="38"/>
      <c r="X4235" s="30">
        <v>45978</v>
      </c>
      <c r="Y4235" s="21">
        <f>IF(X4235="", "", X4235-N4235)</f>
        <v>2</v>
      </c>
      <c r="Z4235" s="21" t="str">
        <f>IF(N4235="", "", TEXT(N4235, "dddd"))</f>
        <v>Saturday</v>
      </c>
      <c r="AA4235" s="21" t="str">
        <f>IF(X4235="", "", TEXT(X4235, "dddd"))</f>
        <v>Monday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4229</v>
      </c>
      <c r="B4236" s="21" t="s">
        <v>5841</v>
      </c>
      <c r="C4236" s="30">
        <v>45965</v>
      </c>
      <c r="D4236" s="30">
        <v>45975</v>
      </c>
      <c r="E4236" s="47">
        <v>158.19999999999999</v>
      </c>
      <c r="F4236" s="47">
        <f>IF(AB4236="DOLLAR",E4236*88,E4236)</f>
        <v>13921.599999999999</v>
      </c>
      <c r="G4236" s="48">
        <f>F4236*J4236</f>
        <v>13921.599999999999</v>
      </c>
      <c r="H4236" s="21">
        <v>345031</v>
      </c>
      <c r="I4236" s="21" t="s">
        <v>5076</v>
      </c>
      <c r="J4236" s="21">
        <v>1</v>
      </c>
      <c r="K4236" s="21">
        <v>1</v>
      </c>
      <c r="L4236" s="21">
        <f>J4236-K4236</f>
        <v>0</v>
      </c>
      <c r="M4236" s="21" t="s">
        <v>6001</v>
      </c>
      <c r="N4236" s="30">
        <v>45976</v>
      </c>
      <c r="O4236" s="48">
        <v>17166.96</v>
      </c>
      <c r="P4236" s="21" t="s">
        <v>276</v>
      </c>
      <c r="Q4236" s="21">
        <v>58158193520</v>
      </c>
      <c r="R4236" s="21" t="s">
        <v>5920</v>
      </c>
      <c r="S4236" s="3">
        <v>4</v>
      </c>
      <c r="T4236" s="37"/>
      <c r="U4236" s="21" t="s">
        <v>5878</v>
      </c>
      <c r="V4236" s="21" t="str">
        <f>VLOOKUP(P4236,'Customer List'!B:C,2,)</f>
        <v>Pune</v>
      </c>
      <c r="W4236" s="38"/>
      <c r="X4236" s="30">
        <v>45979</v>
      </c>
      <c r="Y4236" s="21">
        <f>IF(X4236="", "", X4236-N4236)</f>
        <v>3</v>
      </c>
      <c r="Z4236" s="21" t="str">
        <f>IF(N4236="", "", TEXT(N4236, "dddd"))</f>
        <v>Saturday</v>
      </c>
      <c r="AA4236" s="21" t="str">
        <f>IF(X4236="", "", TEXT(X4236, "dddd"))</f>
        <v>Tuesday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x14ac:dyDescent="0.25">
      <c r="A4237" s="21">
        <v>4230</v>
      </c>
      <c r="B4237" s="21" t="s">
        <v>5841</v>
      </c>
      <c r="C4237" s="30">
        <v>45965</v>
      </c>
      <c r="D4237" s="30">
        <v>45975</v>
      </c>
      <c r="E4237" s="47">
        <v>174.6</v>
      </c>
      <c r="F4237" s="47">
        <f>IF(AB4237="DOLLAR",E4237*88,E4237)</f>
        <v>15364.8</v>
      </c>
      <c r="G4237" s="48">
        <f>F4237*J4237</f>
        <v>15364.8</v>
      </c>
      <c r="H4237" s="21">
        <v>350216</v>
      </c>
      <c r="I4237" s="21" t="s">
        <v>5192</v>
      </c>
      <c r="J4237" s="21">
        <v>1</v>
      </c>
      <c r="K4237" s="21"/>
      <c r="L4237" s="21">
        <f>J4237-K4237</f>
        <v>1</v>
      </c>
      <c r="M4237" s="21"/>
      <c r="N4237" s="30"/>
      <c r="O4237" s="48"/>
      <c r="P4237" s="21" t="s">
        <v>30</v>
      </c>
      <c r="Q4237" s="21"/>
      <c r="R4237" s="21"/>
      <c r="S4237" s="3">
        <v>4</v>
      </c>
      <c r="T4237" s="37"/>
      <c r="U4237" s="21" t="s">
        <v>5878</v>
      </c>
      <c r="V4237" s="21" t="str">
        <f>VLOOKUP(P4237,'Customer List'!B:C,2,)</f>
        <v>Delhi</v>
      </c>
      <c r="W4237" s="38"/>
      <c r="X4237" s="30"/>
      <c r="Y4237" s="21" t="str">
        <f>IF(X4237="", "", X4237-N4237)</f>
        <v/>
      </c>
      <c r="Z4237" s="21" t="str">
        <f>IF(N4237="", "", TEXT(N4237, "dddd"))</f>
        <v/>
      </c>
      <c r="AA4237" s="21" t="str">
        <f>IF(X4237="", "", TEXT(X4237, "dddd"))</f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v>4231</v>
      </c>
      <c r="B4238" s="21" t="s">
        <v>5841</v>
      </c>
      <c r="C4238" s="30">
        <v>45965</v>
      </c>
      <c r="D4238" s="30">
        <v>45975</v>
      </c>
      <c r="E4238" s="47">
        <v>208.2</v>
      </c>
      <c r="F4238" s="47">
        <f>IF(AB4238="DOLLAR",E4238*88,E4238)</f>
        <v>18321.599999999999</v>
      </c>
      <c r="G4238" s="48">
        <f>F4238*J4238</f>
        <v>18321.599999999999</v>
      </c>
      <c r="H4238" s="21">
        <v>350504</v>
      </c>
      <c r="I4238" s="21" t="s">
        <v>5855</v>
      </c>
      <c r="J4238" s="21">
        <v>1</v>
      </c>
      <c r="K4238" s="21">
        <v>1</v>
      </c>
      <c r="L4238" s="21">
        <f>J4238-K4238</f>
        <v>0</v>
      </c>
      <c r="M4238" s="21" t="s">
        <v>5924</v>
      </c>
      <c r="N4238" s="30">
        <v>45976</v>
      </c>
      <c r="O4238" s="48">
        <v>0</v>
      </c>
      <c r="P4238" s="21" t="s">
        <v>625</v>
      </c>
      <c r="Q4238" s="21" t="s">
        <v>5967</v>
      </c>
      <c r="R4238" s="21" t="s">
        <v>637</v>
      </c>
      <c r="S4238" s="3">
        <v>4</v>
      </c>
      <c r="T4238" s="37"/>
      <c r="U4238" s="21" t="s">
        <v>5878</v>
      </c>
      <c r="V4238" s="21" t="str">
        <f>VLOOKUP(P4238,'Customer List'!B:C,2,)</f>
        <v>Delhi</v>
      </c>
      <c r="W4238" s="38"/>
      <c r="X4238" s="30"/>
      <c r="Y4238" s="21" t="str">
        <f>IF(X4238="", "", X4238-N4238)</f>
        <v/>
      </c>
      <c r="Z4238" s="21" t="str">
        <f>IF(N4238="", "", TEXT(N4238, "dddd"))</f>
        <v>Saturday</v>
      </c>
      <c r="AA4238" s="21" t="str">
        <f>IF(X4238="", "", TEXT(X4238, "dddd"))</f>
        <v/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x14ac:dyDescent="0.25">
      <c r="A4239" s="21">
        <v>4232</v>
      </c>
      <c r="B4239" s="21" t="s">
        <v>5841</v>
      </c>
      <c r="C4239" s="30">
        <v>45965</v>
      </c>
      <c r="D4239" s="30">
        <v>45975</v>
      </c>
      <c r="E4239" s="47">
        <v>105.6</v>
      </c>
      <c r="F4239" s="47">
        <f>IF(AB4239="DOLLAR",E4239*88,E4239)</f>
        <v>9292.7999999999993</v>
      </c>
      <c r="G4239" s="48">
        <f>F4239*J4239</f>
        <v>9292.7999999999993</v>
      </c>
      <c r="H4239" s="21">
        <v>353019</v>
      </c>
      <c r="I4239" s="21" t="s">
        <v>5856</v>
      </c>
      <c r="J4239" s="21">
        <v>1</v>
      </c>
      <c r="K4239" s="21">
        <v>1</v>
      </c>
      <c r="L4239" s="21">
        <f>J4239-K4239</f>
        <v>0</v>
      </c>
      <c r="M4239" s="21" t="s">
        <v>5955</v>
      </c>
      <c r="N4239" s="30">
        <v>45978</v>
      </c>
      <c r="O4239" s="48">
        <v>16368</v>
      </c>
      <c r="P4239" s="21" t="s">
        <v>3334</v>
      </c>
      <c r="Q4239" s="21" t="s">
        <v>5919</v>
      </c>
      <c r="R4239" s="21" t="s">
        <v>5920</v>
      </c>
      <c r="S4239" s="3">
        <v>4</v>
      </c>
      <c r="T4239" s="37"/>
      <c r="U4239" s="21" t="s">
        <v>5878</v>
      </c>
      <c r="V4239" s="21" t="str">
        <f>VLOOKUP(P4239,'Customer List'!B:C,2,)</f>
        <v>Chandigarh</v>
      </c>
      <c r="W4239" s="38"/>
      <c r="X4239" s="30">
        <v>45979</v>
      </c>
      <c r="Y4239" s="21">
        <f>IF(X4239="", "", X4239-N4239)</f>
        <v>1</v>
      </c>
      <c r="Z4239" s="21" t="str">
        <f>IF(N4239="", "", TEXT(N4239, "dddd"))</f>
        <v>Monday</v>
      </c>
      <c r="AA4239" s="21" t="str">
        <f>IF(X4239="", "", TEXT(X4239, "dddd"))</f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4233</v>
      </c>
      <c r="B4240" s="21" t="s">
        <v>5841</v>
      </c>
      <c r="C4240" s="30">
        <v>45965</v>
      </c>
      <c r="D4240" s="30">
        <v>45975</v>
      </c>
      <c r="E4240" s="47">
        <v>172.2</v>
      </c>
      <c r="F4240" s="47">
        <f>IF(AB4240="DOLLAR",E4240*88,E4240)</f>
        <v>15153.599999999999</v>
      </c>
      <c r="G4240" s="48">
        <f>F4240*J4240</f>
        <v>30307.199999999997</v>
      </c>
      <c r="H4240" s="21">
        <v>353204</v>
      </c>
      <c r="I4240" s="21" t="s">
        <v>5078</v>
      </c>
      <c r="J4240" s="21">
        <v>2</v>
      </c>
      <c r="K4240" s="21">
        <v>2</v>
      </c>
      <c r="L4240" s="21">
        <f>J4240-K4240</f>
        <v>0</v>
      </c>
      <c r="M4240" s="21" t="s">
        <v>5979</v>
      </c>
      <c r="N4240" s="30">
        <v>45976</v>
      </c>
      <c r="O4240" s="48">
        <v>53382</v>
      </c>
      <c r="P4240" s="21" t="s">
        <v>2046</v>
      </c>
      <c r="Q4240" s="21">
        <v>58158206610</v>
      </c>
      <c r="R4240" s="21" t="s">
        <v>5920</v>
      </c>
      <c r="S4240" s="3">
        <v>4</v>
      </c>
      <c r="T4240" s="37"/>
      <c r="U4240" s="21" t="s">
        <v>5878</v>
      </c>
      <c r="V4240" s="21" t="str">
        <f>VLOOKUP(P4240,'Customer List'!B:C,2,)</f>
        <v>Banglore</v>
      </c>
      <c r="W4240" s="38"/>
      <c r="X4240" s="30">
        <v>45978</v>
      </c>
      <c r="Y4240" s="21">
        <f>IF(X4240="", "", X4240-N4240)</f>
        <v>2</v>
      </c>
      <c r="Z4240" s="21" t="str">
        <f>IF(N4240="", "", TEXT(N4240, "dddd"))</f>
        <v>Saturday</v>
      </c>
      <c r="AA4240" s="21" t="str">
        <f>IF(X4240="", "", TEXT(X4240, "dddd"))</f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x14ac:dyDescent="0.25">
      <c r="A4241" s="21">
        <v>4234</v>
      </c>
      <c r="B4241" s="21" t="s">
        <v>5841</v>
      </c>
      <c r="C4241" s="30">
        <v>45965</v>
      </c>
      <c r="D4241" s="30">
        <v>45975</v>
      </c>
      <c r="E4241" s="47">
        <v>229.2</v>
      </c>
      <c r="F4241" s="47">
        <f>IF(AB4241="DOLLAR",E4241*88,E4241)</f>
        <v>20169.599999999999</v>
      </c>
      <c r="G4241" s="48">
        <f>F4241*J4241</f>
        <v>20169.599999999999</v>
      </c>
      <c r="H4241" s="21">
        <v>353236</v>
      </c>
      <c r="I4241" s="21" t="s">
        <v>5078</v>
      </c>
      <c r="J4241" s="21">
        <v>1</v>
      </c>
      <c r="K4241" s="21"/>
      <c r="L4241" s="21">
        <f>J4241-K4241</f>
        <v>1</v>
      </c>
      <c r="M4241" s="21"/>
      <c r="N4241" s="30"/>
      <c r="O4241" s="48"/>
      <c r="P4241" s="21" t="s">
        <v>30</v>
      </c>
      <c r="Q4241" s="21"/>
      <c r="R4241" s="21"/>
      <c r="S4241" s="3">
        <v>4</v>
      </c>
      <c r="T4241" s="37"/>
      <c r="U4241" s="21" t="s">
        <v>5878</v>
      </c>
      <c r="V4241" s="21" t="str">
        <f>VLOOKUP(P4241,'Customer List'!B:C,2,)</f>
        <v>Delhi</v>
      </c>
      <c r="W4241" s="38"/>
      <c r="X4241" s="30"/>
      <c r="Y4241" s="21" t="str">
        <f>IF(X4241="", "", X4241-N4241)</f>
        <v/>
      </c>
      <c r="Z4241" s="21" t="str">
        <f>IF(N4241="", "", TEXT(N4241, "dddd"))</f>
        <v/>
      </c>
      <c r="AA4241" s="21" t="str">
        <f>IF(X4241="", "", TEXT(X4241, "dddd"))</f>
        <v/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x14ac:dyDescent="0.25">
      <c r="A4242" s="21">
        <v>4235</v>
      </c>
      <c r="B4242" s="21" t="s">
        <v>5841</v>
      </c>
      <c r="C4242" s="30">
        <v>45965</v>
      </c>
      <c r="D4242" s="30">
        <v>45975</v>
      </c>
      <c r="E4242" s="47">
        <v>89.4</v>
      </c>
      <c r="F4242" s="47">
        <f>IF(AB4242="DOLLAR",E4242*88,E4242)</f>
        <v>7867.2000000000007</v>
      </c>
      <c r="G4242" s="48">
        <f>F4242*J4242</f>
        <v>7867.2000000000007</v>
      </c>
      <c r="H4242" s="21">
        <v>353415</v>
      </c>
      <c r="I4242" s="21" t="s">
        <v>5811</v>
      </c>
      <c r="J4242" s="21">
        <v>1</v>
      </c>
      <c r="K4242" s="21">
        <v>1</v>
      </c>
      <c r="L4242" s="21">
        <f>J4242-K4242</f>
        <v>0</v>
      </c>
      <c r="M4242" s="21" t="s">
        <v>5955</v>
      </c>
      <c r="N4242" s="30">
        <v>45978</v>
      </c>
      <c r="O4242" s="48">
        <v>13857</v>
      </c>
      <c r="P4242" s="21" t="s">
        <v>3334</v>
      </c>
      <c r="Q4242" s="21" t="s">
        <v>5919</v>
      </c>
      <c r="R4242" s="21" t="s">
        <v>5920</v>
      </c>
      <c r="S4242" s="3">
        <v>4</v>
      </c>
      <c r="T4242" s="37"/>
      <c r="U4242" s="21" t="s">
        <v>5878</v>
      </c>
      <c r="V4242" s="21" t="str">
        <f>VLOOKUP(P4242,'Customer List'!B:C,2,)</f>
        <v>Chandigarh</v>
      </c>
      <c r="W4242" s="38"/>
      <c r="X4242" s="30">
        <v>45979</v>
      </c>
      <c r="Y4242" s="21">
        <f>IF(X4242="", "", X4242-N4242)</f>
        <v>1</v>
      </c>
      <c r="Z4242" s="21" t="str">
        <f>IF(N4242="", "", TEXT(N4242, "dddd"))</f>
        <v>Monday</v>
      </c>
      <c r="AA4242" s="21" t="str">
        <f>IF(X4242="", "", TEXT(X4242, "dddd"))</f>
        <v>Tuesday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v>4236</v>
      </c>
      <c r="B4243" s="21" t="s">
        <v>5841</v>
      </c>
      <c r="C4243" s="30">
        <v>45965</v>
      </c>
      <c r="D4243" s="30">
        <v>45975</v>
      </c>
      <c r="E4243" s="47">
        <v>201</v>
      </c>
      <c r="F4243" s="47">
        <f>IF(AB4243="DOLLAR",E4243*88,E4243)</f>
        <v>17688</v>
      </c>
      <c r="G4243" s="48">
        <f>F4243*J4243</f>
        <v>35376</v>
      </c>
      <c r="H4243" s="21">
        <v>353712</v>
      </c>
      <c r="I4243" s="21" t="s">
        <v>4797</v>
      </c>
      <c r="J4243" s="21">
        <v>2</v>
      </c>
      <c r="K4243" s="21">
        <v>2</v>
      </c>
      <c r="L4243" s="21">
        <f>J4243-K4243</f>
        <v>0</v>
      </c>
      <c r="M4243" s="21" t="s">
        <v>5979</v>
      </c>
      <c r="N4243" s="30">
        <v>45976</v>
      </c>
      <c r="O4243" s="48">
        <v>62310</v>
      </c>
      <c r="P4243" s="21" t="s">
        <v>2046</v>
      </c>
      <c r="Q4243" s="21">
        <v>58158206610</v>
      </c>
      <c r="R4243" s="21" t="s">
        <v>5920</v>
      </c>
      <c r="S4243" s="3">
        <v>4</v>
      </c>
      <c r="T4243" s="37"/>
      <c r="U4243" s="21" t="s">
        <v>5878</v>
      </c>
      <c r="V4243" s="21" t="str">
        <f>VLOOKUP(P4243,'Customer List'!B:C,2,)</f>
        <v>Banglore</v>
      </c>
      <c r="W4243" s="38"/>
      <c r="X4243" s="30">
        <v>45978</v>
      </c>
      <c r="Y4243" s="21">
        <f>IF(X4243="", "", X4243-N4243)</f>
        <v>2</v>
      </c>
      <c r="Z4243" s="21" t="str">
        <f>IF(N4243="", "", TEXT(N4243, "dddd"))</f>
        <v>Saturday</v>
      </c>
      <c r="AA4243" s="21" t="str">
        <f>IF(X4243="", "", TEXT(X4243, "dddd"))</f>
        <v>Monday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4237</v>
      </c>
      <c r="B4244" s="21" t="s">
        <v>5841</v>
      </c>
      <c r="C4244" s="30">
        <v>45965</v>
      </c>
      <c r="D4244" s="30">
        <v>45975</v>
      </c>
      <c r="E4244" s="47">
        <v>142.80000000000001</v>
      </c>
      <c r="F4244" s="47">
        <f>IF(AB4244="DOLLAR",E4244*88,E4244)</f>
        <v>12566.400000000001</v>
      </c>
      <c r="G4244" s="48">
        <f>F4244*J4244</f>
        <v>12566.400000000001</v>
      </c>
      <c r="H4244" s="21">
        <v>353737</v>
      </c>
      <c r="I4244" s="21" t="s">
        <v>4797</v>
      </c>
      <c r="J4244" s="21">
        <v>1</v>
      </c>
      <c r="K4244" s="21">
        <v>1</v>
      </c>
      <c r="L4244" s="21">
        <f>J4244-K4244</f>
        <v>0</v>
      </c>
      <c r="M4244" s="21" t="s">
        <v>5955</v>
      </c>
      <c r="N4244" s="30">
        <v>45978</v>
      </c>
      <c r="O4244" s="48">
        <v>18972</v>
      </c>
      <c r="P4244" s="21" t="s">
        <v>3334</v>
      </c>
      <c r="Q4244" s="21" t="s">
        <v>5919</v>
      </c>
      <c r="R4244" s="21" t="s">
        <v>5920</v>
      </c>
      <c r="S4244" s="3">
        <v>4</v>
      </c>
      <c r="T4244" s="37"/>
      <c r="U4244" s="21" t="s">
        <v>5878</v>
      </c>
      <c r="V4244" s="21" t="str">
        <f>VLOOKUP(P4244,'Customer List'!B:C,2,)</f>
        <v>Chandigarh</v>
      </c>
      <c r="W4244" s="38"/>
      <c r="X4244" s="30">
        <v>45979</v>
      </c>
      <c r="Y4244" s="21">
        <f>IF(X4244="", "", X4244-N4244)</f>
        <v>1</v>
      </c>
      <c r="Z4244" s="21" t="str">
        <f>IF(N4244="", "", TEXT(N4244, "dddd"))</f>
        <v>Monday</v>
      </c>
      <c r="AA4244" s="21" t="str">
        <f>IF(X4244="", "", TEXT(X4244, "dddd"))</f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4238</v>
      </c>
      <c r="B4245" s="21" t="s">
        <v>5841</v>
      </c>
      <c r="C4245" s="30">
        <v>45965</v>
      </c>
      <c r="D4245" s="30">
        <v>45975</v>
      </c>
      <c r="E4245" s="47">
        <v>159</v>
      </c>
      <c r="F4245" s="47">
        <f>IF(AB4245="DOLLAR",E4245*88,E4245)</f>
        <v>13992</v>
      </c>
      <c r="G4245" s="48">
        <f>F4245*J4245</f>
        <v>27984</v>
      </c>
      <c r="H4245" s="21">
        <v>356128</v>
      </c>
      <c r="I4245" s="21" t="s">
        <v>5381</v>
      </c>
      <c r="J4245" s="21">
        <v>2</v>
      </c>
      <c r="K4245" s="21">
        <v>2</v>
      </c>
      <c r="L4245" s="21">
        <f>J4245-K4245</f>
        <v>0</v>
      </c>
      <c r="M4245" s="21" t="s">
        <v>5979</v>
      </c>
      <c r="N4245" s="30">
        <v>45976</v>
      </c>
      <c r="O4245" s="48">
        <v>49290</v>
      </c>
      <c r="P4245" s="21" t="s">
        <v>2046</v>
      </c>
      <c r="Q4245" s="21">
        <v>58158206610</v>
      </c>
      <c r="R4245" s="21" t="s">
        <v>5920</v>
      </c>
      <c r="S4245" s="3">
        <v>4</v>
      </c>
      <c r="T4245" s="37"/>
      <c r="U4245" s="21" t="s">
        <v>5878</v>
      </c>
      <c r="V4245" s="21" t="str">
        <f>VLOOKUP(P4245,'Customer List'!B:C,2,)</f>
        <v>Banglore</v>
      </c>
      <c r="W4245" s="38"/>
      <c r="X4245" s="30">
        <v>45978</v>
      </c>
      <c r="Y4245" s="21">
        <f>IF(X4245="", "", X4245-N4245)</f>
        <v>2</v>
      </c>
      <c r="Z4245" s="21" t="str">
        <f>IF(N4245="", "", TEXT(N4245, "dddd"))</f>
        <v>Saturday</v>
      </c>
      <c r="AA4245" s="21" t="str">
        <f>IF(X4245="", "", TEXT(X4245, "dddd"))</f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4239</v>
      </c>
      <c r="B4246" s="21" t="s">
        <v>5841</v>
      </c>
      <c r="C4246" s="30">
        <v>45965</v>
      </c>
      <c r="D4246" s="30">
        <v>45975</v>
      </c>
      <c r="E4246" s="47">
        <v>96.6</v>
      </c>
      <c r="F4246" s="47">
        <f>IF(AB4246="DOLLAR",E4246*88,E4246)</f>
        <v>8500.7999999999993</v>
      </c>
      <c r="G4246" s="48">
        <f>F4246*J4246</f>
        <v>8500.7999999999993</v>
      </c>
      <c r="H4246" s="21">
        <v>357505</v>
      </c>
      <c r="I4246" s="21" t="s">
        <v>4798</v>
      </c>
      <c r="J4246" s="21">
        <v>1</v>
      </c>
      <c r="K4246" s="21">
        <v>1</v>
      </c>
      <c r="L4246" s="21">
        <f>J4246-K4246</f>
        <v>0</v>
      </c>
      <c r="M4246" s="21" t="s">
        <v>5930</v>
      </c>
      <c r="N4246" s="30">
        <v>45979</v>
      </c>
      <c r="O4246" s="48">
        <v>14973</v>
      </c>
      <c r="P4246" s="21" t="s">
        <v>153</v>
      </c>
      <c r="Q4246" s="21" t="s">
        <v>1127</v>
      </c>
      <c r="R4246" s="21" t="s">
        <v>1127</v>
      </c>
      <c r="S4246" s="3">
        <v>4</v>
      </c>
      <c r="T4246" s="37"/>
      <c r="U4246" s="21" t="s">
        <v>5878</v>
      </c>
      <c r="V4246" s="21" t="str">
        <f>VLOOKUP(P4246,'Customer List'!B:C,2,)</f>
        <v>Noida</v>
      </c>
      <c r="W4246" s="38"/>
      <c r="X4246" s="30"/>
      <c r="Y4246" s="21" t="str">
        <f>IF(X4246="", "", X4246-N4246)</f>
        <v/>
      </c>
      <c r="Z4246" s="21" t="str">
        <f>IF(N4246="", "", TEXT(N4246, "dddd"))</f>
        <v>Tuesday</v>
      </c>
      <c r="AA4246" s="21" t="str">
        <f>IF(X4246="", "", TEXT(X4246, "dddd"))</f>
        <v/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4240</v>
      </c>
      <c r="B4247" s="21" t="s">
        <v>5841</v>
      </c>
      <c r="C4247" s="30">
        <v>45965</v>
      </c>
      <c r="D4247" s="30">
        <v>45975</v>
      </c>
      <c r="E4247" s="47">
        <v>89.4</v>
      </c>
      <c r="F4247" s="47">
        <f>IF(AB4247="DOLLAR",E4247*88,E4247)</f>
        <v>7867.2000000000007</v>
      </c>
      <c r="G4247" s="48">
        <f>F4247*J4247</f>
        <v>7867.2000000000007</v>
      </c>
      <c r="H4247" s="21">
        <v>359407</v>
      </c>
      <c r="I4247" s="21" t="s">
        <v>5857</v>
      </c>
      <c r="J4247" s="21">
        <v>1</v>
      </c>
      <c r="K4247" s="21">
        <v>1</v>
      </c>
      <c r="L4247" s="21">
        <f>J4247-K4247</f>
        <v>0</v>
      </c>
      <c r="M4247" s="21" t="s">
        <v>5938</v>
      </c>
      <c r="N4247" s="30">
        <v>45975</v>
      </c>
      <c r="O4247" s="48">
        <v>16166.5</v>
      </c>
      <c r="P4247" s="21" t="s">
        <v>191</v>
      </c>
      <c r="Q4247" s="21" t="s">
        <v>5968</v>
      </c>
      <c r="R4247" s="21"/>
      <c r="S4247" s="3">
        <v>4</v>
      </c>
      <c r="T4247" s="37"/>
      <c r="U4247" s="21" t="s">
        <v>5878</v>
      </c>
      <c r="V4247" s="21" t="str">
        <f>VLOOKUP(P4247,'Customer List'!B:C,2,)</f>
        <v>Chandigarh</v>
      </c>
      <c r="W4247" s="38"/>
      <c r="X4247" s="30">
        <v>45976</v>
      </c>
      <c r="Y4247" s="21">
        <f>IF(X4247="", "", X4247-N4247)</f>
        <v>1</v>
      </c>
      <c r="Z4247" s="21" t="str">
        <f>IF(N4247="", "", TEXT(N4247, "dddd"))</f>
        <v>Friday</v>
      </c>
      <c r="AA4247" s="21" t="str">
        <f>IF(X4247="", "", TEXT(X4247, "dddd"))</f>
        <v>Saturday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4241</v>
      </c>
      <c r="B4248" s="21" t="s">
        <v>5841</v>
      </c>
      <c r="C4248" s="30">
        <v>45965</v>
      </c>
      <c r="D4248" s="30">
        <v>45975</v>
      </c>
      <c r="E4248" s="47">
        <v>296.8</v>
      </c>
      <c r="F4248" s="47">
        <f>IF(AB4248="DOLLAR",E4248*88,E4248)</f>
        <v>26118.400000000001</v>
      </c>
      <c r="G4248" s="48">
        <f>F4248*J4248</f>
        <v>26118.400000000001</v>
      </c>
      <c r="H4248" s="21">
        <v>360734</v>
      </c>
      <c r="I4248" s="21" t="s">
        <v>5184</v>
      </c>
      <c r="J4248" s="21">
        <v>1</v>
      </c>
      <c r="K4248" s="21">
        <v>1</v>
      </c>
      <c r="L4248" s="21">
        <f>J4248-K4248</f>
        <v>0</v>
      </c>
      <c r="M4248" s="21" t="s">
        <v>6003</v>
      </c>
      <c r="N4248" s="30">
        <v>45976</v>
      </c>
      <c r="O4248" s="48">
        <v>39432</v>
      </c>
      <c r="P4248" s="21" t="s">
        <v>626</v>
      </c>
      <c r="Q4248" s="21">
        <v>58158204996</v>
      </c>
      <c r="R4248" s="21" t="s">
        <v>5920</v>
      </c>
      <c r="S4248" s="3">
        <v>4</v>
      </c>
      <c r="T4248" s="37"/>
      <c r="U4248" s="21" t="s">
        <v>5878</v>
      </c>
      <c r="V4248" s="21" t="str">
        <f>VLOOKUP(P4248,'Customer List'!B:C,2,)</f>
        <v>Hyderabad</v>
      </c>
      <c r="W4248" s="38"/>
      <c r="X4248" s="30">
        <v>45979</v>
      </c>
      <c r="Y4248" s="21">
        <f>IF(X4248="", "", X4248-N4248)</f>
        <v>3</v>
      </c>
      <c r="Z4248" s="21" t="str">
        <f>IF(N4248="", "", TEXT(N4248, "dddd"))</f>
        <v>Saturday</v>
      </c>
      <c r="AA4248" s="21" t="str">
        <f>IF(X4248="", "", TEXT(X4248, "dddd"))</f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4242</v>
      </c>
      <c r="B4249" s="21" t="s">
        <v>5841</v>
      </c>
      <c r="C4249" s="30">
        <v>45965</v>
      </c>
      <c r="D4249" s="30">
        <v>45975</v>
      </c>
      <c r="E4249" s="47">
        <v>142.80000000000001</v>
      </c>
      <c r="F4249" s="47">
        <f>IF(AB4249="DOLLAR",E4249*88,E4249)</f>
        <v>12566.400000000001</v>
      </c>
      <c r="G4249" s="48">
        <f>F4249*J4249</f>
        <v>12566.400000000001</v>
      </c>
      <c r="H4249" s="21">
        <v>361023</v>
      </c>
      <c r="I4249" s="21" t="s">
        <v>5858</v>
      </c>
      <c r="J4249" s="21">
        <v>1</v>
      </c>
      <c r="K4249" s="21">
        <v>1</v>
      </c>
      <c r="L4249" s="21">
        <f>J4249-K4249</f>
        <v>0</v>
      </c>
      <c r="M4249" s="21" t="s">
        <v>5942</v>
      </c>
      <c r="N4249" s="30">
        <v>45979</v>
      </c>
      <c r="O4249" s="48">
        <v>19584</v>
      </c>
      <c r="P4249" s="21" t="s">
        <v>208</v>
      </c>
      <c r="Q4249" s="21" t="s">
        <v>1127</v>
      </c>
      <c r="R4249" s="21" t="s">
        <v>1127</v>
      </c>
      <c r="S4249" s="3">
        <v>4</v>
      </c>
      <c r="T4249" s="37"/>
      <c r="U4249" s="21" t="s">
        <v>5878</v>
      </c>
      <c r="V4249" s="21" t="str">
        <f>VLOOKUP(P4249,'Customer List'!B:C,2,)</f>
        <v>Delhi</v>
      </c>
      <c r="W4249" s="38"/>
      <c r="X4249" s="30"/>
      <c r="Y4249" s="21" t="str">
        <f>IF(X4249="", "", X4249-N4249)</f>
        <v/>
      </c>
      <c r="Z4249" s="21" t="str">
        <f>IF(N4249="", "", TEXT(N4249, "dddd"))</f>
        <v>Tuesday</v>
      </c>
      <c r="AA4249" s="21" t="str">
        <f>IF(X4249="", "", TEXT(X4249, "dddd"))</f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x14ac:dyDescent="0.25">
      <c r="A4250" s="21">
        <v>4243</v>
      </c>
      <c r="B4250" s="21" t="s">
        <v>5841</v>
      </c>
      <c r="C4250" s="30">
        <v>45965</v>
      </c>
      <c r="D4250" s="30">
        <v>45975</v>
      </c>
      <c r="E4250" s="47">
        <v>75</v>
      </c>
      <c r="F4250" s="47">
        <f>IF(AB4250="DOLLAR",E4250*88,E4250)</f>
        <v>6600</v>
      </c>
      <c r="G4250" s="48">
        <f>F4250*J4250</f>
        <v>6600</v>
      </c>
      <c r="H4250" s="21">
        <v>362503</v>
      </c>
      <c r="I4250" s="21" t="s">
        <v>4784</v>
      </c>
      <c r="J4250" s="21">
        <v>1</v>
      </c>
      <c r="K4250" s="21">
        <v>1</v>
      </c>
      <c r="L4250" s="21">
        <f>J4250-K4250</f>
        <v>0</v>
      </c>
      <c r="M4250" s="21" t="s">
        <v>5941</v>
      </c>
      <c r="N4250" s="30">
        <v>45979</v>
      </c>
      <c r="O4250" s="48">
        <v>12000</v>
      </c>
      <c r="P4250" s="21" t="s">
        <v>208</v>
      </c>
      <c r="Q4250" s="21" t="s">
        <v>1127</v>
      </c>
      <c r="R4250" s="21" t="s">
        <v>1127</v>
      </c>
      <c r="S4250" s="3">
        <v>4</v>
      </c>
      <c r="T4250" s="37"/>
      <c r="U4250" s="21" t="s">
        <v>5878</v>
      </c>
      <c r="V4250" s="21" t="str">
        <f>VLOOKUP(P4250,'Customer List'!B:C,2,)</f>
        <v>Delhi</v>
      </c>
      <c r="W4250" s="38"/>
      <c r="X4250" s="30"/>
      <c r="Y4250" s="21" t="str">
        <f>IF(X4250="", "", X4250-N4250)</f>
        <v/>
      </c>
      <c r="Z4250" s="21" t="str">
        <f>IF(N4250="", "", TEXT(N4250, "dddd"))</f>
        <v>Tuesday</v>
      </c>
      <c r="AA4250" s="21" t="str">
        <f>IF(X4250="", "", TEXT(X4250, "dddd"))</f>
        <v/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x14ac:dyDescent="0.25">
      <c r="A4251" s="21">
        <v>4244</v>
      </c>
      <c r="B4251" s="21" t="s">
        <v>5841</v>
      </c>
      <c r="C4251" s="30">
        <v>45965</v>
      </c>
      <c r="D4251" s="30">
        <v>45975</v>
      </c>
      <c r="E4251" s="47">
        <v>154.80000000000001</v>
      </c>
      <c r="F4251" s="47">
        <f>IF(AB4251="DOLLAR",E4251*88,E4251)</f>
        <v>13622.400000000001</v>
      </c>
      <c r="G4251" s="48">
        <f>F4251*J4251</f>
        <v>13622.400000000001</v>
      </c>
      <c r="H4251" s="21">
        <v>362526</v>
      </c>
      <c r="I4251" s="21" t="s">
        <v>4784</v>
      </c>
      <c r="J4251" s="21">
        <v>1</v>
      </c>
      <c r="K4251" s="21">
        <v>1</v>
      </c>
      <c r="L4251" s="21">
        <f>J4251-K4251</f>
        <v>0</v>
      </c>
      <c r="M4251" s="21" t="s">
        <v>6003</v>
      </c>
      <c r="N4251" s="30">
        <v>45976</v>
      </c>
      <c r="O4251" s="48">
        <v>23994</v>
      </c>
      <c r="P4251" s="21" t="s">
        <v>626</v>
      </c>
      <c r="Q4251" s="21">
        <v>58158204996</v>
      </c>
      <c r="R4251" s="21" t="s">
        <v>5920</v>
      </c>
      <c r="S4251" s="3">
        <v>4</v>
      </c>
      <c r="T4251" s="37"/>
      <c r="U4251" s="21" t="s">
        <v>5878</v>
      </c>
      <c r="V4251" s="21" t="str">
        <f>VLOOKUP(P4251,'Customer List'!B:C,2,)</f>
        <v>Hyderabad</v>
      </c>
      <c r="W4251" s="38"/>
      <c r="X4251" s="30">
        <v>45979</v>
      </c>
      <c r="Y4251" s="21">
        <f>IF(X4251="", "", X4251-N4251)</f>
        <v>3</v>
      </c>
      <c r="Z4251" s="21" t="str">
        <f>IF(N4251="", "", TEXT(N4251, "dddd"))</f>
        <v>Saturday</v>
      </c>
      <c r="AA4251" s="21" t="str">
        <f>IF(X4251="", "", TEXT(X4251, "dddd"))</f>
        <v>Tuesday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4245</v>
      </c>
      <c r="B4252" s="21" t="s">
        <v>5841</v>
      </c>
      <c r="C4252" s="30">
        <v>45965</v>
      </c>
      <c r="D4252" s="30">
        <v>45975</v>
      </c>
      <c r="E4252" s="47">
        <v>237</v>
      </c>
      <c r="F4252" s="47">
        <f>IF(AB4252="DOLLAR",E4252*88,E4252)</f>
        <v>20856</v>
      </c>
      <c r="G4252" s="48">
        <f>F4252*J4252</f>
        <v>20856</v>
      </c>
      <c r="H4252" s="21">
        <v>362638</v>
      </c>
      <c r="I4252" s="21" t="s">
        <v>5859</v>
      </c>
      <c r="J4252" s="21">
        <v>1</v>
      </c>
      <c r="K4252" s="21"/>
      <c r="L4252" s="21">
        <f>J4252-K4252</f>
        <v>1</v>
      </c>
      <c r="M4252" s="21"/>
      <c r="N4252" s="30"/>
      <c r="O4252" s="48"/>
      <c r="P4252" s="21" t="s">
        <v>42</v>
      </c>
      <c r="Q4252" s="21"/>
      <c r="R4252" s="21"/>
      <c r="S4252" s="3">
        <v>4</v>
      </c>
      <c r="T4252" s="37"/>
      <c r="U4252" s="21" t="s">
        <v>5878</v>
      </c>
      <c r="V4252" s="21" t="str">
        <f>VLOOKUP(P4252,'Customer List'!B:C,2,)</f>
        <v>Faridabad</v>
      </c>
      <c r="W4252" s="38"/>
      <c r="X4252" s="30"/>
      <c r="Y4252" s="21" t="str">
        <f>IF(X4252="", "", X4252-N4252)</f>
        <v/>
      </c>
      <c r="Z4252" s="21" t="str">
        <f>IF(N4252="", "", TEXT(N4252, "dddd"))</f>
        <v/>
      </c>
      <c r="AA4252" s="21" t="str">
        <f>IF(X4252="", "", TEXT(X4252, "dddd"))</f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x14ac:dyDescent="0.25">
      <c r="A4253" s="21">
        <v>4246</v>
      </c>
      <c r="B4253" s="21" t="s">
        <v>5841</v>
      </c>
      <c r="C4253" s="30">
        <v>45965</v>
      </c>
      <c r="D4253" s="30">
        <v>45975</v>
      </c>
      <c r="E4253" s="47">
        <v>190.2</v>
      </c>
      <c r="F4253" s="47">
        <f>IF(AB4253="DOLLAR",E4253*88,E4253)</f>
        <v>16737.599999999999</v>
      </c>
      <c r="G4253" s="48">
        <f>F4253*J4253</f>
        <v>16737.599999999999</v>
      </c>
      <c r="H4253" s="21">
        <v>368516</v>
      </c>
      <c r="I4253" s="21" t="s">
        <v>4800</v>
      </c>
      <c r="J4253" s="21">
        <v>1</v>
      </c>
      <c r="K4253" s="21">
        <v>1</v>
      </c>
      <c r="L4253" s="21">
        <f>J4253-K4253</f>
        <v>0</v>
      </c>
      <c r="M4253" s="21" t="s">
        <v>5924</v>
      </c>
      <c r="N4253" s="30">
        <v>45976</v>
      </c>
      <c r="O4253" s="48">
        <v>0</v>
      </c>
      <c r="P4253" s="21" t="s">
        <v>625</v>
      </c>
      <c r="Q4253" s="21" t="s">
        <v>5967</v>
      </c>
      <c r="R4253" s="21" t="s">
        <v>637</v>
      </c>
      <c r="S4253" s="3">
        <v>4</v>
      </c>
      <c r="T4253" s="37"/>
      <c r="U4253" s="21" t="s">
        <v>5878</v>
      </c>
      <c r="V4253" s="21" t="str">
        <f>VLOOKUP(P4253,'Customer List'!B:C,2,)</f>
        <v>Delhi</v>
      </c>
      <c r="W4253" s="38"/>
      <c r="X4253" s="30"/>
      <c r="Y4253" s="21" t="str">
        <f>IF(X4253="", "", X4253-N4253)</f>
        <v/>
      </c>
      <c r="Z4253" s="21" t="str">
        <f>IF(N4253="", "", TEXT(N4253, "dddd"))</f>
        <v>Saturday</v>
      </c>
      <c r="AA4253" s="21" t="str">
        <f>IF(X4253="", "", TEXT(X4253, "dddd"))</f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x14ac:dyDescent="0.25">
      <c r="A4254" s="21">
        <v>4247</v>
      </c>
      <c r="B4254" s="21" t="s">
        <v>5841</v>
      </c>
      <c r="C4254" s="30">
        <v>45965</v>
      </c>
      <c r="D4254" s="30">
        <v>45975</v>
      </c>
      <c r="E4254" s="47">
        <v>96.6</v>
      </c>
      <c r="F4254" s="47">
        <f>IF(AB4254="DOLLAR",E4254*88,E4254)</f>
        <v>8500.7999999999993</v>
      </c>
      <c r="G4254" s="48">
        <f>F4254*J4254</f>
        <v>8500.7999999999993</v>
      </c>
      <c r="H4254" s="21">
        <v>369211</v>
      </c>
      <c r="I4254" s="21" t="s">
        <v>5080</v>
      </c>
      <c r="J4254" s="21">
        <v>1</v>
      </c>
      <c r="K4254" s="21">
        <v>1</v>
      </c>
      <c r="L4254" s="21">
        <f>J4254-K4254</f>
        <v>0</v>
      </c>
      <c r="M4254" s="21" t="s">
        <v>6001</v>
      </c>
      <c r="N4254" s="30">
        <v>45976</v>
      </c>
      <c r="O4254" s="48">
        <v>12229.56</v>
      </c>
      <c r="P4254" s="21" t="s">
        <v>276</v>
      </c>
      <c r="Q4254" s="21">
        <v>58158193520</v>
      </c>
      <c r="R4254" s="21" t="s">
        <v>5920</v>
      </c>
      <c r="S4254" s="3">
        <v>4</v>
      </c>
      <c r="T4254" s="37"/>
      <c r="U4254" s="21" t="s">
        <v>5878</v>
      </c>
      <c r="V4254" s="21" t="str">
        <f>VLOOKUP(P4254,'Customer List'!B:C,2,)</f>
        <v>Pune</v>
      </c>
      <c r="W4254" s="38"/>
      <c r="X4254" s="30">
        <v>45979</v>
      </c>
      <c r="Y4254" s="21">
        <f>IF(X4254="", "", X4254-N4254)</f>
        <v>3</v>
      </c>
      <c r="Z4254" s="21" t="str">
        <f>IF(N4254="", "", TEXT(N4254, "dddd"))</f>
        <v>Saturday</v>
      </c>
      <c r="AA4254" s="21" t="str">
        <f>IF(X4254="", "", TEXT(X4254, "dddd"))</f>
        <v>Tuesday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v>4248</v>
      </c>
      <c r="B4255" s="21" t="s">
        <v>5841</v>
      </c>
      <c r="C4255" s="30">
        <v>45965</v>
      </c>
      <c r="D4255" s="30">
        <v>45975</v>
      </c>
      <c r="E4255" s="47">
        <v>281.39999999999998</v>
      </c>
      <c r="F4255" s="47">
        <f>IF(AB4255="DOLLAR",E4255*88,E4255)</f>
        <v>24763.199999999997</v>
      </c>
      <c r="G4255" s="48">
        <f>F4255*J4255</f>
        <v>49526.399999999994</v>
      </c>
      <c r="H4255" s="21">
        <v>369318</v>
      </c>
      <c r="I4255" s="21" t="s">
        <v>5080</v>
      </c>
      <c r="J4255" s="21">
        <v>2</v>
      </c>
      <c r="K4255" s="21">
        <v>2</v>
      </c>
      <c r="L4255" s="21">
        <f>J4255-K4255</f>
        <v>0</v>
      </c>
      <c r="M4255" s="21" t="s">
        <v>5979</v>
      </c>
      <c r="N4255" s="30">
        <v>45976</v>
      </c>
      <c r="O4255" s="48">
        <v>74772</v>
      </c>
      <c r="P4255" s="21" t="s">
        <v>2046</v>
      </c>
      <c r="Q4255" s="21">
        <v>58158206610</v>
      </c>
      <c r="R4255" s="21" t="s">
        <v>5920</v>
      </c>
      <c r="S4255" s="3">
        <v>4</v>
      </c>
      <c r="T4255" s="37"/>
      <c r="U4255" s="21" t="s">
        <v>5878</v>
      </c>
      <c r="V4255" s="21" t="str">
        <f>VLOOKUP(P4255,'Customer List'!B:C,2,)</f>
        <v>Banglore</v>
      </c>
      <c r="W4255" s="38"/>
      <c r="X4255" s="30">
        <v>45978</v>
      </c>
      <c r="Y4255" s="21">
        <f>IF(X4255="", "", X4255-N4255)</f>
        <v>2</v>
      </c>
      <c r="Z4255" s="21" t="str">
        <f>IF(N4255="", "", TEXT(N4255, "dddd"))</f>
        <v>Saturday</v>
      </c>
      <c r="AA4255" s="21" t="str">
        <f>IF(X4255="", "", TEXT(X4255, "dddd"))</f>
        <v>Monday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v>4249</v>
      </c>
      <c r="B4256" s="21" t="s">
        <v>5841</v>
      </c>
      <c r="C4256" s="30">
        <v>45965</v>
      </c>
      <c r="D4256" s="30">
        <v>45975</v>
      </c>
      <c r="E4256" s="47">
        <v>222</v>
      </c>
      <c r="F4256" s="47">
        <f>IF(AB4256="DOLLAR",E4256*88,E4256)</f>
        <v>19536</v>
      </c>
      <c r="G4256" s="48">
        <f>F4256*J4256</f>
        <v>19536</v>
      </c>
      <c r="H4256" s="21">
        <v>372216</v>
      </c>
      <c r="I4256" s="21" t="s">
        <v>5082</v>
      </c>
      <c r="J4256" s="21">
        <v>1</v>
      </c>
      <c r="K4256" s="21">
        <v>1</v>
      </c>
      <c r="L4256" s="21">
        <f>J4256-K4256</f>
        <v>0</v>
      </c>
      <c r="M4256" s="21" t="s">
        <v>6001</v>
      </c>
      <c r="N4256" s="30">
        <v>45976</v>
      </c>
      <c r="O4256" s="48">
        <v>28105.200000000001</v>
      </c>
      <c r="P4256" s="21" t="s">
        <v>276</v>
      </c>
      <c r="Q4256" s="21">
        <v>58158193520</v>
      </c>
      <c r="R4256" s="21" t="s">
        <v>5920</v>
      </c>
      <c r="S4256" s="3">
        <v>4</v>
      </c>
      <c r="T4256" s="37"/>
      <c r="U4256" s="21" t="s">
        <v>5878</v>
      </c>
      <c r="V4256" s="21" t="str">
        <f>VLOOKUP(P4256,'Customer List'!B:C,2,)</f>
        <v>Pune</v>
      </c>
      <c r="W4256" s="38"/>
      <c r="X4256" s="30">
        <v>45979</v>
      </c>
      <c r="Y4256" s="21">
        <f>IF(X4256="", "", X4256-N4256)</f>
        <v>3</v>
      </c>
      <c r="Z4256" s="21" t="str">
        <f>IF(N4256="", "", TEXT(N4256, "dddd"))</f>
        <v>Saturday</v>
      </c>
      <c r="AA4256" s="21" t="str">
        <f>IF(X4256="", "", TEXT(X4256, "dddd"))</f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4250</v>
      </c>
      <c r="B4257" s="21" t="s">
        <v>5841</v>
      </c>
      <c r="C4257" s="30">
        <v>45965</v>
      </c>
      <c r="D4257" s="30">
        <v>45975</v>
      </c>
      <c r="E4257" s="47">
        <v>260.39999999999998</v>
      </c>
      <c r="F4257" s="47">
        <f>IF(AB4257="DOLLAR",E4257*88,E4257)</f>
        <v>22915.199999999997</v>
      </c>
      <c r="G4257" s="48">
        <f>F4257*J4257</f>
        <v>45830.399999999994</v>
      </c>
      <c r="H4257" s="21">
        <v>372734</v>
      </c>
      <c r="I4257" s="21" t="s">
        <v>5548</v>
      </c>
      <c r="J4257" s="21">
        <v>2</v>
      </c>
      <c r="K4257" s="21">
        <v>2</v>
      </c>
      <c r="L4257" s="21">
        <f>J4257-K4257</f>
        <v>0</v>
      </c>
      <c r="M4257" s="21" t="s">
        <v>5979</v>
      </c>
      <c r="N4257" s="30">
        <v>45976</v>
      </c>
      <c r="O4257" s="48">
        <v>80724</v>
      </c>
      <c r="P4257" s="21" t="s">
        <v>2046</v>
      </c>
      <c r="Q4257" s="21">
        <v>58158206610</v>
      </c>
      <c r="R4257" s="21" t="s">
        <v>5920</v>
      </c>
      <c r="S4257" s="3">
        <v>4</v>
      </c>
      <c r="T4257" s="37"/>
      <c r="U4257" s="21" t="s">
        <v>5878</v>
      </c>
      <c r="V4257" s="21" t="str">
        <f>VLOOKUP(P4257,'Customer List'!B:C,2,)</f>
        <v>Banglore</v>
      </c>
      <c r="W4257" s="38"/>
      <c r="X4257" s="30">
        <v>45978</v>
      </c>
      <c r="Y4257" s="21">
        <f>IF(X4257="", "", X4257-N4257)</f>
        <v>2</v>
      </c>
      <c r="Z4257" s="21" t="str">
        <f>IF(N4257="", "", TEXT(N4257, "dddd"))</f>
        <v>Saturday</v>
      </c>
      <c r="AA4257" s="21" t="str">
        <f>IF(X4257="", "", TEXT(X4257, "dddd"))</f>
        <v>Monday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4251</v>
      </c>
      <c r="B4258" s="21" t="s">
        <v>5841</v>
      </c>
      <c r="C4258" s="30">
        <v>45965</v>
      </c>
      <c r="D4258" s="30">
        <v>45975</v>
      </c>
      <c r="E4258" s="47">
        <v>173.6</v>
      </c>
      <c r="F4258" s="47">
        <f>IF(AB4258="DOLLAR",E4258*88,E4258)</f>
        <v>15276.8</v>
      </c>
      <c r="G4258" s="48">
        <f>F4258*J4258</f>
        <v>15276.8</v>
      </c>
      <c r="H4258" s="21">
        <v>375023</v>
      </c>
      <c r="I4258" s="21" t="s">
        <v>5860</v>
      </c>
      <c r="J4258" s="21">
        <v>1</v>
      </c>
      <c r="K4258" s="21">
        <v>1</v>
      </c>
      <c r="L4258" s="21">
        <f>J4258-K4258</f>
        <v>0</v>
      </c>
      <c r="M4258" s="21" t="s">
        <v>5955</v>
      </c>
      <c r="N4258" s="30">
        <v>45978</v>
      </c>
      <c r="O4258" s="48">
        <v>23064</v>
      </c>
      <c r="P4258" s="21" t="s">
        <v>3334</v>
      </c>
      <c r="Q4258" s="21" t="s">
        <v>5919</v>
      </c>
      <c r="R4258" s="21" t="s">
        <v>5920</v>
      </c>
      <c r="S4258" s="3">
        <v>4</v>
      </c>
      <c r="T4258" s="37"/>
      <c r="U4258" s="21" t="s">
        <v>5878</v>
      </c>
      <c r="V4258" s="21" t="str">
        <f>VLOOKUP(P4258,'Customer List'!B:C,2,)</f>
        <v>Chandigarh</v>
      </c>
      <c r="W4258" s="38"/>
      <c r="X4258" s="30">
        <v>45979</v>
      </c>
      <c r="Y4258" s="21">
        <f>IF(X4258="", "", X4258-N4258)</f>
        <v>1</v>
      </c>
      <c r="Z4258" s="21" t="str">
        <f>IF(N4258="", "", TEXT(N4258, "dddd"))</f>
        <v>Monday</v>
      </c>
      <c r="AA4258" s="21" t="str">
        <f>IF(X4258="", "", TEXT(X4258, "dddd"))</f>
        <v>Tuesday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x14ac:dyDescent="0.25">
      <c r="A4259" s="21">
        <v>4252</v>
      </c>
      <c r="B4259" s="21" t="s">
        <v>5841</v>
      </c>
      <c r="C4259" s="30">
        <v>45965</v>
      </c>
      <c r="D4259" s="30">
        <v>45975</v>
      </c>
      <c r="E4259" s="47">
        <v>76.2</v>
      </c>
      <c r="F4259" s="47">
        <f>IF(AB4259="DOLLAR",E4259*88,E4259)</f>
        <v>6705.6</v>
      </c>
      <c r="G4259" s="48">
        <f>F4259*J4259</f>
        <v>6705.6</v>
      </c>
      <c r="H4259" s="21">
        <v>379209</v>
      </c>
      <c r="I4259" s="21" t="s">
        <v>4786</v>
      </c>
      <c r="J4259" s="21">
        <v>1</v>
      </c>
      <c r="K4259" s="21">
        <v>1</v>
      </c>
      <c r="L4259" s="21">
        <f>J4259-K4259</f>
        <v>0</v>
      </c>
      <c r="M4259" s="21" t="s">
        <v>6001</v>
      </c>
      <c r="N4259" s="30">
        <v>45976</v>
      </c>
      <c r="O4259" s="48">
        <v>9646.92</v>
      </c>
      <c r="P4259" s="21" t="s">
        <v>276</v>
      </c>
      <c r="Q4259" s="21">
        <v>58158193520</v>
      </c>
      <c r="R4259" s="21" t="s">
        <v>5920</v>
      </c>
      <c r="S4259" s="3">
        <v>4</v>
      </c>
      <c r="T4259" s="37"/>
      <c r="U4259" s="21" t="s">
        <v>5878</v>
      </c>
      <c r="V4259" s="21" t="str">
        <f>VLOOKUP(P4259,'Customer List'!B:C,2,)</f>
        <v>Pune</v>
      </c>
      <c r="W4259" s="38"/>
      <c r="X4259" s="30">
        <v>45979</v>
      </c>
      <c r="Y4259" s="21">
        <f>IF(X4259="", "", X4259-N4259)</f>
        <v>3</v>
      </c>
      <c r="Z4259" s="21" t="str">
        <f>IF(N4259="", "", TEXT(N4259, "dddd"))</f>
        <v>Saturday</v>
      </c>
      <c r="AA4259" s="21" t="str">
        <f>IF(X4259="", "", TEXT(X4259, "dddd"))</f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4253</v>
      </c>
      <c r="B4260" s="21" t="s">
        <v>5841</v>
      </c>
      <c r="C4260" s="30">
        <v>45965</v>
      </c>
      <c r="D4260" s="30">
        <v>45975</v>
      </c>
      <c r="E4260" s="47">
        <v>300.3</v>
      </c>
      <c r="F4260" s="47">
        <f>IF(AB4260="DOLLAR",E4260*88,E4260)</f>
        <v>26426.400000000001</v>
      </c>
      <c r="G4260" s="48">
        <f>F4260*J4260</f>
        <v>26426.400000000001</v>
      </c>
      <c r="H4260" s="21">
        <v>396414</v>
      </c>
      <c r="I4260" s="21" t="s">
        <v>5082</v>
      </c>
      <c r="J4260" s="21">
        <v>1</v>
      </c>
      <c r="K4260" s="21">
        <v>1</v>
      </c>
      <c r="L4260" s="21">
        <f>J4260-K4260</f>
        <v>0</v>
      </c>
      <c r="M4260" s="21" t="s">
        <v>5924</v>
      </c>
      <c r="N4260" s="30">
        <v>45976</v>
      </c>
      <c r="O4260" s="48">
        <v>0</v>
      </c>
      <c r="P4260" s="21" t="s">
        <v>625</v>
      </c>
      <c r="Q4260" s="21" t="s">
        <v>5967</v>
      </c>
      <c r="R4260" s="21" t="s">
        <v>637</v>
      </c>
      <c r="S4260" s="3">
        <v>4</v>
      </c>
      <c r="T4260" s="37"/>
      <c r="U4260" s="21" t="s">
        <v>5878</v>
      </c>
      <c r="V4260" s="21" t="str">
        <f>VLOOKUP(P4260,'Customer List'!B:C,2,)</f>
        <v>Delhi</v>
      </c>
      <c r="W4260" s="38"/>
      <c r="X4260" s="30"/>
      <c r="Y4260" s="21" t="str">
        <f>IF(X4260="", "", X4260-N4260)</f>
        <v/>
      </c>
      <c r="Z4260" s="21" t="str">
        <f>IF(N4260="", "", TEXT(N4260, "dddd"))</f>
        <v>Saturday</v>
      </c>
      <c r="AA4260" s="21" t="str">
        <f>IF(X4260="", "", TEXT(X4260, "dddd"))</f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x14ac:dyDescent="0.25">
      <c r="A4261" s="21">
        <v>4254</v>
      </c>
      <c r="B4261" s="21" t="s">
        <v>5841</v>
      </c>
      <c r="C4261" s="30">
        <v>45965</v>
      </c>
      <c r="D4261" s="30">
        <v>45975</v>
      </c>
      <c r="E4261" s="47">
        <v>82.8</v>
      </c>
      <c r="F4261" s="47">
        <f>IF(AB4261="DOLLAR",E4261*88,E4261)</f>
        <v>7286.4</v>
      </c>
      <c r="G4261" s="48">
        <f>F4261*J4261</f>
        <v>7286.4</v>
      </c>
      <c r="H4261" s="21">
        <v>396425</v>
      </c>
      <c r="I4261" s="21" t="s">
        <v>5082</v>
      </c>
      <c r="J4261" s="21">
        <v>1</v>
      </c>
      <c r="K4261" s="21"/>
      <c r="L4261" s="21">
        <f>J4261-K4261</f>
        <v>1</v>
      </c>
      <c r="M4261" s="21"/>
      <c r="N4261" s="30"/>
      <c r="O4261" s="48"/>
      <c r="P4261" s="21" t="s">
        <v>42</v>
      </c>
      <c r="Q4261" s="21"/>
      <c r="R4261" s="21"/>
      <c r="S4261" s="3">
        <v>4</v>
      </c>
      <c r="T4261" s="37"/>
      <c r="U4261" s="21" t="s">
        <v>5878</v>
      </c>
      <c r="V4261" s="21" t="str">
        <f>VLOOKUP(P4261,'Customer List'!B:C,2,)</f>
        <v>Faridabad</v>
      </c>
      <c r="W4261" s="38"/>
      <c r="X4261" s="30"/>
      <c r="Y4261" s="21" t="str">
        <f>IF(X4261="", "", X4261-N4261)</f>
        <v/>
      </c>
      <c r="Z4261" s="21" t="str">
        <f>IF(N4261="", "", TEXT(N4261, "dddd"))</f>
        <v/>
      </c>
      <c r="AA4261" s="21" t="str">
        <f>IF(X4261="", "", TEXT(X4261, "dddd"))</f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4255</v>
      </c>
      <c r="B4262" s="21" t="s">
        <v>5841</v>
      </c>
      <c r="C4262" s="30">
        <v>45965</v>
      </c>
      <c r="D4262" s="30">
        <v>45975</v>
      </c>
      <c r="E4262" s="47">
        <v>46.2</v>
      </c>
      <c r="F4262" s="47">
        <f>IF(AB4262="DOLLAR",E4262*88,E4262)</f>
        <v>4065.6000000000004</v>
      </c>
      <c r="G4262" s="48">
        <f>F4262*J4262</f>
        <v>8131.2000000000007</v>
      </c>
      <c r="H4262" s="21">
        <v>400112</v>
      </c>
      <c r="I4262" s="21" t="s">
        <v>4803</v>
      </c>
      <c r="J4262" s="21">
        <v>2</v>
      </c>
      <c r="K4262" s="21">
        <v>2</v>
      </c>
      <c r="L4262" s="21">
        <f>J4262-K4262</f>
        <v>0</v>
      </c>
      <c r="M4262" s="21" t="s">
        <v>5979</v>
      </c>
      <c r="N4262" s="30">
        <v>45976</v>
      </c>
      <c r="O4262" s="48">
        <v>14322</v>
      </c>
      <c r="P4262" s="21" t="s">
        <v>2046</v>
      </c>
      <c r="Q4262" s="21">
        <v>58158206610</v>
      </c>
      <c r="R4262" s="21" t="s">
        <v>5920</v>
      </c>
      <c r="S4262" s="3">
        <v>4</v>
      </c>
      <c r="T4262" s="37"/>
      <c r="U4262" s="21" t="s">
        <v>5878</v>
      </c>
      <c r="V4262" s="21" t="str">
        <f>VLOOKUP(P4262,'Customer List'!B:C,2,)</f>
        <v>Banglore</v>
      </c>
      <c r="W4262" s="38"/>
      <c r="X4262" s="30">
        <v>45978</v>
      </c>
      <c r="Y4262" s="21">
        <f>IF(X4262="", "", X4262-N4262)</f>
        <v>2</v>
      </c>
      <c r="Z4262" s="21" t="str">
        <f>IF(N4262="", "", TEXT(N4262, "dddd"))</f>
        <v>Saturday</v>
      </c>
      <c r="AA4262" s="21" t="str">
        <f>IF(X4262="", "", TEXT(X4262, "dddd"))</f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4256</v>
      </c>
      <c r="B4263" s="21" t="s">
        <v>5841</v>
      </c>
      <c r="C4263" s="30">
        <v>45965</v>
      </c>
      <c r="D4263" s="30">
        <v>45975</v>
      </c>
      <c r="E4263" s="47">
        <v>63.6</v>
      </c>
      <c r="F4263" s="47">
        <f>IF(AB4263="DOLLAR",E4263*88,E4263)</f>
        <v>5596.8</v>
      </c>
      <c r="G4263" s="48">
        <f>F4263*J4263</f>
        <v>5596.8</v>
      </c>
      <c r="H4263" s="21">
        <v>400125</v>
      </c>
      <c r="I4263" s="21" t="s">
        <v>4803</v>
      </c>
      <c r="J4263" s="21">
        <v>1</v>
      </c>
      <c r="K4263" s="21">
        <v>1</v>
      </c>
      <c r="L4263" s="21">
        <f>J4263-K4263</f>
        <v>0</v>
      </c>
      <c r="M4263" s="21" t="s">
        <v>5980</v>
      </c>
      <c r="N4263" s="30">
        <v>45976</v>
      </c>
      <c r="O4263" s="48">
        <v>9858</v>
      </c>
      <c r="P4263" s="21" t="s">
        <v>2046</v>
      </c>
      <c r="Q4263" s="21">
        <v>58158206610</v>
      </c>
      <c r="R4263" s="21" t="s">
        <v>5920</v>
      </c>
      <c r="S4263" s="3">
        <v>4</v>
      </c>
      <c r="T4263" s="37"/>
      <c r="U4263" s="21" t="s">
        <v>5878</v>
      </c>
      <c r="V4263" s="21" t="str">
        <f>VLOOKUP(P4263,'Customer List'!B:C,2,)</f>
        <v>Banglore</v>
      </c>
      <c r="W4263" s="38"/>
      <c r="X4263" s="30">
        <v>45978</v>
      </c>
      <c r="Y4263" s="21">
        <f>IF(X4263="", "", X4263-N4263)</f>
        <v>2</v>
      </c>
      <c r="Z4263" s="21" t="str">
        <f>IF(N4263="", "", TEXT(N4263, "dddd"))</f>
        <v>Saturday</v>
      </c>
      <c r="AA4263" s="21" t="str">
        <f>IF(X4263="", "", TEXT(X4263, "dddd"))</f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4257</v>
      </c>
      <c r="B4264" s="21" t="s">
        <v>5841</v>
      </c>
      <c r="C4264" s="30">
        <v>45965</v>
      </c>
      <c r="D4264" s="30">
        <v>45975</v>
      </c>
      <c r="E4264" s="47">
        <v>107.4</v>
      </c>
      <c r="F4264" s="47">
        <f>IF(AB4264="DOLLAR",E4264*88,E4264)</f>
        <v>9451.2000000000007</v>
      </c>
      <c r="G4264" s="48">
        <f>F4264*J4264</f>
        <v>9451.2000000000007</v>
      </c>
      <c r="H4264" s="21">
        <v>400126</v>
      </c>
      <c r="I4264" s="21" t="s">
        <v>4803</v>
      </c>
      <c r="J4264" s="21">
        <v>1</v>
      </c>
      <c r="K4264" s="21">
        <v>1</v>
      </c>
      <c r="L4264" s="21">
        <f>J4264-K4264</f>
        <v>0</v>
      </c>
      <c r="M4264" s="21" t="s">
        <v>5979</v>
      </c>
      <c r="N4264" s="30">
        <v>45976</v>
      </c>
      <c r="O4264" s="48">
        <v>16647</v>
      </c>
      <c r="P4264" s="21" t="s">
        <v>2046</v>
      </c>
      <c r="Q4264" s="21">
        <v>58158206610</v>
      </c>
      <c r="R4264" s="21" t="s">
        <v>5920</v>
      </c>
      <c r="S4264" s="3">
        <v>4</v>
      </c>
      <c r="T4264" s="37"/>
      <c r="U4264" s="21" t="s">
        <v>5878</v>
      </c>
      <c r="V4264" s="21" t="str">
        <f>VLOOKUP(P4264,'Customer List'!B:C,2,)</f>
        <v>Banglore</v>
      </c>
      <c r="W4264" s="38"/>
      <c r="X4264" s="30">
        <v>45978</v>
      </c>
      <c r="Y4264" s="21">
        <f>IF(X4264="", "", X4264-N4264)</f>
        <v>2</v>
      </c>
      <c r="Z4264" s="21" t="str">
        <f>IF(N4264="", "", TEXT(N4264, "dddd"))</f>
        <v>Saturday</v>
      </c>
      <c r="AA4264" s="21" t="str">
        <f>IF(X4264="", "", TEXT(X4264, "dddd"))</f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4258</v>
      </c>
      <c r="B4265" s="21" t="s">
        <v>5841</v>
      </c>
      <c r="C4265" s="30">
        <v>45965</v>
      </c>
      <c r="D4265" s="30">
        <v>45975</v>
      </c>
      <c r="E4265" s="47">
        <v>107.4</v>
      </c>
      <c r="F4265" s="47">
        <f>IF(AB4265="DOLLAR",E4265*88,E4265)</f>
        <v>9451.2000000000007</v>
      </c>
      <c r="G4265" s="48">
        <f>F4265*J4265</f>
        <v>9451.2000000000007</v>
      </c>
      <c r="H4265" s="21">
        <v>400128</v>
      </c>
      <c r="I4265" s="21" t="s">
        <v>4803</v>
      </c>
      <c r="J4265" s="21">
        <v>1</v>
      </c>
      <c r="K4265" s="21">
        <v>1</v>
      </c>
      <c r="L4265" s="21">
        <f>J4265-K4265</f>
        <v>0</v>
      </c>
      <c r="M4265" s="21" t="s">
        <v>5979</v>
      </c>
      <c r="N4265" s="30">
        <v>45976</v>
      </c>
      <c r="O4265" s="48">
        <v>16647</v>
      </c>
      <c r="P4265" s="21" t="s">
        <v>2046</v>
      </c>
      <c r="Q4265" s="21">
        <v>58158206610</v>
      </c>
      <c r="R4265" s="21" t="s">
        <v>5920</v>
      </c>
      <c r="S4265" s="3">
        <v>4</v>
      </c>
      <c r="T4265" s="37"/>
      <c r="U4265" s="21" t="s">
        <v>5878</v>
      </c>
      <c r="V4265" s="21" t="str">
        <f>VLOOKUP(P4265,'Customer List'!B:C,2,)</f>
        <v>Banglore</v>
      </c>
      <c r="W4265" s="38"/>
      <c r="X4265" s="30">
        <v>45978</v>
      </c>
      <c r="Y4265" s="21">
        <f>IF(X4265="", "", X4265-N4265)</f>
        <v>2</v>
      </c>
      <c r="Z4265" s="21" t="str">
        <f>IF(N4265="", "", TEXT(N4265, "dddd"))</f>
        <v>Saturday</v>
      </c>
      <c r="AA4265" s="21" t="str">
        <f>IF(X4265="", "", TEXT(X4265, "dddd"))</f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4259</v>
      </c>
      <c r="B4266" s="21" t="s">
        <v>5841</v>
      </c>
      <c r="C4266" s="30">
        <v>45965</v>
      </c>
      <c r="D4266" s="30">
        <v>45975</v>
      </c>
      <c r="E4266" s="47">
        <v>125.4</v>
      </c>
      <c r="F4266" s="47">
        <f>IF(AB4266="DOLLAR",E4266*88,E4266)</f>
        <v>11035.2</v>
      </c>
      <c r="G4266" s="48">
        <f>F4266*J4266</f>
        <v>11035.2</v>
      </c>
      <c r="H4266" s="21">
        <v>400130</v>
      </c>
      <c r="I4266" s="21" t="s">
        <v>5196</v>
      </c>
      <c r="J4266" s="21">
        <v>1</v>
      </c>
      <c r="K4266" s="21">
        <v>1</v>
      </c>
      <c r="L4266" s="21">
        <f>J4266-K4266</f>
        <v>0</v>
      </c>
      <c r="M4266" s="21" t="s">
        <v>5979</v>
      </c>
      <c r="N4266" s="30">
        <v>45976</v>
      </c>
      <c r="O4266" s="48">
        <v>19437</v>
      </c>
      <c r="P4266" s="21" t="s">
        <v>2046</v>
      </c>
      <c r="Q4266" s="21">
        <v>58158206610</v>
      </c>
      <c r="R4266" s="21" t="s">
        <v>5920</v>
      </c>
      <c r="S4266" s="3">
        <v>4</v>
      </c>
      <c r="T4266" s="37"/>
      <c r="U4266" s="21" t="s">
        <v>5878</v>
      </c>
      <c r="V4266" s="21" t="str">
        <f>VLOOKUP(P4266,'Customer List'!B:C,2,)</f>
        <v>Banglore</v>
      </c>
      <c r="W4266" s="38"/>
      <c r="X4266" s="30">
        <v>45978</v>
      </c>
      <c r="Y4266" s="21">
        <f>IF(X4266="", "", X4266-N4266)</f>
        <v>2</v>
      </c>
      <c r="Z4266" s="21" t="str">
        <f>IF(N4266="", "", TEXT(N4266, "dddd"))</f>
        <v>Saturday</v>
      </c>
      <c r="AA4266" s="21" t="str">
        <f>IF(X4266="", "", TEXT(X4266, "dddd"))</f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4260</v>
      </c>
      <c r="B4267" s="21" t="s">
        <v>5841</v>
      </c>
      <c r="C4267" s="30">
        <v>45965</v>
      </c>
      <c r="D4267" s="30">
        <v>45975</v>
      </c>
      <c r="E4267" s="47">
        <v>115.8</v>
      </c>
      <c r="F4267" s="47">
        <f>IF(AB4267="DOLLAR",E4267*88,E4267)</f>
        <v>10190.4</v>
      </c>
      <c r="G4267" s="48">
        <f>F4267*J4267</f>
        <v>10190.4</v>
      </c>
      <c r="H4267" s="21">
        <v>400144</v>
      </c>
      <c r="I4267" s="21" t="s">
        <v>4803</v>
      </c>
      <c r="J4267" s="21">
        <v>1</v>
      </c>
      <c r="K4267" s="21">
        <v>1</v>
      </c>
      <c r="L4267" s="21">
        <f>J4267-K4267</f>
        <v>0</v>
      </c>
      <c r="M4267" s="21" t="s">
        <v>5979</v>
      </c>
      <c r="N4267" s="30">
        <v>45976</v>
      </c>
      <c r="O4267" s="48">
        <v>17949</v>
      </c>
      <c r="P4267" s="21" t="s">
        <v>2046</v>
      </c>
      <c r="Q4267" s="21">
        <v>58158206610</v>
      </c>
      <c r="R4267" s="21" t="s">
        <v>5920</v>
      </c>
      <c r="S4267" s="3">
        <v>4</v>
      </c>
      <c r="T4267" s="37"/>
      <c r="U4267" s="21" t="s">
        <v>5878</v>
      </c>
      <c r="V4267" s="21" t="str">
        <f>VLOOKUP(P4267,'Customer List'!B:C,2,)</f>
        <v>Banglore</v>
      </c>
      <c r="W4267" s="38"/>
      <c r="X4267" s="30">
        <v>45978</v>
      </c>
      <c r="Y4267" s="21">
        <f>IF(X4267="", "", X4267-N4267)</f>
        <v>2</v>
      </c>
      <c r="Z4267" s="21" t="str">
        <f>IF(N4267="", "", TEXT(N4267, "dddd"))</f>
        <v>Saturday</v>
      </c>
      <c r="AA4267" s="21" t="str">
        <f>IF(X4267="", "", TEXT(X4267, "dddd"))</f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4261</v>
      </c>
      <c r="B4268" s="21" t="s">
        <v>5841</v>
      </c>
      <c r="C4268" s="30">
        <v>45965</v>
      </c>
      <c r="D4268" s="30">
        <v>45975</v>
      </c>
      <c r="E4268" s="47">
        <v>289.10000000000002</v>
      </c>
      <c r="F4268" s="47">
        <f>IF(AB4268="DOLLAR",E4268*88,E4268)</f>
        <v>25440.800000000003</v>
      </c>
      <c r="G4268" s="48">
        <f>F4268*J4268</f>
        <v>25440.800000000003</v>
      </c>
      <c r="H4268" s="21">
        <v>400164</v>
      </c>
      <c r="I4268" s="21" t="s">
        <v>4803</v>
      </c>
      <c r="J4268" s="21">
        <v>1</v>
      </c>
      <c r="K4268" s="21">
        <v>1</v>
      </c>
      <c r="L4268" s="21">
        <f>J4268-K4268</f>
        <v>0</v>
      </c>
      <c r="M4268" s="21" t="s">
        <v>5979</v>
      </c>
      <c r="N4268" s="30">
        <v>45976</v>
      </c>
      <c r="O4268" s="48">
        <v>38409</v>
      </c>
      <c r="P4268" s="21" t="s">
        <v>2046</v>
      </c>
      <c r="Q4268" s="21">
        <v>58158206610</v>
      </c>
      <c r="R4268" s="21" t="s">
        <v>5920</v>
      </c>
      <c r="S4268" s="3">
        <v>4</v>
      </c>
      <c r="T4268" s="37"/>
      <c r="U4268" s="21" t="s">
        <v>5878</v>
      </c>
      <c r="V4268" s="21" t="str">
        <f>VLOOKUP(P4268,'Customer List'!B:C,2,)</f>
        <v>Banglore</v>
      </c>
      <c r="W4268" s="38"/>
      <c r="X4268" s="30">
        <v>45978</v>
      </c>
      <c r="Y4268" s="21">
        <f>IF(X4268="", "", X4268-N4268)</f>
        <v>2</v>
      </c>
      <c r="Z4268" s="21" t="str">
        <f>IF(N4268="", "", TEXT(N4268, "dddd"))</f>
        <v>Saturday</v>
      </c>
      <c r="AA4268" s="21" t="str">
        <f>IF(X4268="", "", TEXT(X4268, "dddd"))</f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4262</v>
      </c>
      <c r="B4269" s="21" t="s">
        <v>5841</v>
      </c>
      <c r="C4269" s="30">
        <v>45965</v>
      </c>
      <c r="D4269" s="30">
        <v>45975</v>
      </c>
      <c r="E4269" s="47">
        <v>80.400000000000006</v>
      </c>
      <c r="F4269" s="47">
        <f>IF(AB4269="DOLLAR",E4269*88,E4269)</f>
        <v>7075.2000000000007</v>
      </c>
      <c r="G4269" s="48">
        <f>F4269*J4269</f>
        <v>7075.2000000000007</v>
      </c>
      <c r="H4269" s="21">
        <v>400214</v>
      </c>
      <c r="I4269" s="21" t="s">
        <v>5861</v>
      </c>
      <c r="J4269" s="21">
        <v>1</v>
      </c>
      <c r="K4269" s="21">
        <v>1</v>
      </c>
      <c r="L4269" s="21">
        <f>J4269-K4269</f>
        <v>0</v>
      </c>
      <c r="M4269" s="21" t="s">
        <v>5979</v>
      </c>
      <c r="N4269" s="30">
        <v>45976</v>
      </c>
      <c r="O4269" s="48">
        <v>12462</v>
      </c>
      <c r="P4269" s="21" t="s">
        <v>2046</v>
      </c>
      <c r="Q4269" s="21">
        <v>58158206610</v>
      </c>
      <c r="R4269" s="21" t="s">
        <v>5920</v>
      </c>
      <c r="S4269" s="3">
        <v>4</v>
      </c>
      <c r="T4269" s="37"/>
      <c r="U4269" s="21" t="s">
        <v>5878</v>
      </c>
      <c r="V4269" s="21" t="str">
        <f>VLOOKUP(P4269,'Customer List'!B:C,2,)</f>
        <v>Banglore</v>
      </c>
      <c r="W4269" s="38"/>
      <c r="X4269" s="30">
        <v>45978</v>
      </c>
      <c r="Y4269" s="21">
        <f>IF(X4269="", "", X4269-N4269)</f>
        <v>2</v>
      </c>
      <c r="Z4269" s="21" t="str">
        <f>IF(N4269="", "", TEXT(N4269, "dddd"))</f>
        <v>Saturday</v>
      </c>
      <c r="AA4269" s="21" t="str">
        <f>IF(X4269="", "", TEXT(X4269, "dddd"))</f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4263</v>
      </c>
      <c r="B4270" s="21" t="s">
        <v>5841</v>
      </c>
      <c r="C4270" s="30">
        <v>45965</v>
      </c>
      <c r="D4270" s="30">
        <v>45975</v>
      </c>
      <c r="E4270" s="47">
        <v>105.6</v>
      </c>
      <c r="F4270" s="47">
        <f>IF(AB4270="DOLLAR",E4270*88,E4270)</f>
        <v>9292.7999999999993</v>
      </c>
      <c r="G4270" s="48">
        <f>F4270*J4270</f>
        <v>9292.7999999999993</v>
      </c>
      <c r="H4270" s="21">
        <v>400230</v>
      </c>
      <c r="I4270" s="21" t="s">
        <v>4804</v>
      </c>
      <c r="J4270" s="21">
        <v>1</v>
      </c>
      <c r="K4270" s="21">
        <v>1</v>
      </c>
      <c r="L4270" s="21">
        <f>J4270-K4270</f>
        <v>0</v>
      </c>
      <c r="M4270" s="21" t="s">
        <v>5979</v>
      </c>
      <c r="N4270" s="30">
        <v>45976</v>
      </c>
      <c r="O4270" s="48">
        <v>16368</v>
      </c>
      <c r="P4270" s="21" t="s">
        <v>2046</v>
      </c>
      <c r="Q4270" s="21">
        <v>58158206610</v>
      </c>
      <c r="R4270" s="21" t="s">
        <v>5920</v>
      </c>
      <c r="S4270" s="3">
        <v>4</v>
      </c>
      <c r="T4270" s="37"/>
      <c r="U4270" s="21" t="s">
        <v>5878</v>
      </c>
      <c r="V4270" s="21" t="str">
        <f>VLOOKUP(P4270,'Customer List'!B:C,2,)</f>
        <v>Banglore</v>
      </c>
      <c r="W4270" s="38"/>
      <c r="X4270" s="30">
        <v>45978</v>
      </c>
      <c r="Y4270" s="21">
        <f>IF(X4270="", "", X4270-N4270)</f>
        <v>2</v>
      </c>
      <c r="Z4270" s="21" t="str">
        <f>IF(N4270="", "", TEXT(N4270, "dddd"))</f>
        <v>Saturday</v>
      </c>
      <c r="AA4270" s="21" t="str">
        <f>IF(X4270="", "", TEXT(X4270, "dddd"))</f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4264</v>
      </c>
      <c r="B4271" s="21" t="s">
        <v>5841</v>
      </c>
      <c r="C4271" s="30">
        <v>45965</v>
      </c>
      <c r="D4271" s="30">
        <v>45975</v>
      </c>
      <c r="E4271" s="47">
        <v>105.6</v>
      </c>
      <c r="F4271" s="47">
        <f>IF(AB4271="DOLLAR",E4271*88,E4271)</f>
        <v>9292.7999999999993</v>
      </c>
      <c r="G4271" s="48">
        <f>F4271*J4271</f>
        <v>9292.7999999999993</v>
      </c>
      <c r="H4271" s="21">
        <v>400232</v>
      </c>
      <c r="I4271" s="21" t="s">
        <v>4804</v>
      </c>
      <c r="J4271" s="21">
        <v>1</v>
      </c>
      <c r="K4271" s="21">
        <v>1</v>
      </c>
      <c r="L4271" s="21">
        <f>J4271-K4271</f>
        <v>0</v>
      </c>
      <c r="M4271" s="21" t="s">
        <v>5979</v>
      </c>
      <c r="N4271" s="30">
        <v>45976</v>
      </c>
      <c r="O4271" s="48">
        <v>16368</v>
      </c>
      <c r="P4271" s="21" t="s">
        <v>2046</v>
      </c>
      <c r="Q4271" s="21">
        <v>58158206610</v>
      </c>
      <c r="R4271" s="21" t="s">
        <v>5920</v>
      </c>
      <c r="S4271" s="3">
        <v>4</v>
      </c>
      <c r="T4271" s="37"/>
      <c r="U4271" s="21" t="s">
        <v>5878</v>
      </c>
      <c r="V4271" s="21" t="str">
        <f>VLOOKUP(P4271,'Customer List'!B:C,2,)</f>
        <v>Banglore</v>
      </c>
      <c r="W4271" s="38"/>
      <c r="X4271" s="30">
        <v>45978</v>
      </c>
      <c r="Y4271" s="21">
        <f>IF(X4271="", "", X4271-N4271)</f>
        <v>2</v>
      </c>
      <c r="Z4271" s="21" t="str">
        <f>IF(N4271="", "", TEXT(N4271, "dddd"))</f>
        <v>Saturday</v>
      </c>
      <c r="AA4271" s="21" t="str">
        <f>IF(X4271="", "", TEXT(X4271, "dddd"))</f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4265</v>
      </c>
      <c r="B4272" s="21" t="s">
        <v>5841</v>
      </c>
      <c r="C4272" s="30">
        <v>45965</v>
      </c>
      <c r="D4272" s="30">
        <v>45975</v>
      </c>
      <c r="E4272" s="47">
        <v>123.6</v>
      </c>
      <c r="F4272" s="47">
        <f>IF(AB4272="DOLLAR",E4272*88,E4272)</f>
        <v>10876.8</v>
      </c>
      <c r="G4272" s="48">
        <f>F4272*J4272</f>
        <v>10876.8</v>
      </c>
      <c r="H4272" s="21">
        <v>400233</v>
      </c>
      <c r="I4272" s="21" t="s">
        <v>4804</v>
      </c>
      <c r="J4272" s="21">
        <v>1</v>
      </c>
      <c r="K4272" s="21">
        <v>1</v>
      </c>
      <c r="L4272" s="21">
        <f>J4272-K4272</f>
        <v>0</v>
      </c>
      <c r="M4272" s="21" t="s">
        <v>5979</v>
      </c>
      <c r="N4272" s="30">
        <v>45976</v>
      </c>
      <c r="O4272" s="48">
        <v>19158</v>
      </c>
      <c r="P4272" s="21" t="s">
        <v>2046</v>
      </c>
      <c r="Q4272" s="21">
        <v>58158206610</v>
      </c>
      <c r="R4272" s="21" t="s">
        <v>5920</v>
      </c>
      <c r="S4272" s="3">
        <v>4</v>
      </c>
      <c r="T4272" s="37"/>
      <c r="U4272" s="21" t="s">
        <v>5878</v>
      </c>
      <c r="V4272" s="21" t="str">
        <f>VLOOKUP(P4272,'Customer List'!B:C,2,)</f>
        <v>Banglore</v>
      </c>
      <c r="W4272" s="38"/>
      <c r="X4272" s="30">
        <v>45978</v>
      </c>
      <c r="Y4272" s="21">
        <f>IF(X4272="", "", X4272-N4272)</f>
        <v>2</v>
      </c>
      <c r="Z4272" s="21" t="str">
        <f>IF(N4272="", "", TEXT(N4272, "dddd"))</f>
        <v>Saturday</v>
      </c>
      <c r="AA4272" s="21" t="str">
        <f>IF(X4272="", "", TEXT(X4272, "dddd"))</f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4266</v>
      </c>
      <c r="B4273" s="21" t="s">
        <v>5841</v>
      </c>
      <c r="C4273" s="30">
        <v>45965</v>
      </c>
      <c r="D4273" s="30">
        <v>45975</v>
      </c>
      <c r="E4273" s="47">
        <v>105.6</v>
      </c>
      <c r="F4273" s="47">
        <f>IF(AB4273="DOLLAR",E4273*88,E4273)</f>
        <v>9292.7999999999993</v>
      </c>
      <c r="G4273" s="48">
        <f>F4273*J4273</f>
        <v>9292.7999999999993</v>
      </c>
      <c r="H4273" s="21">
        <v>400326</v>
      </c>
      <c r="I4273" s="21" t="s">
        <v>4805</v>
      </c>
      <c r="J4273" s="21">
        <v>1</v>
      </c>
      <c r="K4273" s="21">
        <v>1</v>
      </c>
      <c r="L4273" s="21">
        <f>J4273-K4273</f>
        <v>0</v>
      </c>
      <c r="M4273" s="21" t="s">
        <v>5979</v>
      </c>
      <c r="N4273" s="30">
        <v>45976</v>
      </c>
      <c r="O4273" s="48">
        <v>16368</v>
      </c>
      <c r="P4273" s="21" t="s">
        <v>2046</v>
      </c>
      <c r="Q4273" s="21">
        <v>58158206610</v>
      </c>
      <c r="R4273" s="21" t="s">
        <v>5920</v>
      </c>
      <c r="S4273" s="3">
        <v>4</v>
      </c>
      <c r="T4273" s="37"/>
      <c r="U4273" s="21" t="s">
        <v>5878</v>
      </c>
      <c r="V4273" s="21" t="str">
        <f>VLOOKUP(P4273,'Customer List'!B:C,2,)</f>
        <v>Banglore</v>
      </c>
      <c r="W4273" s="38"/>
      <c r="X4273" s="30">
        <v>45978</v>
      </c>
      <c r="Y4273" s="21">
        <f>IF(X4273="", "", X4273-N4273)</f>
        <v>2</v>
      </c>
      <c r="Z4273" s="21" t="str">
        <f>IF(N4273="", "", TEXT(N4273, "dddd"))</f>
        <v>Saturday</v>
      </c>
      <c r="AA4273" s="21" t="str">
        <f>IF(X4273="", "", TEXT(X4273, "dddd"))</f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4267</v>
      </c>
      <c r="B4274" s="21" t="s">
        <v>5841</v>
      </c>
      <c r="C4274" s="30">
        <v>45965</v>
      </c>
      <c r="D4274" s="30">
        <v>45975</v>
      </c>
      <c r="E4274" s="47">
        <v>135.1</v>
      </c>
      <c r="F4274" s="47">
        <f>IF(AB4274="DOLLAR",E4274*88,E4274)</f>
        <v>11888.8</v>
      </c>
      <c r="G4274" s="48">
        <f>F4274*J4274</f>
        <v>11888.8</v>
      </c>
      <c r="H4274" s="21">
        <v>400345</v>
      </c>
      <c r="I4274" s="21" t="s">
        <v>4805</v>
      </c>
      <c r="J4274" s="21">
        <v>1</v>
      </c>
      <c r="K4274" s="21">
        <v>1</v>
      </c>
      <c r="L4274" s="21">
        <f>J4274-K4274</f>
        <v>0</v>
      </c>
      <c r="M4274" s="21" t="s">
        <v>5979</v>
      </c>
      <c r="N4274" s="30">
        <v>45976</v>
      </c>
      <c r="O4274" s="48">
        <v>17949</v>
      </c>
      <c r="P4274" s="21" t="s">
        <v>2046</v>
      </c>
      <c r="Q4274" s="21">
        <v>58158206610</v>
      </c>
      <c r="R4274" s="21" t="s">
        <v>5920</v>
      </c>
      <c r="S4274" s="3">
        <v>4</v>
      </c>
      <c r="T4274" s="37"/>
      <c r="U4274" s="21" t="s">
        <v>5878</v>
      </c>
      <c r="V4274" s="21" t="str">
        <f>VLOOKUP(P4274,'Customer List'!B:C,2,)</f>
        <v>Banglore</v>
      </c>
      <c r="W4274" s="38"/>
      <c r="X4274" s="30">
        <v>45978</v>
      </c>
      <c r="Y4274" s="21">
        <f>IF(X4274="", "", X4274-N4274)</f>
        <v>2</v>
      </c>
      <c r="Z4274" s="21" t="str">
        <f>IF(N4274="", "", TEXT(N4274, "dddd"))</f>
        <v>Saturday</v>
      </c>
      <c r="AA4274" s="21" t="str">
        <f>IF(X4274="", "", TEXT(X4274, "dddd"))</f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4268</v>
      </c>
      <c r="B4275" s="21" t="s">
        <v>5841</v>
      </c>
      <c r="C4275" s="30">
        <v>45965</v>
      </c>
      <c r="D4275" s="30">
        <v>45975</v>
      </c>
      <c r="E4275" s="47">
        <v>289.10000000000002</v>
      </c>
      <c r="F4275" s="47">
        <f>IF(AB4275="DOLLAR",E4275*88,E4275)</f>
        <v>25440.800000000003</v>
      </c>
      <c r="G4275" s="48">
        <f>F4275*J4275</f>
        <v>25440.800000000003</v>
      </c>
      <c r="H4275" s="21">
        <v>400350</v>
      </c>
      <c r="I4275" s="21" t="s">
        <v>4805</v>
      </c>
      <c r="J4275" s="21">
        <v>1</v>
      </c>
      <c r="K4275" s="21">
        <v>1</v>
      </c>
      <c r="L4275" s="21">
        <f>J4275-K4275</f>
        <v>0</v>
      </c>
      <c r="M4275" s="21" t="s">
        <v>5979</v>
      </c>
      <c r="N4275" s="30">
        <v>45976</v>
      </c>
      <c r="O4275" s="48">
        <v>38409</v>
      </c>
      <c r="P4275" s="21" t="s">
        <v>2046</v>
      </c>
      <c r="Q4275" s="21">
        <v>58158206610</v>
      </c>
      <c r="R4275" s="21" t="s">
        <v>5920</v>
      </c>
      <c r="S4275" s="3">
        <v>4</v>
      </c>
      <c r="T4275" s="37"/>
      <c r="U4275" s="21" t="s">
        <v>5878</v>
      </c>
      <c r="V4275" s="21" t="str">
        <f>VLOOKUP(P4275,'Customer List'!B:C,2,)</f>
        <v>Banglore</v>
      </c>
      <c r="W4275" s="38"/>
      <c r="X4275" s="30">
        <v>45978</v>
      </c>
      <c r="Y4275" s="21">
        <f>IF(X4275="", "", X4275-N4275)</f>
        <v>2</v>
      </c>
      <c r="Z4275" s="21" t="str">
        <f>IF(N4275="", "", TEXT(N4275, "dddd"))</f>
        <v>Saturday</v>
      </c>
      <c r="AA4275" s="21" t="str">
        <f>IF(X4275="", "", TEXT(X4275, "dddd"))</f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4269</v>
      </c>
      <c r="B4276" s="21" t="s">
        <v>5841</v>
      </c>
      <c r="C4276" s="30">
        <v>45965</v>
      </c>
      <c r="D4276" s="30">
        <v>45975</v>
      </c>
      <c r="E4276" s="47">
        <v>115.5</v>
      </c>
      <c r="F4276" s="47">
        <f>IF(AB4276="DOLLAR",E4276*88,E4276)</f>
        <v>10164</v>
      </c>
      <c r="G4276" s="48">
        <f>F4276*J4276</f>
        <v>10164</v>
      </c>
      <c r="H4276" s="21">
        <v>400639</v>
      </c>
      <c r="I4276" s="21" t="s">
        <v>4806</v>
      </c>
      <c r="J4276" s="21">
        <v>1</v>
      </c>
      <c r="K4276" s="21">
        <v>1</v>
      </c>
      <c r="L4276" s="21">
        <f>J4276-K4276</f>
        <v>0</v>
      </c>
      <c r="M4276" s="21" t="s">
        <v>5979</v>
      </c>
      <c r="N4276" s="30">
        <v>45976</v>
      </c>
      <c r="O4276" s="48">
        <v>15345</v>
      </c>
      <c r="P4276" s="21" t="s">
        <v>2046</v>
      </c>
      <c r="Q4276" s="21">
        <v>58158206610</v>
      </c>
      <c r="R4276" s="21" t="s">
        <v>5920</v>
      </c>
      <c r="S4276" s="3">
        <v>4</v>
      </c>
      <c r="T4276" s="37"/>
      <c r="U4276" s="21" t="s">
        <v>5878</v>
      </c>
      <c r="V4276" s="21" t="str">
        <f>VLOOKUP(P4276,'Customer List'!B:C,2,)</f>
        <v>Banglore</v>
      </c>
      <c r="W4276" s="38"/>
      <c r="X4276" s="30">
        <v>45978</v>
      </c>
      <c r="Y4276" s="21">
        <f>IF(X4276="", "", X4276-N4276)</f>
        <v>2</v>
      </c>
      <c r="Z4276" s="21" t="str">
        <f>IF(N4276="", "", TEXT(N4276, "dddd"))</f>
        <v>Saturday</v>
      </c>
      <c r="AA4276" s="21" t="str">
        <f>IF(X4276="", "", TEXT(X4276, "dddd"))</f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4270</v>
      </c>
      <c r="B4277" s="21" t="s">
        <v>5841</v>
      </c>
      <c r="C4277" s="30">
        <v>45965</v>
      </c>
      <c r="D4277" s="30">
        <v>45975</v>
      </c>
      <c r="E4277" s="47">
        <v>189</v>
      </c>
      <c r="F4277" s="47">
        <f>IF(AB4277="DOLLAR",E4277*88,E4277)</f>
        <v>16632</v>
      </c>
      <c r="G4277" s="48">
        <f>F4277*J4277</f>
        <v>16632</v>
      </c>
      <c r="H4277" s="21">
        <v>400651</v>
      </c>
      <c r="I4277" s="21" t="s">
        <v>4806</v>
      </c>
      <c r="J4277" s="21">
        <v>1</v>
      </c>
      <c r="K4277" s="21">
        <v>1</v>
      </c>
      <c r="L4277" s="21">
        <f>J4277-K4277</f>
        <v>0</v>
      </c>
      <c r="M4277" s="21" t="s">
        <v>5979</v>
      </c>
      <c r="N4277" s="30">
        <v>45976</v>
      </c>
      <c r="O4277" s="48">
        <v>25110</v>
      </c>
      <c r="P4277" s="21" t="s">
        <v>2046</v>
      </c>
      <c r="Q4277" s="21">
        <v>58158206610</v>
      </c>
      <c r="R4277" s="21" t="s">
        <v>5920</v>
      </c>
      <c r="S4277" s="3">
        <v>4</v>
      </c>
      <c r="T4277" s="37"/>
      <c r="U4277" s="21" t="s">
        <v>5878</v>
      </c>
      <c r="V4277" s="21" t="str">
        <f>VLOOKUP(P4277,'Customer List'!B:C,2,)</f>
        <v>Banglore</v>
      </c>
      <c r="W4277" s="38"/>
      <c r="X4277" s="30">
        <v>45978</v>
      </c>
      <c r="Y4277" s="21">
        <f>IF(X4277="", "", X4277-N4277)</f>
        <v>2</v>
      </c>
      <c r="Z4277" s="21" t="str">
        <f>IF(N4277="", "", TEXT(N4277, "dddd"))</f>
        <v>Saturday</v>
      </c>
      <c r="AA4277" s="21" t="str">
        <f>IF(X4277="", "", TEXT(X4277, "dddd"))</f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4271</v>
      </c>
      <c r="B4278" s="21" t="s">
        <v>5841</v>
      </c>
      <c r="C4278" s="30">
        <v>45965</v>
      </c>
      <c r="D4278" s="30">
        <v>45975</v>
      </c>
      <c r="E4278" s="47">
        <v>64.2</v>
      </c>
      <c r="F4278" s="47">
        <f>IF(AB4278="DOLLAR",E4278*88,E4278)</f>
        <v>5649.6</v>
      </c>
      <c r="G4278" s="48">
        <f>F4278*J4278</f>
        <v>5649.6</v>
      </c>
      <c r="H4278" s="21">
        <v>401209</v>
      </c>
      <c r="I4278" s="21" t="s">
        <v>4805</v>
      </c>
      <c r="J4278" s="21">
        <v>1</v>
      </c>
      <c r="K4278" s="21">
        <v>1</v>
      </c>
      <c r="L4278" s="21">
        <f>J4278-K4278</f>
        <v>0</v>
      </c>
      <c r="M4278" s="21" t="s">
        <v>5983</v>
      </c>
      <c r="N4278" s="30">
        <v>45976</v>
      </c>
      <c r="O4278" s="48">
        <v>9951</v>
      </c>
      <c r="P4278" s="21" t="s">
        <v>2048</v>
      </c>
      <c r="Q4278" s="21">
        <v>58158193041</v>
      </c>
      <c r="R4278" s="21" t="s">
        <v>5920</v>
      </c>
      <c r="S4278" s="3">
        <v>4</v>
      </c>
      <c r="T4278" s="37"/>
      <c r="U4278" s="21" t="s">
        <v>5878</v>
      </c>
      <c r="V4278" s="21" t="str">
        <f>VLOOKUP(P4278,'Customer List'!B:C,2,)</f>
        <v>Hyderabad</v>
      </c>
      <c r="W4278" s="38"/>
      <c r="X4278" s="30">
        <v>45979</v>
      </c>
      <c r="Y4278" s="21">
        <f>IF(X4278="", "", X4278-N4278)</f>
        <v>3</v>
      </c>
      <c r="Z4278" s="21" t="str">
        <f>IF(N4278="", "", TEXT(N4278, "dddd"))</f>
        <v>Saturday</v>
      </c>
      <c r="AA4278" s="21" t="str">
        <f>IF(X4278="", "", TEXT(X4278, "dddd"))</f>
        <v>Tuesday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4272</v>
      </c>
      <c r="B4279" s="21" t="s">
        <v>5841</v>
      </c>
      <c r="C4279" s="30">
        <v>45965</v>
      </c>
      <c r="D4279" s="30">
        <v>45975</v>
      </c>
      <c r="E4279" s="47">
        <v>53.4</v>
      </c>
      <c r="F4279" s="47">
        <f>IF(AB4279="DOLLAR",E4279*88,E4279)</f>
        <v>4699.2</v>
      </c>
      <c r="G4279" s="48">
        <f>F4279*J4279</f>
        <v>23496</v>
      </c>
      <c r="H4279" s="21">
        <v>420201</v>
      </c>
      <c r="I4279" s="21" t="s">
        <v>1605</v>
      </c>
      <c r="J4279" s="21">
        <v>5</v>
      </c>
      <c r="K4279" s="21">
        <v>5</v>
      </c>
      <c r="L4279" s="21">
        <f>J4279-K4279</f>
        <v>0</v>
      </c>
      <c r="M4279" s="21" t="s">
        <v>5989</v>
      </c>
      <c r="N4279" s="30">
        <v>45976</v>
      </c>
      <c r="O4279" s="48">
        <v>48282</v>
      </c>
      <c r="P4279" s="21" t="s">
        <v>886</v>
      </c>
      <c r="Q4279" s="21">
        <v>58158192105</v>
      </c>
      <c r="R4279" s="21" t="s">
        <v>5920</v>
      </c>
      <c r="S4279" s="3">
        <v>4</v>
      </c>
      <c r="T4279" s="37"/>
      <c r="U4279" s="21" t="s">
        <v>5878</v>
      </c>
      <c r="V4279" s="21" t="str">
        <f>VLOOKUP(P4279,'Customer List'!B:C,2,)</f>
        <v>Karnataka</v>
      </c>
      <c r="W4279" s="38"/>
      <c r="X4279" s="30">
        <v>45978</v>
      </c>
      <c r="Y4279" s="21">
        <f>IF(X4279="", "", X4279-N4279)</f>
        <v>2</v>
      </c>
      <c r="Z4279" s="21" t="str">
        <f>IF(N4279="", "", TEXT(N4279, "dddd"))</f>
        <v>Saturday</v>
      </c>
      <c r="AA4279" s="21" t="str">
        <f>IF(X4279="", "", TEXT(X4279, "dddd"))</f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4273</v>
      </c>
      <c r="B4280" s="21" t="s">
        <v>5841</v>
      </c>
      <c r="C4280" s="30">
        <v>45965</v>
      </c>
      <c r="D4280" s="30">
        <v>45975</v>
      </c>
      <c r="E4280" s="47">
        <v>39</v>
      </c>
      <c r="F4280" s="47">
        <f>IF(AB4280="DOLLAR",E4280*88,E4280)</f>
        <v>3432</v>
      </c>
      <c r="G4280" s="48">
        <f>F4280*J4280</f>
        <v>3432</v>
      </c>
      <c r="H4280" s="21">
        <v>420301</v>
      </c>
      <c r="I4280" s="21" t="s">
        <v>2885</v>
      </c>
      <c r="J4280" s="21">
        <v>1</v>
      </c>
      <c r="K4280" s="21">
        <v>1</v>
      </c>
      <c r="L4280" s="21">
        <f>J4280-K4280</f>
        <v>0</v>
      </c>
      <c r="M4280" s="21" t="s">
        <v>5942</v>
      </c>
      <c r="N4280" s="30">
        <v>45979</v>
      </c>
      <c r="O4280" s="48">
        <v>6240</v>
      </c>
      <c r="P4280" s="21" t="s">
        <v>208</v>
      </c>
      <c r="Q4280" s="21" t="s">
        <v>1127</v>
      </c>
      <c r="R4280" s="21" t="s">
        <v>1127</v>
      </c>
      <c r="S4280" s="3">
        <v>4</v>
      </c>
      <c r="T4280" s="37"/>
      <c r="U4280" s="21" t="s">
        <v>5878</v>
      </c>
      <c r="V4280" s="21" t="str">
        <f>VLOOKUP(P4280,'Customer List'!B:C,2,)</f>
        <v>Delhi</v>
      </c>
      <c r="W4280" s="38"/>
      <c r="X4280" s="30"/>
      <c r="Y4280" s="21" t="str">
        <f>IF(X4280="", "", X4280-N4280)</f>
        <v/>
      </c>
      <c r="Z4280" s="21" t="str">
        <f>IF(N4280="", "", TEXT(N4280, "dddd"))</f>
        <v>Tuesday</v>
      </c>
      <c r="AA4280" s="21" t="str">
        <f>IF(X4280="", "", TEXT(X4280, "dddd"))</f>
        <v/>
      </c>
      <c r="AB4280" s="21" t="str">
        <f>VLOOKUP(U4280,'Currency Sheet'!A:C,3,)</f>
        <v>DOLLAR</v>
      </c>
      <c r="AC4280" s="42" t="str">
        <f>VLOOKUP(P4280,'Customer List'!B:D,3,)</f>
        <v>Local</v>
      </c>
    </row>
    <row r="4281" spans="1:29" x14ac:dyDescent="0.25">
      <c r="A4281" s="21">
        <v>4274</v>
      </c>
      <c r="B4281" s="21" t="s">
        <v>5841</v>
      </c>
      <c r="C4281" s="30">
        <v>45965</v>
      </c>
      <c r="D4281" s="30">
        <v>45975</v>
      </c>
      <c r="E4281" s="47">
        <v>18</v>
      </c>
      <c r="F4281" s="47">
        <f>IF(AB4281="DOLLAR",E4281*88,E4281)</f>
        <v>1584</v>
      </c>
      <c r="G4281" s="48">
        <f>F4281*J4281</f>
        <v>1584</v>
      </c>
      <c r="H4281" s="21">
        <v>420403</v>
      </c>
      <c r="I4281" s="21" t="s">
        <v>14</v>
      </c>
      <c r="J4281" s="21">
        <v>1</v>
      </c>
      <c r="K4281" s="21">
        <v>1</v>
      </c>
      <c r="L4281" s="21">
        <f>J4281-K4281</f>
        <v>0</v>
      </c>
      <c r="M4281" s="21" t="s">
        <v>5964</v>
      </c>
      <c r="N4281" s="30">
        <v>45978</v>
      </c>
      <c r="O4281" s="48">
        <v>3255</v>
      </c>
      <c r="P4281" s="21" t="s">
        <v>2171</v>
      </c>
      <c r="Q4281" s="21">
        <v>58158258476</v>
      </c>
      <c r="R4281" s="21"/>
      <c r="S4281" s="3">
        <v>4</v>
      </c>
      <c r="T4281" s="37"/>
      <c r="U4281" s="21" t="s">
        <v>5878</v>
      </c>
      <c r="V4281" s="21" t="str">
        <f>VLOOKUP(P4281,'Customer List'!B:C,2,)</f>
        <v>Gujrat</v>
      </c>
      <c r="W4281" s="38"/>
      <c r="X4281" s="30"/>
      <c r="Y4281" s="21" t="str">
        <f>IF(X4281="", "", X4281-N4281)</f>
        <v/>
      </c>
      <c r="Z4281" s="21" t="str">
        <f>IF(N4281="", "", TEXT(N4281, "dddd"))</f>
        <v>Monday</v>
      </c>
      <c r="AA4281" s="21" t="str">
        <f>IF(X4281="", "", TEXT(X4281, "dddd"))</f>
        <v/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4275</v>
      </c>
      <c r="B4282" s="21" t="s">
        <v>5841</v>
      </c>
      <c r="C4282" s="30">
        <v>45965</v>
      </c>
      <c r="D4282" s="30">
        <v>45975</v>
      </c>
      <c r="E4282" s="47">
        <v>53.4</v>
      </c>
      <c r="F4282" s="47">
        <f>IF(AB4282="DOLLAR",E4282*88,E4282)</f>
        <v>4699.2</v>
      </c>
      <c r="G4282" s="48">
        <f>F4282*J4282</f>
        <v>4699.2</v>
      </c>
      <c r="H4282" s="21">
        <v>423101</v>
      </c>
      <c r="I4282" s="21" t="s">
        <v>1265</v>
      </c>
      <c r="J4282" s="21">
        <v>1</v>
      </c>
      <c r="K4282" s="21">
        <v>1</v>
      </c>
      <c r="L4282" s="21">
        <f>J4282-K4282</f>
        <v>0</v>
      </c>
      <c r="M4282" s="21" t="s">
        <v>6001</v>
      </c>
      <c r="N4282" s="30">
        <v>45976</v>
      </c>
      <c r="O4282" s="48">
        <v>6760.44</v>
      </c>
      <c r="P4282" s="21" t="s">
        <v>276</v>
      </c>
      <c r="Q4282" s="21">
        <v>58158193520</v>
      </c>
      <c r="R4282" s="21" t="s">
        <v>5920</v>
      </c>
      <c r="S4282" s="3">
        <v>-20</v>
      </c>
      <c r="T4282" s="37"/>
      <c r="U4282" s="21" t="s">
        <v>5878</v>
      </c>
      <c r="V4282" s="21" t="str">
        <f>VLOOKUP(P4282,'Customer List'!B:C,2,)</f>
        <v>Pune</v>
      </c>
      <c r="W4282" s="38"/>
      <c r="X4282" s="30">
        <v>45979</v>
      </c>
      <c r="Y4282" s="21">
        <f>IF(X4282="", "", X4282-N4282)</f>
        <v>3</v>
      </c>
      <c r="Z4282" s="21" t="str">
        <f>IF(N4282="", "", TEXT(N4282, "dddd"))</f>
        <v>Saturday</v>
      </c>
      <c r="AA4282" s="21" t="str">
        <f>IF(X4282="", "", TEXT(X4282, "dddd"))</f>
        <v>Tuesday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4276</v>
      </c>
      <c r="B4283" s="21" t="s">
        <v>5841</v>
      </c>
      <c r="C4283" s="30">
        <v>45965</v>
      </c>
      <c r="D4283" s="30">
        <v>45975</v>
      </c>
      <c r="E4283" s="47">
        <v>201</v>
      </c>
      <c r="F4283" s="47">
        <f>IF(AB4283="DOLLAR",E4283*88,E4283)</f>
        <v>17688</v>
      </c>
      <c r="G4283" s="48">
        <f>F4283*J4283</f>
        <v>53064</v>
      </c>
      <c r="H4283" s="21">
        <v>423106</v>
      </c>
      <c r="I4283" s="21" t="s">
        <v>19</v>
      </c>
      <c r="J4283" s="21">
        <v>3</v>
      </c>
      <c r="K4283" s="21"/>
      <c r="L4283" s="21">
        <f>J4283-K4283</f>
        <v>3</v>
      </c>
      <c r="M4283" s="21"/>
      <c r="N4283" s="30"/>
      <c r="O4283" s="48"/>
      <c r="P4283" s="21" t="s">
        <v>42</v>
      </c>
      <c r="Q4283" s="21"/>
      <c r="R4283" s="21"/>
      <c r="S4283" s="3">
        <v>-20</v>
      </c>
      <c r="T4283" s="37"/>
      <c r="U4283" s="21" t="s">
        <v>5878</v>
      </c>
      <c r="V4283" s="21" t="str">
        <f>VLOOKUP(P4283,'Customer List'!B:C,2,)</f>
        <v>Faridabad</v>
      </c>
      <c r="W4283" s="38"/>
      <c r="X4283" s="30"/>
      <c r="Y4283" s="21" t="str">
        <f>IF(X4283="", "", X4283-N4283)</f>
        <v/>
      </c>
      <c r="Z4283" s="21" t="str">
        <f>IF(N4283="", "", TEXT(N4283, "dddd"))</f>
        <v/>
      </c>
      <c r="AA4283" s="21" t="str">
        <f>IF(X4283="", "", TEXT(X4283, "dddd"))</f>
        <v/>
      </c>
      <c r="AB4283" s="21" t="str">
        <f>VLOOKUP(U4283,'Currency Sheet'!A:C,3,)</f>
        <v>DOLLAR</v>
      </c>
      <c r="AC4283" s="42" t="str">
        <f>VLOOKUP(P4283,'Customer List'!B:D,3,)</f>
        <v>Local</v>
      </c>
    </row>
    <row r="4284" spans="1:29" x14ac:dyDescent="0.25">
      <c r="A4284" s="21">
        <v>4277</v>
      </c>
      <c r="B4284" s="21" t="s">
        <v>5841</v>
      </c>
      <c r="C4284" s="30">
        <v>45965</v>
      </c>
      <c r="D4284" s="30">
        <v>45975</v>
      </c>
      <c r="E4284" s="47">
        <v>99</v>
      </c>
      <c r="F4284" s="47">
        <f>IF(AB4284="DOLLAR",E4284*88,E4284)</f>
        <v>8712</v>
      </c>
      <c r="G4284" s="48">
        <f>F4284*J4284</f>
        <v>8712</v>
      </c>
      <c r="H4284" s="21">
        <v>424401</v>
      </c>
      <c r="I4284" s="21" t="s">
        <v>1342</v>
      </c>
      <c r="J4284" s="21">
        <v>1</v>
      </c>
      <c r="K4284" s="21">
        <v>1</v>
      </c>
      <c r="L4284" s="21">
        <f>J4284-K4284</f>
        <v>0</v>
      </c>
      <c r="M4284" s="21" t="s">
        <v>6001</v>
      </c>
      <c r="N4284" s="30">
        <v>45976</v>
      </c>
      <c r="O4284" s="48">
        <v>12533.4</v>
      </c>
      <c r="P4284" s="21" t="s">
        <v>276</v>
      </c>
      <c r="Q4284" s="21">
        <v>58158193520</v>
      </c>
      <c r="R4284" s="21" t="s">
        <v>5920</v>
      </c>
      <c r="S4284" s="3">
        <v>4</v>
      </c>
      <c r="T4284" s="37"/>
      <c r="U4284" s="21" t="s">
        <v>5878</v>
      </c>
      <c r="V4284" s="21" t="str">
        <f>VLOOKUP(P4284,'Customer List'!B:C,2,)</f>
        <v>Pune</v>
      </c>
      <c r="W4284" s="38"/>
      <c r="X4284" s="30">
        <v>45979</v>
      </c>
      <c r="Y4284" s="21">
        <f>IF(X4284="", "", X4284-N4284)</f>
        <v>3</v>
      </c>
      <c r="Z4284" s="21" t="str">
        <f>IF(N4284="", "", TEXT(N4284, "dddd"))</f>
        <v>Saturday</v>
      </c>
      <c r="AA4284" s="21" t="str">
        <f>IF(X4284="", "", TEXT(X4284, "dddd"))</f>
        <v>Tuesday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4278</v>
      </c>
      <c r="B4285" s="21" t="s">
        <v>5841</v>
      </c>
      <c r="C4285" s="30">
        <v>45965</v>
      </c>
      <c r="D4285" s="30">
        <v>45975</v>
      </c>
      <c r="E4285" s="47">
        <v>99</v>
      </c>
      <c r="F4285" s="47">
        <f>IF(AB4285="DOLLAR",E4285*88,E4285)</f>
        <v>8712</v>
      </c>
      <c r="G4285" s="48">
        <f>F4285*J4285</f>
        <v>8712</v>
      </c>
      <c r="H4285" s="21">
        <v>424401</v>
      </c>
      <c r="I4285" s="21" t="s">
        <v>1342</v>
      </c>
      <c r="J4285" s="21">
        <v>1</v>
      </c>
      <c r="K4285" s="21"/>
      <c r="L4285" s="21">
        <f>J4285-K4285</f>
        <v>1</v>
      </c>
      <c r="M4285" s="21"/>
      <c r="N4285" s="30"/>
      <c r="O4285" s="48"/>
      <c r="P4285" s="21" t="s">
        <v>42</v>
      </c>
      <c r="Q4285" s="21"/>
      <c r="R4285" s="21"/>
      <c r="S4285" s="3">
        <v>4</v>
      </c>
      <c r="T4285" s="37"/>
      <c r="U4285" s="21" t="s">
        <v>5878</v>
      </c>
      <c r="V4285" s="21" t="str">
        <f>VLOOKUP(P4285,'Customer List'!B:C,2,)</f>
        <v>Faridabad</v>
      </c>
      <c r="W4285" s="38"/>
      <c r="X4285" s="30"/>
      <c r="Y4285" s="21" t="str">
        <f>IF(X4285="", "", X4285-N4285)</f>
        <v/>
      </c>
      <c r="Z4285" s="21" t="str">
        <f>IF(N4285="", "", TEXT(N4285, "dddd"))</f>
        <v/>
      </c>
      <c r="AA4285" s="21" t="str">
        <f>IF(X4285="", "", TEXT(X4285, "dddd"))</f>
        <v/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x14ac:dyDescent="0.25">
      <c r="A4286" s="21">
        <v>4279</v>
      </c>
      <c r="B4286" s="21" t="s">
        <v>5841</v>
      </c>
      <c r="C4286" s="30">
        <v>45965</v>
      </c>
      <c r="D4286" s="30">
        <v>45975</v>
      </c>
      <c r="E4286" s="47">
        <v>141</v>
      </c>
      <c r="F4286" s="47">
        <f>IF(AB4286="DOLLAR",E4286*88,E4286)</f>
        <v>12408</v>
      </c>
      <c r="G4286" s="48">
        <f>F4286*J4286</f>
        <v>12408</v>
      </c>
      <c r="H4286" s="21">
        <v>424602</v>
      </c>
      <c r="I4286" s="21" t="s">
        <v>1240</v>
      </c>
      <c r="J4286" s="21">
        <v>1</v>
      </c>
      <c r="K4286" s="21">
        <v>1</v>
      </c>
      <c r="L4286" s="21">
        <f>J4286-K4286</f>
        <v>0</v>
      </c>
      <c r="M4286" s="21" t="s">
        <v>6001</v>
      </c>
      <c r="N4286" s="30">
        <v>45976</v>
      </c>
      <c r="O4286" s="48">
        <v>17850.599999999999</v>
      </c>
      <c r="P4286" s="21" t="s">
        <v>276</v>
      </c>
      <c r="Q4286" s="21">
        <v>58158193520</v>
      </c>
      <c r="R4286" s="21" t="s">
        <v>5920</v>
      </c>
      <c r="S4286" s="3">
        <v>4</v>
      </c>
      <c r="T4286" s="37"/>
      <c r="U4286" s="21" t="s">
        <v>5878</v>
      </c>
      <c r="V4286" s="21" t="str">
        <f>VLOOKUP(P4286,'Customer List'!B:C,2,)</f>
        <v>Pune</v>
      </c>
      <c r="W4286" s="38"/>
      <c r="X4286" s="30">
        <v>45979</v>
      </c>
      <c r="Y4286" s="21">
        <f>IF(X4286="", "", X4286-N4286)</f>
        <v>3</v>
      </c>
      <c r="Z4286" s="21" t="str">
        <f>IF(N4286="", "", TEXT(N4286, "dddd"))</f>
        <v>Saturday</v>
      </c>
      <c r="AA4286" s="21" t="str">
        <f>IF(X4286="", "", TEXT(X4286, "dddd"))</f>
        <v>Tuesday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4280</v>
      </c>
      <c r="B4287" s="21" t="s">
        <v>5841</v>
      </c>
      <c r="C4287" s="30">
        <v>45965</v>
      </c>
      <c r="D4287" s="30">
        <v>45975</v>
      </c>
      <c r="E4287" s="47">
        <v>141</v>
      </c>
      <c r="F4287" s="47">
        <f>IF(AB4287="DOLLAR",E4287*88,E4287)</f>
        <v>12408</v>
      </c>
      <c r="G4287" s="48">
        <f>F4287*J4287</f>
        <v>12408</v>
      </c>
      <c r="H4287" s="21">
        <v>424602</v>
      </c>
      <c r="I4287" s="21" t="s">
        <v>1240</v>
      </c>
      <c r="J4287" s="21">
        <v>1</v>
      </c>
      <c r="K4287" s="21"/>
      <c r="L4287" s="21">
        <f>J4287-K4287</f>
        <v>1</v>
      </c>
      <c r="M4287" s="21"/>
      <c r="N4287" s="30"/>
      <c r="O4287" s="48"/>
      <c r="P4287" s="21" t="s">
        <v>30</v>
      </c>
      <c r="Q4287" s="21"/>
      <c r="R4287" s="21"/>
      <c r="S4287" s="3">
        <v>4</v>
      </c>
      <c r="T4287" s="37"/>
      <c r="U4287" s="21" t="s">
        <v>5878</v>
      </c>
      <c r="V4287" s="21" t="str">
        <f>VLOOKUP(P4287,'Customer List'!B:C,2,)</f>
        <v>Delhi</v>
      </c>
      <c r="W4287" s="38"/>
      <c r="X4287" s="30"/>
      <c r="Y4287" s="21" t="str">
        <f>IF(X4287="", "", X4287-N4287)</f>
        <v/>
      </c>
      <c r="Z4287" s="21" t="str">
        <f>IF(N4287="", "", TEXT(N4287, "dddd"))</f>
        <v/>
      </c>
      <c r="AA4287" s="21" t="str">
        <f>IF(X4287="", "", TEXT(X4287, "dddd"))</f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 x14ac:dyDescent="0.25">
      <c r="A4288" s="21">
        <v>4281</v>
      </c>
      <c r="B4288" s="21" t="s">
        <v>5841</v>
      </c>
      <c r="C4288" s="30">
        <v>45965</v>
      </c>
      <c r="D4288" s="30">
        <v>45975</v>
      </c>
      <c r="E4288" s="47">
        <v>95.4</v>
      </c>
      <c r="F4288" s="47">
        <f>IF(AB4288="DOLLAR",E4288*88,E4288)</f>
        <v>8395.2000000000007</v>
      </c>
      <c r="G4288" s="48">
        <f>F4288*J4288</f>
        <v>8395.2000000000007</v>
      </c>
      <c r="H4288" s="21">
        <v>425401</v>
      </c>
      <c r="I4288" s="21" t="s">
        <v>3039</v>
      </c>
      <c r="J4288" s="21">
        <v>1</v>
      </c>
      <c r="K4288" s="21"/>
      <c r="L4288" s="21">
        <f>J4288-K4288</f>
        <v>1</v>
      </c>
      <c r="M4288" s="21"/>
      <c r="N4288" s="30"/>
      <c r="O4288" s="48"/>
      <c r="P4288" s="21" t="s">
        <v>42</v>
      </c>
      <c r="Q4288" s="21"/>
      <c r="R4288" s="21"/>
      <c r="S4288" s="3">
        <v>4</v>
      </c>
      <c r="T4288" s="37"/>
      <c r="U4288" s="21" t="s">
        <v>5878</v>
      </c>
      <c r="V4288" s="21" t="str">
        <f>VLOOKUP(P4288,'Customer List'!B:C,2,)</f>
        <v>Faridabad</v>
      </c>
      <c r="W4288" s="38"/>
      <c r="X4288" s="30"/>
      <c r="Y4288" s="21" t="str">
        <f>IF(X4288="", "", X4288-N4288)</f>
        <v/>
      </c>
      <c r="Z4288" s="21" t="str">
        <f>IF(N4288="", "", TEXT(N4288, "dddd"))</f>
        <v/>
      </c>
      <c r="AA4288" s="21" t="str">
        <f>IF(X4288="", "", TEXT(X4288, "dddd"))</f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4282</v>
      </c>
      <c r="B4289" s="21" t="s">
        <v>5841</v>
      </c>
      <c r="C4289" s="30">
        <v>45965</v>
      </c>
      <c r="D4289" s="30">
        <v>45975</v>
      </c>
      <c r="E4289" s="47">
        <v>49.8</v>
      </c>
      <c r="F4289" s="47">
        <f>IF(AB4289="DOLLAR",E4289*88,E4289)</f>
        <v>4382.3999999999996</v>
      </c>
      <c r="G4289" s="48">
        <f>F4289*J4289</f>
        <v>4382.3999999999996</v>
      </c>
      <c r="H4289" s="21">
        <v>503807</v>
      </c>
      <c r="I4289" s="21" t="s">
        <v>4828</v>
      </c>
      <c r="J4289" s="21">
        <v>1</v>
      </c>
      <c r="K4289" s="21"/>
      <c r="L4289" s="21">
        <f>J4289-K4289</f>
        <v>1</v>
      </c>
      <c r="M4289" s="21"/>
      <c r="N4289" s="30"/>
      <c r="O4289" s="48"/>
      <c r="P4289" s="21" t="s">
        <v>42</v>
      </c>
      <c r="Q4289" s="21"/>
      <c r="R4289" s="21"/>
      <c r="S4289" s="3">
        <v>4</v>
      </c>
      <c r="T4289" s="37"/>
      <c r="U4289" s="21" t="s">
        <v>5878</v>
      </c>
      <c r="V4289" s="21" t="str">
        <f>VLOOKUP(P4289,'Customer List'!B:C,2,)</f>
        <v>Faridabad</v>
      </c>
      <c r="W4289" s="38"/>
      <c r="X4289" s="30"/>
      <c r="Y4289" s="21" t="str">
        <f>IF(X4289="", "", X4289-N4289)</f>
        <v/>
      </c>
      <c r="Z4289" s="21" t="str">
        <f>IF(N4289="", "", TEXT(N4289, "dddd"))</f>
        <v/>
      </c>
      <c r="AA4289" s="21" t="str">
        <f>IF(X4289="", "", TEXT(X4289, "dddd"))</f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4283</v>
      </c>
      <c r="B4290" s="21" t="s">
        <v>5841</v>
      </c>
      <c r="C4290" s="30">
        <v>45965</v>
      </c>
      <c r="D4290" s="30">
        <v>45975</v>
      </c>
      <c r="E4290" s="47">
        <v>200.2</v>
      </c>
      <c r="F4290" s="47">
        <f>IF(AB4290="DOLLAR",E4290*88,E4290)</f>
        <v>17617.599999999999</v>
      </c>
      <c r="G4290" s="48">
        <f>F4290*J4290</f>
        <v>17617.599999999999</v>
      </c>
      <c r="H4290" s="21">
        <v>503833</v>
      </c>
      <c r="I4290" s="21" t="s">
        <v>4828</v>
      </c>
      <c r="J4290" s="21">
        <v>1</v>
      </c>
      <c r="K4290" s="21"/>
      <c r="L4290" s="21">
        <f>J4290-K4290</f>
        <v>1</v>
      </c>
      <c r="M4290" s="21"/>
      <c r="N4290" s="30"/>
      <c r="O4290" s="48"/>
      <c r="P4290" s="21" t="s">
        <v>625</v>
      </c>
      <c r="Q4290" s="21"/>
      <c r="R4290" s="21"/>
      <c r="S4290" s="3">
        <v>4</v>
      </c>
      <c r="T4290" s="37"/>
      <c r="U4290" s="21" t="s">
        <v>5878</v>
      </c>
      <c r="V4290" s="21" t="str">
        <f>VLOOKUP(P4290,'Customer List'!B:C,2,)</f>
        <v>Delhi</v>
      </c>
      <c r="W4290" s="38"/>
      <c r="X4290" s="30"/>
      <c r="Y4290" s="21" t="str">
        <f>IF(X4290="", "", X4290-N4290)</f>
        <v/>
      </c>
      <c r="Z4290" s="21" t="str">
        <f>IF(N4290="", "", TEXT(N4290, "dddd"))</f>
        <v/>
      </c>
      <c r="AA4290" s="21" t="str">
        <f>IF(X4290="", "", TEXT(X4290, "dddd"))</f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4284</v>
      </c>
      <c r="B4291" s="21" t="s">
        <v>5841</v>
      </c>
      <c r="C4291" s="30">
        <v>45965</v>
      </c>
      <c r="D4291" s="30">
        <v>45975</v>
      </c>
      <c r="E4291" s="47">
        <v>198.1</v>
      </c>
      <c r="F4291" s="47">
        <f>IF(AB4291="DOLLAR",E4291*88,E4291)</f>
        <v>17432.8</v>
      </c>
      <c r="G4291" s="48">
        <f>F4291*J4291</f>
        <v>17432.8</v>
      </c>
      <c r="H4291" s="21">
        <v>505838</v>
      </c>
      <c r="I4291" s="21" t="s">
        <v>4829</v>
      </c>
      <c r="J4291" s="21">
        <v>1</v>
      </c>
      <c r="K4291" s="21"/>
      <c r="L4291" s="21">
        <f>J4291-K4291</f>
        <v>1</v>
      </c>
      <c r="M4291" s="21"/>
      <c r="N4291" s="30"/>
      <c r="O4291" s="48"/>
      <c r="P4291" s="21" t="s">
        <v>42</v>
      </c>
      <c r="Q4291" s="21"/>
      <c r="R4291" s="21"/>
      <c r="S4291" s="3">
        <v>4</v>
      </c>
      <c r="T4291" s="37"/>
      <c r="U4291" s="21" t="s">
        <v>5878</v>
      </c>
      <c r="V4291" s="21" t="str">
        <f>VLOOKUP(P4291,'Customer List'!B:C,2,)</f>
        <v>Faridabad</v>
      </c>
      <c r="W4291" s="38"/>
      <c r="X4291" s="30"/>
      <c r="Y4291" s="21" t="str">
        <f>IF(X4291="", "", X4291-N4291)</f>
        <v/>
      </c>
      <c r="Z4291" s="21" t="str">
        <f>IF(N4291="", "", TEXT(N4291, "dddd"))</f>
        <v/>
      </c>
      <c r="AA4291" s="21" t="str">
        <f>IF(X4291="", "", TEXT(X4291, "dddd"))</f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4285</v>
      </c>
      <c r="B4292" s="21" t="s">
        <v>5841</v>
      </c>
      <c r="C4292" s="30">
        <v>45965</v>
      </c>
      <c r="D4292" s="30">
        <v>45975</v>
      </c>
      <c r="E4292" s="47">
        <v>83.4</v>
      </c>
      <c r="F4292" s="47">
        <f>IF(AB4292="DOLLAR",E4292*88,E4292)</f>
        <v>7339.2000000000007</v>
      </c>
      <c r="G4292" s="48">
        <f>F4292*J4292</f>
        <v>7339.2000000000007</v>
      </c>
      <c r="H4292" s="21">
        <v>505845</v>
      </c>
      <c r="I4292" s="21" t="s">
        <v>4829</v>
      </c>
      <c r="J4292" s="21">
        <v>1</v>
      </c>
      <c r="K4292" s="21"/>
      <c r="L4292" s="21">
        <f>J4292-K4292</f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5878</v>
      </c>
      <c r="V4292" s="21" t="str">
        <f>VLOOKUP(P4292,'Customer List'!B:C,2,)</f>
        <v>Faridabad</v>
      </c>
      <c r="W4292" s="38"/>
      <c r="X4292" s="30"/>
      <c r="Y4292" s="21" t="str">
        <f>IF(X4292="", "", X4292-N4292)</f>
        <v/>
      </c>
      <c r="Z4292" s="21" t="str">
        <f>IF(N4292="", "", TEXT(N4292, "dddd"))</f>
        <v/>
      </c>
      <c r="AA4292" s="21" t="str">
        <f>IF(X4292="", "", TEXT(X4292, "dddd"))</f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4286</v>
      </c>
      <c r="B4293" s="21" t="s">
        <v>5841</v>
      </c>
      <c r="C4293" s="30">
        <v>45965</v>
      </c>
      <c r="D4293" s="30">
        <v>45975</v>
      </c>
      <c r="E4293" s="47">
        <v>105.6</v>
      </c>
      <c r="F4293" s="47">
        <f>IF(AB4293="DOLLAR",E4293*88,E4293)</f>
        <v>9292.7999999999993</v>
      </c>
      <c r="G4293" s="48">
        <f>F4293*J4293</f>
        <v>9292.7999999999993</v>
      </c>
      <c r="H4293" s="21">
        <v>506947</v>
      </c>
      <c r="I4293" s="21" t="s">
        <v>5556</v>
      </c>
      <c r="J4293" s="21">
        <v>1</v>
      </c>
      <c r="K4293" s="21"/>
      <c r="L4293" s="21">
        <f>J4293-K4293</f>
        <v>1</v>
      </c>
      <c r="M4293" s="21"/>
      <c r="N4293" s="30"/>
      <c r="O4293" s="48"/>
      <c r="P4293" s="21" t="s">
        <v>42</v>
      </c>
      <c r="Q4293" s="21"/>
      <c r="R4293" s="21"/>
      <c r="S4293" s="3">
        <v>4</v>
      </c>
      <c r="T4293" s="37"/>
      <c r="U4293" s="21" t="s">
        <v>5878</v>
      </c>
      <c r="V4293" s="21" t="str">
        <f>VLOOKUP(P4293,'Customer List'!B:C,2,)</f>
        <v>Faridabad</v>
      </c>
      <c r="W4293" s="38"/>
      <c r="X4293" s="30"/>
      <c r="Y4293" s="21" t="str">
        <f>IF(X4293="", "", X4293-N4293)</f>
        <v/>
      </c>
      <c r="Z4293" s="21" t="str">
        <f>IF(N4293="", "", TEXT(N4293, "dddd"))</f>
        <v/>
      </c>
      <c r="AA4293" s="21" t="str">
        <f>IF(X4293="", "", TEXT(X4293, "dddd"))</f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4287</v>
      </c>
      <c r="B4294" s="21" t="s">
        <v>5841</v>
      </c>
      <c r="C4294" s="30">
        <v>45965</v>
      </c>
      <c r="D4294" s="30">
        <v>45975</v>
      </c>
      <c r="E4294" s="47">
        <v>216</v>
      </c>
      <c r="F4294" s="47">
        <f>IF(AB4294="DOLLAR",E4294*88,E4294)</f>
        <v>19008</v>
      </c>
      <c r="G4294" s="48">
        <f>F4294*J4294</f>
        <v>19008</v>
      </c>
      <c r="H4294" s="21">
        <v>613412</v>
      </c>
      <c r="I4294" s="21" t="s">
        <v>5862</v>
      </c>
      <c r="J4294" s="21">
        <v>1</v>
      </c>
      <c r="K4294" s="21">
        <v>1</v>
      </c>
      <c r="L4294" s="21">
        <f>J4294-K4294</f>
        <v>0</v>
      </c>
      <c r="M4294" s="21" t="s">
        <v>5998</v>
      </c>
      <c r="N4294" s="30">
        <v>45976</v>
      </c>
      <c r="O4294" s="48">
        <v>33480</v>
      </c>
      <c r="P4294" s="21" t="s">
        <v>172</v>
      </c>
      <c r="Q4294" s="21">
        <v>58158192654</v>
      </c>
      <c r="R4294" s="21" t="s">
        <v>5920</v>
      </c>
      <c r="S4294" s="3">
        <v>4</v>
      </c>
      <c r="T4294" s="37"/>
      <c r="U4294" s="21" t="s">
        <v>5878</v>
      </c>
      <c r="V4294" s="21" t="str">
        <f>VLOOKUP(P4294,'Customer List'!B:C,2,)</f>
        <v>Kolkata</v>
      </c>
      <c r="W4294" s="38"/>
      <c r="X4294" s="30">
        <v>45978</v>
      </c>
      <c r="Y4294" s="21">
        <f>IF(X4294="", "", X4294-N4294)</f>
        <v>2</v>
      </c>
      <c r="Z4294" s="21" t="str">
        <f>IF(N4294="", "", TEXT(N4294, "dddd"))</f>
        <v>Saturday</v>
      </c>
      <c r="AA4294" s="21" t="str">
        <f>IF(X4294="", "", TEXT(X4294, "dddd"))</f>
        <v>Monday</v>
      </c>
      <c r="AB4294" s="21" t="str">
        <f>VLOOKUP(U4294,'Currency Sheet'!A:C,3,)</f>
        <v>DOLLAR</v>
      </c>
      <c r="AC4294" s="42" t="str">
        <f>VLOOKUP(P4294,'Customer List'!B:D,3,)</f>
        <v>OutStation</v>
      </c>
    </row>
    <row r="4295" spans="1:29" x14ac:dyDescent="0.25">
      <c r="A4295" s="21">
        <v>4288</v>
      </c>
      <c r="B4295" s="21" t="s">
        <v>5841</v>
      </c>
      <c r="C4295" s="30">
        <v>45965</v>
      </c>
      <c r="D4295" s="30">
        <v>45975</v>
      </c>
      <c r="E4295" s="47">
        <v>105</v>
      </c>
      <c r="F4295" s="47">
        <f>IF(AB4295="DOLLAR",E4295*88,E4295)</f>
        <v>9240</v>
      </c>
      <c r="G4295" s="48">
        <f>F4295*J4295</f>
        <v>9240</v>
      </c>
      <c r="H4295" s="21">
        <v>614853</v>
      </c>
      <c r="I4295" s="21" t="s">
        <v>5863</v>
      </c>
      <c r="J4295" s="21">
        <v>1</v>
      </c>
      <c r="K4295" s="21">
        <v>1</v>
      </c>
      <c r="L4295" s="21">
        <f>J4295-K4295</f>
        <v>0</v>
      </c>
      <c r="M4295" s="21" t="s">
        <v>5941</v>
      </c>
      <c r="N4295" s="30">
        <v>45979</v>
      </c>
      <c r="O4295" s="48">
        <v>16800</v>
      </c>
      <c r="P4295" s="21" t="s">
        <v>208</v>
      </c>
      <c r="Q4295" s="21" t="s">
        <v>1127</v>
      </c>
      <c r="R4295" s="21" t="s">
        <v>1127</v>
      </c>
      <c r="S4295" s="3">
        <v>4</v>
      </c>
      <c r="T4295" s="37"/>
      <c r="U4295" s="21" t="s">
        <v>5878</v>
      </c>
      <c r="V4295" s="21" t="str">
        <f>VLOOKUP(P4295,'Customer List'!B:C,2,)</f>
        <v>Delhi</v>
      </c>
      <c r="W4295" s="38"/>
      <c r="X4295" s="30"/>
      <c r="Y4295" s="21" t="str">
        <f>IF(X4295="", "", X4295-N4295)</f>
        <v/>
      </c>
      <c r="Z4295" s="21" t="str">
        <f>IF(N4295="", "", TEXT(N4295, "dddd"))</f>
        <v>Tuesday</v>
      </c>
      <c r="AA4295" s="21" t="str">
        <f>IF(X4295="", "", TEXT(X4295, "dddd"))</f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4289</v>
      </c>
      <c r="B4296" s="21" t="s">
        <v>5841</v>
      </c>
      <c r="C4296" s="30">
        <v>45965</v>
      </c>
      <c r="D4296" s="30">
        <v>45975</v>
      </c>
      <c r="E4296" s="47">
        <v>222</v>
      </c>
      <c r="F4296" s="47">
        <f>IF(AB4296="DOLLAR",E4296*88,E4296)</f>
        <v>19536</v>
      </c>
      <c r="G4296" s="48">
        <f>F4296*J4296</f>
        <v>39072</v>
      </c>
      <c r="H4296" s="21">
        <v>621616</v>
      </c>
      <c r="I4296" s="21" t="s">
        <v>4786</v>
      </c>
      <c r="J4296" s="21">
        <v>2</v>
      </c>
      <c r="K4296" s="21">
        <v>2</v>
      </c>
      <c r="L4296" s="21">
        <f>J4296-K4296</f>
        <v>0</v>
      </c>
      <c r="M4296" s="21" t="s">
        <v>5979</v>
      </c>
      <c r="N4296" s="30">
        <v>45976</v>
      </c>
      <c r="O4296" s="48">
        <v>68820</v>
      </c>
      <c r="P4296" s="21" t="s">
        <v>2046</v>
      </c>
      <c r="Q4296" s="21">
        <v>58158206610</v>
      </c>
      <c r="R4296" s="21" t="s">
        <v>5920</v>
      </c>
      <c r="S4296" s="3">
        <v>4</v>
      </c>
      <c r="T4296" s="37"/>
      <c r="U4296" s="21" t="s">
        <v>5878</v>
      </c>
      <c r="V4296" s="21" t="str">
        <f>VLOOKUP(P4296,'Customer List'!B:C,2,)</f>
        <v>Banglore</v>
      </c>
      <c r="W4296" s="38"/>
      <c r="X4296" s="30">
        <v>45978</v>
      </c>
      <c r="Y4296" s="21">
        <f>IF(X4296="", "", X4296-N4296)</f>
        <v>2</v>
      </c>
      <c r="Z4296" s="21" t="str">
        <f>IF(N4296="", "", TEXT(N4296, "dddd"))</f>
        <v>Saturday</v>
      </c>
      <c r="AA4296" s="21" t="str">
        <f>IF(X4296="", "", TEXT(X4296, "dddd"))</f>
        <v>Monday</v>
      </c>
      <c r="AB4296" s="21" t="str">
        <f>VLOOKUP(U4296,'Currency Sheet'!A:C,3,)</f>
        <v>DOLLAR</v>
      </c>
      <c r="AC4296" s="42" t="str">
        <f>VLOOKUP(P4296,'Customer List'!B:D,3,)</f>
        <v>OutStation</v>
      </c>
    </row>
    <row r="4297" spans="1:29" x14ac:dyDescent="0.25">
      <c r="A4297" s="21">
        <v>4290</v>
      </c>
      <c r="B4297" s="21" t="s">
        <v>5841</v>
      </c>
      <c r="C4297" s="30">
        <v>45965</v>
      </c>
      <c r="D4297" s="30">
        <v>45975</v>
      </c>
      <c r="E4297" s="47">
        <v>229.2</v>
      </c>
      <c r="F4297" s="47">
        <f>IF(AB4297="DOLLAR",E4297*88,E4297)</f>
        <v>20169.599999999999</v>
      </c>
      <c r="G4297" s="48">
        <f>F4297*J4297</f>
        <v>20169.599999999999</v>
      </c>
      <c r="H4297" s="21">
        <v>621622</v>
      </c>
      <c r="I4297" s="21" t="s">
        <v>4786</v>
      </c>
      <c r="J4297" s="21">
        <v>1</v>
      </c>
      <c r="K4297" s="21"/>
      <c r="L4297" s="21">
        <f>J4297-K4297</f>
        <v>1</v>
      </c>
      <c r="M4297" s="21"/>
      <c r="N4297" s="30"/>
      <c r="O4297" s="48"/>
      <c r="P4297" s="21" t="s">
        <v>30</v>
      </c>
      <c r="Q4297" s="21"/>
      <c r="R4297" s="21"/>
      <c r="S4297" s="3">
        <v>4</v>
      </c>
      <c r="T4297" s="37"/>
      <c r="U4297" s="21" t="s">
        <v>5878</v>
      </c>
      <c r="V4297" s="21" t="str">
        <f>VLOOKUP(P4297,'Customer List'!B:C,2,)</f>
        <v>Delhi</v>
      </c>
      <c r="W4297" s="38"/>
      <c r="X4297" s="30"/>
      <c r="Y4297" s="21" t="str">
        <f>IF(X4297="", "", X4297-N4297)</f>
        <v/>
      </c>
      <c r="Z4297" s="21" t="str">
        <f>IF(N4297="", "", TEXT(N4297, "dddd"))</f>
        <v/>
      </c>
      <c r="AA4297" s="21" t="str">
        <f>IF(X4297="", "", TEXT(X4297, "dddd"))</f>
        <v/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4291</v>
      </c>
      <c r="B4298" s="21" t="s">
        <v>5841</v>
      </c>
      <c r="C4298" s="30">
        <v>45965</v>
      </c>
      <c r="D4298" s="30">
        <v>45975</v>
      </c>
      <c r="E4298" s="47">
        <v>222</v>
      </c>
      <c r="F4298" s="47">
        <f>IF(AB4298="DOLLAR",E4298*88,E4298)</f>
        <v>19536</v>
      </c>
      <c r="G4298" s="48">
        <f>F4298*J4298</f>
        <v>58608</v>
      </c>
      <c r="H4298" s="21">
        <v>626812</v>
      </c>
      <c r="I4298" s="21" t="s">
        <v>5207</v>
      </c>
      <c r="J4298" s="21">
        <v>3</v>
      </c>
      <c r="K4298" s="21">
        <v>3</v>
      </c>
      <c r="L4298" s="21">
        <f>J4298-K4298</f>
        <v>0</v>
      </c>
      <c r="M4298" s="21" t="s">
        <v>5981</v>
      </c>
      <c r="N4298" s="30">
        <v>45976</v>
      </c>
      <c r="O4298" s="48">
        <v>111832.5</v>
      </c>
      <c r="P4298" s="21" t="s">
        <v>2046</v>
      </c>
      <c r="Q4298" s="21">
        <v>58158206610</v>
      </c>
      <c r="R4298" s="21" t="s">
        <v>5920</v>
      </c>
      <c r="S4298" s="3">
        <v>4</v>
      </c>
      <c r="T4298" s="37"/>
      <c r="U4298" s="21" t="s">
        <v>5878</v>
      </c>
      <c r="V4298" s="21" t="str">
        <f>VLOOKUP(P4298,'Customer List'!B:C,2,)</f>
        <v>Banglore</v>
      </c>
      <c r="W4298" s="38"/>
      <c r="X4298" s="30">
        <v>45978</v>
      </c>
      <c r="Y4298" s="21">
        <f>IF(X4298="", "", X4298-N4298)</f>
        <v>2</v>
      </c>
      <c r="Z4298" s="21" t="str">
        <f>IF(N4298="", "", TEXT(N4298, "dddd"))</f>
        <v>Saturday</v>
      </c>
      <c r="AA4298" s="21" t="str">
        <f>IF(X4298="", "", TEXT(X4298, "dddd"))</f>
        <v>Monday</v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 x14ac:dyDescent="0.25">
      <c r="A4299" s="21">
        <v>4292</v>
      </c>
      <c r="B4299" s="21" t="s">
        <v>5841</v>
      </c>
      <c r="C4299" s="30">
        <v>45965</v>
      </c>
      <c r="D4299" s="30">
        <v>45975</v>
      </c>
      <c r="E4299" s="47">
        <v>222</v>
      </c>
      <c r="F4299" s="47">
        <f>IF(AB4299="DOLLAR",E4299*88,E4299)</f>
        <v>19536</v>
      </c>
      <c r="G4299" s="48">
        <f>F4299*J4299</f>
        <v>39072</v>
      </c>
      <c r="H4299" s="21">
        <v>637318</v>
      </c>
      <c r="I4299" s="21" t="s">
        <v>5864</v>
      </c>
      <c r="J4299" s="21">
        <v>2</v>
      </c>
      <c r="K4299" s="21">
        <v>2</v>
      </c>
      <c r="L4299" s="21">
        <f>J4299-K4299</f>
        <v>0</v>
      </c>
      <c r="M4299" s="21" t="s">
        <v>5981</v>
      </c>
      <c r="N4299" s="30">
        <v>45976</v>
      </c>
      <c r="O4299" s="48">
        <v>80290</v>
      </c>
      <c r="P4299" s="21" t="s">
        <v>2046</v>
      </c>
      <c r="Q4299" s="21">
        <v>58158206610</v>
      </c>
      <c r="R4299" s="21" t="s">
        <v>5920</v>
      </c>
      <c r="S4299" s="3">
        <v>4</v>
      </c>
      <c r="T4299" s="37"/>
      <c r="U4299" s="21" t="s">
        <v>5878</v>
      </c>
      <c r="V4299" s="21" t="str">
        <f>VLOOKUP(P4299,'Customer List'!B:C,2,)</f>
        <v>Banglore</v>
      </c>
      <c r="W4299" s="38"/>
      <c r="X4299" s="30">
        <v>45978</v>
      </c>
      <c r="Y4299" s="21">
        <f>IF(X4299="", "", X4299-N4299)</f>
        <v>2</v>
      </c>
      <c r="Z4299" s="21" t="str">
        <f>IF(N4299="", "", TEXT(N4299, "dddd"))</f>
        <v>Saturday</v>
      </c>
      <c r="AA4299" s="21" t="str">
        <f>IF(X4299="", "", TEXT(X4299, "dddd"))</f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v>4293</v>
      </c>
      <c r="B4300" s="21" t="s">
        <v>5841</v>
      </c>
      <c r="C4300" s="30">
        <v>45965</v>
      </c>
      <c r="D4300" s="30">
        <v>45975</v>
      </c>
      <c r="E4300" s="47">
        <v>169.4</v>
      </c>
      <c r="F4300" s="47">
        <f>IF(AB4300="DOLLAR",E4300*88,E4300)</f>
        <v>14907.2</v>
      </c>
      <c r="G4300" s="48">
        <f>F4300*J4300</f>
        <v>14907.2</v>
      </c>
      <c r="H4300" s="21">
        <v>644819</v>
      </c>
      <c r="I4300" s="21" t="s">
        <v>5560</v>
      </c>
      <c r="J4300" s="21">
        <v>1</v>
      </c>
      <c r="K4300" s="21">
        <v>1</v>
      </c>
      <c r="L4300" s="21">
        <f>J4300-K4300</f>
        <v>0</v>
      </c>
      <c r="M4300" s="21" t="s">
        <v>6001</v>
      </c>
      <c r="N4300" s="30">
        <v>45976</v>
      </c>
      <c r="O4300" s="48">
        <v>18382.32</v>
      </c>
      <c r="P4300" s="21" t="s">
        <v>276</v>
      </c>
      <c r="Q4300" s="21">
        <v>58158193520</v>
      </c>
      <c r="R4300" s="21" t="s">
        <v>5920</v>
      </c>
      <c r="S4300" s="3">
        <v>4</v>
      </c>
      <c r="T4300" s="37"/>
      <c r="U4300" s="21" t="s">
        <v>5878</v>
      </c>
      <c r="V4300" s="21" t="str">
        <f>VLOOKUP(P4300,'Customer List'!B:C,2,)</f>
        <v>Pune</v>
      </c>
      <c r="W4300" s="38"/>
      <c r="X4300" s="30">
        <v>45979</v>
      </c>
      <c r="Y4300" s="21">
        <f>IF(X4300="", "", X4300-N4300)</f>
        <v>3</v>
      </c>
      <c r="Z4300" s="21" t="str">
        <f>IF(N4300="", "", TEXT(N4300, "dddd"))</f>
        <v>Saturday</v>
      </c>
      <c r="AA4300" s="21" t="str">
        <f>IF(X4300="", "", TEXT(X4300, "dddd"))</f>
        <v>Tuesday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x14ac:dyDescent="0.25">
      <c r="A4301" s="21">
        <v>4294</v>
      </c>
      <c r="B4301" s="21" t="s">
        <v>5841</v>
      </c>
      <c r="C4301" s="30">
        <v>45965</v>
      </c>
      <c r="D4301" s="30">
        <v>45975</v>
      </c>
      <c r="E4301" s="47">
        <v>70.8</v>
      </c>
      <c r="F4301" s="47">
        <f>IF(AB4301="DOLLAR",E4301*88,E4301)</f>
        <v>6230.4</v>
      </c>
      <c r="G4301" s="48">
        <f>F4301*J4301</f>
        <v>6230.4</v>
      </c>
      <c r="H4301" s="21">
        <v>740145</v>
      </c>
      <c r="I4301" s="21" t="s">
        <v>5865</v>
      </c>
      <c r="J4301" s="21">
        <v>1</v>
      </c>
      <c r="K4301" s="21"/>
      <c r="L4301" s="21">
        <f>J4301-K4301</f>
        <v>1</v>
      </c>
      <c r="M4301" s="21"/>
      <c r="N4301" s="30"/>
      <c r="O4301" s="48"/>
      <c r="P4301" s="21" t="s">
        <v>254</v>
      </c>
      <c r="Q4301" s="21"/>
      <c r="R4301" s="21"/>
      <c r="S4301" s="3">
        <v>4</v>
      </c>
      <c r="T4301" s="37"/>
      <c r="U4301" s="21" t="s">
        <v>5878</v>
      </c>
      <c r="V4301" s="21" t="str">
        <f>VLOOKUP(P4301,'Customer List'!B:C,2,)</f>
        <v>Delhi</v>
      </c>
      <c r="W4301" s="38"/>
      <c r="X4301" s="30"/>
      <c r="Y4301" s="21" t="str">
        <f>IF(X4301="", "", X4301-N4301)</f>
        <v/>
      </c>
      <c r="Z4301" s="21" t="str">
        <f>IF(N4301="", "", TEXT(N4301, "dddd"))</f>
        <v/>
      </c>
      <c r="AA4301" s="21" t="str">
        <f>IF(X4301="", "", TEXT(X4301, "dddd"))</f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4295</v>
      </c>
      <c r="B4302" s="21" t="s">
        <v>5841</v>
      </c>
      <c r="C4302" s="30">
        <v>45965</v>
      </c>
      <c r="D4302" s="30">
        <v>45975</v>
      </c>
      <c r="E4302" s="47">
        <v>4.2</v>
      </c>
      <c r="F4302" s="47">
        <f>IF(AB4302="DOLLAR",E4302*88,E4302)</f>
        <v>369.6</v>
      </c>
      <c r="G4302" s="48">
        <f>F4302*J4302</f>
        <v>369.6</v>
      </c>
      <c r="H4302" s="21">
        <v>740379</v>
      </c>
      <c r="I4302" s="21" t="s">
        <v>243</v>
      </c>
      <c r="J4302" s="21">
        <v>1</v>
      </c>
      <c r="K4302" s="21"/>
      <c r="L4302" s="21">
        <f>J4302-K4302</f>
        <v>1</v>
      </c>
      <c r="M4302" s="21"/>
      <c r="N4302" s="30"/>
      <c r="O4302" s="48"/>
      <c r="P4302" s="21" t="s">
        <v>254</v>
      </c>
      <c r="Q4302" s="21"/>
      <c r="R4302" s="21"/>
      <c r="S4302" s="3" t="s">
        <v>299</v>
      </c>
      <c r="T4302" s="37"/>
      <c r="U4302" s="21" t="s">
        <v>5878</v>
      </c>
      <c r="V4302" s="21" t="str">
        <f>VLOOKUP(P4302,'Customer List'!B:C,2,)</f>
        <v>Delhi</v>
      </c>
      <c r="W4302" s="38"/>
      <c r="X4302" s="30"/>
      <c r="Y4302" s="21" t="str">
        <f>IF(X4302="", "", X4302-N4302)</f>
        <v/>
      </c>
      <c r="Z4302" s="21" t="str">
        <f>IF(N4302="", "", TEXT(N4302, "dddd"))</f>
        <v/>
      </c>
      <c r="AA4302" s="21" t="str">
        <f>IF(X4302="", "", TEXT(X4302, "dddd"))</f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4296</v>
      </c>
      <c r="B4303" s="21" t="s">
        <v>5841</v>
      </c>
      <c r="C4303" s="30">
        <v>45965</v>
      </c>
      <c r="D4303" s="30">
        <v>45975</v>
      </c>
      <c r="E4303" s="47">
        <v>70.8</v>
      </c>
      <c r="F4303" s="47">
        <f>IF(AB4303="DOLLAR",E4303*88,E4303)</f>
        <v>6230.4</v>
      </c>
      <c r="G4303" s="48">
        <f>F4303*J4303</f>
        <v>6230.4</v>
      </c>
      <c r="H4303" s="21">
        <v>740623</v>
      </c>
      <c r="I4303" s="21" t="s">
        <v>5866</v>
      </c>
      <c r="J4303" s="21">
        <v>1</v>
      </c>
      <c r="K4303" s="21"/>
      <c r="L4303" s="21">
        <f>J4303-K4303</f>
        <v>1</v>
      </c>
      <c r="M4303" s="21"/>
      <c r="N4303" s="30"/>
      <c r="O4303" s="48"/>
      <c r="P4303" s="21" t="s">
        <v>254</v>
      </c>
      <c r="Q4303" s="21"/>
      <c r="R4303" s="21"/>
      <c r="S4303" s="3">
        <v>4</v>
      </c>
      <c r="T4303" s="37"/>
      <c r="U4303" s="21" t="s">
        <v>5878</v>
      </c>
      <c r="V4303" s="21" t="str">
        <f>VLOOKUP(P4303,'Customer List'!B:C,2,)</f>
        <v>Delhi</v>
      </c>
      <c r="W4303" s="38"/>
      <c r="X4303" s="30"/>
      <c r="Y4303" s="21" t="str">
        <f>IF(X4303="", "", X4303-N4303)</f>
        <v/>
      </c>
      <c r="Z4303" s="21" t="str">
        <f>IF(N4303="", "", TEXT(N4303, "dddd"))</f>
        <v/>
      </c>
      <c r="AA4303" s="21" t="str">
        <f>IF(X4303="", "", TEXT(X4303, "dddd"))</f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4297</v>
      </c>
      <c r="B4304" s="21" t="s">
        <v>5841</v>
      </c>
      <c r="C4304" s="30">
        <v>45965</v>
      </c>
      <c r="D4304" s="30">
        <v>45975</v>
      </c>
      <c r="E4304" s="47">
        <v>70.8</v>
      </c>
      <c r="F4304" s="47">
        <f>IF(AB4304="DOLLAR",E4304*88,E4304)</f>
        <v>6230.4</v>
      </c>
      <c r="G4304" s="48">
        <f>F4304*J4304</f>
        <v>6230.4</v>
      </c>
      <c r="H4304" s="21">
        <v>740627</v>
      </c>
      <c r="I4304" s="21" t="s">
        <v>5867</v>
      </c>
      <c r="J4304" s="21">
        <v>1</v>
      </c>
      <c r="K4304" s="21"/>
      <c r="L4304" s="21">
        <f>J4304-K4304</f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5878</v>
      </c>
      <c r="V4304" s="21" t="str">
        <f>VLOOKUP(P4304,'Customer List'!B:C,2,)</f>
        <v>Delhi</v>
      </c>
      <c r="W4304" s="38"/>
      <c r="X4304" s="30"/>
      <c r="Y4304" s="21" t="str">
        <f>IF(X4304="", "", X4304-N4304)</f>
        <v/>
      </c>
      <c r="Z4304" s="21" t="str">
        <f>IF(N4304="", "", TEXT(N4304, "dddd"))</f>
        <v/>
      </c>
      <c r="AA4304" s="21" t="str">
        <f>IF(X4304="", "", TEXT(X4304, "dddd"))</f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4298</v>
      </c>
      <c r="B4305" s="21" t="s">
        <v>5841</v>
      </c>
      <c r="C4305" s="30">
        <v>45965</v>
      </c>
      <c r="D4305" s="30">
        <v>45975</v>
      </c>
      <c r="E4305" s="47">
        <v>70.8</v>
      </c>
      <c r="F4305" s="47">
        <f>IF(AB4305="DOLLAR",E4305*88,E4305)</f>
        <v>6230.4</v>
      </c>
      <c r="G4305" s="48">
        <f>F4305*J4305</f>
        <v>6230.4</v>
      </c>
      <c r="H4305" s="21">
        <v>740628</v>
      </c>
      <c r="I4305" s="21" t="s">
        <v>5868</v>
      </c>
      <c r="J4305" s="21">
        <v>1</v>
      </c>
      <c r="K4305" s="21"/>
      <c r="L4305" s="21">
        <f>J4305-K4305</f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5878</v>
      </c>
      <c r="V4305" s="21" t="str">
        <f>VLOOKUP(P4305,'Customer List'!B:C,2,)</f>
        <v>Delhi</v>
      </c>
      <c r="W4305" s="38"/>
      <c r="X4305" s="30"/>
      <c r="Y4305" s="21" t="str">
        <f>IF(X4305="", "", X4305-N4305)</f>
        <v/>
      </c>
      <c r="Z4305" s="21" t="str">
        <f>IF(N4305="", "", TEXT(N4305, "dddd"))</f>
        <v/>
      </c>
      <c r="AA4305" s="21" t="str">
        <f>IF(X4305="", "", TEXT(X4305, "dddd"))</f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4299</v>
      </c>
      <c r="B4306" s="21" t="s">
        <v>5841</v>
      </c>
      <c r="C4306" s="30">
        <v>45965</v>
      </c>
      <c r="D4306" s="30">
        <v>45975</v>
      </c>
      <c r="E4306" s="47">
        <v>70.8</v>
      </c>
      <c r="F4306" s="47">
        <f>IF(AB4306="DOLLAR",E4306*88,E4306)</f>
        <v>6230.4</v>
      </c>
      <c r="G4306" s="48">
        <f>F4306*J4306</f>
        <v>6230.4</v>
      </c>
      <c r="H4306" s="21">
        <v>740629</v>
      </c>
      <c r="I4306" s="21" t="s">
        <v>5869</v>
      </c>
      <c r="J4306" s="21">
        <v>1</v>
      </c>
      <c r="K4306" s="21"/>
      <c r="L4306" s="21">
        <f>J4306-K4306</f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5878</v>
      </c>
      <c r="V4306" s="21" t="str">
        <f>VLOOKUP(P4306,'Customer List'!B:C,2,)</f>
        <v>Delhi</v>
      </c>
      <c r="W4306" s="38"/>
      <c r="X4306" s="30"/>
      <c r="Y4306" s="21" t="str">
        <f>IF(X4306="", "", X4306-N4306)</f>
        <v/>
      </c>
      <c r="Z4306" s="21" t="str">
        <f>IF(N4306="", "", TEXT(N4306, "dddd"))</f>
        <v/>
      </c>
      <c r="AA4306" s="21" t="str">
        <f>IF(X4306="", "", TEXT(X4306, "dddd"))</f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4300</v>
      </c>
      <c r="B4307" s="21" t="s">
        <v>5841</v>
      </c>
      <c r="C4307" s="30">
        <v>45965</v>
      </c>
      <c r="D4307" s="30">
        <v>45975</v>
      </c>
      <c r="E4307" s="47">
        <v>70.8</v>
      </c>
      <c r="F4307" s="47">
        <f>IF(AB4307="DOLLAR",E4307*88,E4307)</f>
        <v>6230.4</v>
      </c>
      <c r="G4307" s="48">
        <f>F4307*J4307</f>
        <v>6230.4</v>
      </c>
      <c r="H4307" s="21">
        <v>740634</v>
      </c>
      <c r="I4307" s="21" t="s">
        <v>5870</v>
      </c>
      <c r="J4307" s="21">
        <v>1</v>
      </c>
      <c r="K4307" s="21"/>
      <c r="L4307" s="21">
        <f>J4307-K4307</f>
        <v>1</v>
      </c>
      <c r="M4307" s="21"/>
      <c r="N4307" s="30"/>
      <c r="O4307" s="48"/>
      <c r="P4307" s="21" t="s">
        <v>254</v>
      </c>
      <c r="Q4307" s="21"/>
      <c r="R4307" s="21"/>
      <c r="S4307" s="3">
        <v>4</v>
      </c>
      <c r="T4307" s="37"/>
      <c r="U4307" s="21" t="s">
        <v>5878</v>
      </c>
      <c r="V4307" s="21" t="str">
        <f>VLOOKUP(P4307,'Customer List'!B:C,2,)</f>
        <v>Delhi</v>
      </c>
      <c r="W4307" s="38"/>
      <c r="X4307" s="30"/>
      <c r="Y4307" s="21" t="str">
        <f>IF(X4307="", "", X4307-N4307)</f>
        <v/>
      </c>
      <c r="Z4307" s="21" t="str">
        <f>IF(N4307="", "", TEXT(N4307, "dddd"))</f>
        <v/>
      </c>
      <c r="AA4307" s="21" t="str">
        <f>IF(X4307="", "", TEXT(X4307, "dddd"))</f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4301</v>
      </c>
      <c r="B4308" s="21" t="s">
        <v>5841</v>
      </c>
      <c r="C4308" s="30">
        <v>45965</v>
      </c>
      <c r="D4308" s="30">
        <v>45975</v>
      </c>
      <c r="E4308" s="47">
        <v>176.4</v>
      </c>
      <c r="F4308" s="47">
        <f>IF(AB4308="DOLLAR",E4308*88,E4308)</f>
        <v>15523.2</v>
      </c>
      <c r="G4308" s="48">
        <f>F4308*J4308</f>
        <v>15523.2</v>
      </c>
      <c r="H4308" s="21">
        <v>740868</v>
      </c>
      <c r="I4308" s="21" t="s">
        <v>5871</v>
      </c>
      <c r="J4308" s="21">
        <v>1</v>
      </c>
      <c r="K4308" s="21">
        <v>1</v>
      </c>
      <c r="L4308" s="21">
        <f>J4308-K4308</f>
        <v>0</v>
      </c>
      <c r="M4308" s="21" t="s">
        <v>5996</v>
      </c>
      <c r="N4308" s="30">
        <v>45976</v>
      </c>
      <c r="O4308" s="48">
        <v>33266.1</v>
      </c>
      <c r="P4308" s="21" t="s">
        <v>1134</v>
      </c>
      <c r="Q4308" s="21">
        <v>58158205766</v>
      </c>
      <c r="R4308" s="21" t="s">
        <v>5920</v>
      </c>
      <c r="S4308" s="3">
        <v>4</v>
      </c>
      <c r="T4308" s="37"/>
      <c r="U4308" s="21" t="s">
        <v>5878</v>
      </c>
      <c r="V4308" s="21" t="str">
        <f>VLOOKUP(P4308,'Customer List'!B:C,2,)</f>
        <v>Mumbai</v>
      </c>
      <c r="W4308" s="38"/>
      <c r="X4308" s="30">
        <v>45979</v>
      </c>
      <c r="Y4308" s="21">
        <f>IF(X4308="", "", X4308-N4308)</f>
        <v>3</v>
      </c>
      <c r="Z4308" s="21" t="str">
        <f>IF(N4308="", "", TEXT(N4308, "dddd"))</f>
        <v>Saturday</v>
      </c>
      <c r="AA4308" s="21" t="str">
        <f>IF(X4308="", "", TEXT(X4308, "dddd"))</f>
        <v>Tuesday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v>4302</v>
      </c>
      <c r="B4309" s="21" t="s">
        <v>5841</v>
      </c>
      <c r="C4309" s="30">
        <v>45965</v>
      </c>
      <c r="D4309" s="30">
        <v>45975</v>
      </c>
      <c r="E4309" s="47">
        <v>35.4</v>
      </c>
      <c r="F4309" s="47">
        <f>IF(AB4309="DOLLAR",E4309*88,E4309)</f>
        <v>3115.2</v>
      </c>
      <c r="G4309" s="48">
        <f>F4309*J4309</f>
        <v>3115.2</v>
      </c>
      <c r="H4309" s="21">
        <v>740869</v>
      </c>
      <c r="I4309" s="21" t="s">
        <v>5872</v>
      </c>
      <c r="J4309" s="21">
        <v>1</v>
      </c>
      <c r="K4309" s="21">
        <v>1</v>
      </c>
      <c r="L4309" s="21">
        <f>J4309-K4309</f>
        <v>0</v>
      </c>
      <c r="M4309" s="21" t="s">
        <v>5996</v>
      </c>
      <c r="N4309" s="30">
        <v>45976</v>
      </c>
      <c r="O4309" s="48">
        <v>6675.85</v>
      </c>
      <c r="P4309" s="21" t="s">
        <v>1134</v>
      </c>
      <c r="Q4309" s="21">
        <v>58158205766</v>
      </c>
      <c r="R4309" s="21" t="s">
        <v>5920</v>
      </c>
      <c r="S4309" s="3">
        <v>4</v>
      </c>
      <c r="T4309" s="37"/>
      <c r="U4309" s="21" t="s">
        <v>5878</v>
      </c>
      <c r="V4309" s="21" t="str">
        <f>VLOOKUP(P4309,'Customer List'!B:C,2,)</f>
        <v>Mumbai</v>
      </c>
      <c r="W4309" s="38"/>
      <c r="X4309" s="30">
        <v>45979</v>
      </c>
      <c r="Y4309" s="21">
        <f>IF(X4309="", "", X4309-N4309)</f>
        <v>3</v>
      </c>
      <c r="Z4309" s="21" t="str">
        <f>IF(N4309="", "", TEXT(N4309, "dddd"))</f>
        <v>Saturday</v>
      </c>
      <c r="AA4309" s="21" t="str">
        <f>IF(X4309="", "", TEXT(X4309, "dddd"))</f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x14ac:dyDescent="0.25">
      <c r="A4310" s="21">
        <v>4303</v>
      </c>
      <c r="B4310" s="21" t="s">
        <v>5841</v>
      </c>
      <c r="C4310" s="30">
        <v>45965</v>
      </c>
      <c r="D4310" s="30">
        <v>45975</v>
      </c>
      <c r="E4310" s="47">
        <v>70.8</v>
      </c>
      <c r="F4310" s="47">
        <f>IF(AB4310="DOLLAR",E4310*88,E4310)</f>
        <v>6230.4</v>
      </c>
      <c r="G4310" s="48">
        <f>F4310*J4310</f>
        <v>6230.4</v>
      </c>
      <c r="H4310" s="21">
        <v>740870</v>
      </c>
      <c r="I4310" s="21" t="s">
        <v>5873</v>
      </c>
      <c r="J4310" s="21">
        <v>1</v>
      </c>
      <c r="K4310" s="21">
        <v>1</v>
      </c>
      <c r="L4310" s="21">
        <f>J4310-K4310</f>
        <v>0</v>
      </c>
      <c r="M4310" s="21" t="s">
        <v>5996</v>
      </c>
      <c r="N4310" s="30">
        <v>45976</v>
      </c>
      <c r="O4310" s="48">
        <v>13351.7</v>
      </c>
      <c r="P4310" s="21" t="s">
        <v>1134</v>
      </c>
      <c r="Q4310" s="21">
        <v>58158205766</v>
      </c>
      <c r="R4310" s="21" t="s">
        <v>5920</v>
      </c>
      <c r="S4310" s="3">
        <v>4</v>
      </c>
      <c r="T4310" s="37"/>
      <c r="U4310" s="21" t="s">
        <v>5878</v>
      </c>
      <c r="V4310" s="21" t="str">
        <f>VLOOKUP(P4310,'Customer List'!B:C,2,)</f>
        <v>Mumbai</v>
      </c>
      <c r="W4310" s="38"/>
      <c r="X4310" s="30">
        <v>45979</v>
      </c>
      <c r="Y4310" s="21">
        <f>IF(X4310="", "", X4310-N4310)</f>
        <v>3</v>
      </c>
      <c r="Z4310" s="21" t="str">
        <f>IF(N4310="", "", TEXT(N4310, "dddd"))</f>
        <v>Saturday</v>
      </c>
      <c r="AA4310" s="21" t="str">
        <f>IF(X4310="", "", TEXT(X4310, "dddd"))</f>
        <v>Tuesday</v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x14ac:dyDescent="0.25">
      <c r="A4311" s="21">
        <v>4304</v>
      </c>
      <c r="B4311" s="21" t="s">
        <v>5841</v>
      </c>
      <c r="C4311" s="30">
        <v>45965</v>
      </c>
      <c r="D4311" s="30">
        <v>45975</v>
      </c>
      <c r="E4311" s="47">
        <v>1056.5999999999999</v>
      </c>
      <c r="F4311" s="47">
        <f>IF(AB4311="DOLLAR",E4311*88,E4311)</f>
        <v>92980.799999999988</v>
      </c>
      <c r="G4311" s="48">
        <f>F4311*J4311</f>
        <v>92980.799999999988</v>
      </c>
      <c r="H4311" s="21">
        <v>740965</v>
      </c>
      <c r="I4311" s="21" t="s">
        <v>5874</v>
      </c>
      <c r="J4311" s="21">
        <v>1</v>
      </c>
      <c r="K4311" s="21"/>
      <c r="L4311" s="21">
        <f>J4311-K4311</f>
        <v>1</v>
      </c>
      <c r="M4311" s="21"/>
      <c r="N4311" s="30"/>
      <c r="O4311" s="48"/>
      <c r="P4311" s="21" t="s">
        <v>224</v>
      </c>
      <c r="Q4311" s="21"/>
      <c r="R4311" s="21"/>
      <c r="S4311" s="3">
        <v>4</v>
      </c>
      <c r="T4311" s="37"/>
      <c r="U4311" s="21" t="s">
        <v>5878</v>
      </c>
      <c r="V4311" s="21" t="str">
        <f>VLOOKUP(P4311,'Customer List'!B:C,2,)</f>
        <v>Punjab</v>
      </c>
      <c r="W4311" s="38" t="s">
        <v>5913</v>
      </c>
      <c r="X4311" s="30"/>
      <c r="Y4311" s="21" t="str">
        <f>IF(X4311="", "", X4311-N4311)</f>
        <v/>
      </c>
      <c r="Z4311" s="21" t="str">
        <f>IF(N4311="", "", TEXT(N4311, "dddd"))</f>
        <v/>
      </c>
      <c r="AA4311" s="21" t="str">
        <f>IF(X4311="", "", TEXT(X4311, "dddd"))</f>
        <v/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x14ac:dyDescent="0.25">
      <c r="A4312" s="21">
        <v>4305</v>
      </c>
      <c r="B4312" s="21" t="s">
        <v>5841</v>
      </c>
      <c r="C4312" s="30">
        <v>45965</v>
      </c>
      <c r="D4312" s="30">
        <v>45975</v>
      </c>
      <c r="E4312" s="47">
        <v>70.8</v>
      </c>
      <c r="F4312" s="47">
        <f>IF(AB4312="DOLLAR",E4312*88,E4312)</f>
        <v>6230.4</v>
      </c>
      <c r="G4312" s="48">
        <f>F4312*J4312</f>
        <v>6230.4</v>
      </c>
      <c r="H4312" s="21">
        <v>740981</v>
      </c>
      <c r="I4312" s="21" t="s">
        <v>5875</v>
      </c>
      <c r="J4312" s="21">
        <v>1</v>
      </c>
      <c r="K4312" s="21">
        <v>1</v>
      </c>
      <c r="L4312" s="21">
        <f>J4312-K4312</f>
        <v>0</v>
      </c>
      <c r="M4312" s="21" t="s">
        <v>5996</v>
      </c>
      <c r="N4312" s="30">
        <v>45976</v>
      </c>
      <c r="O4312" s="48">
        <v>15151.7</v>
      </c>
      <c r="P4312" s="21" t="s">
        <v>1134</v>
      </c>
      <c r="Q4312" s="21">
        <v>58158205766</v>
      </c>
      <c r="R4312" s="21" t="s">
        <v>5920</v>
      </c>
      <c r="S4312" s="3">
        <v>4</v>
      </c>
      <c r="T4312" s="37"/>
      <c r="U4312" s="21" t="s">
        <v>5878</v>
      </c>
      <c r="V4312" s="21" t="str">
        <f>VLOOKUP(P4312,'Customer List'!B:C,2,)</f>
        <v>Mumbai</v>
      </c>
      <c r="W4312" s="38"/>
      <c r="X4312" s="30">
        <v>45979</v>
      </c>
      <c r="Y4312" s="21">
        <f>IF(X4312="", "", X4312-N4312)</f>
        <v>3</v>
      </c>
      <c r="Z4312" s="21" t="str">
        <f>IF(N4312="", "", TEXT(N4312, "dddd"))</f>
        <v>Saturday</v>
      </c>
      <c r="AA4312" s="21" t="str">
        <f>IF(X4312="", "", TEXT(X4312, "dddd"))</f>
        <v>Tuesday</v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x14ac:dyDescent="0.25">
      <c r="A4313" s="21">
        <v>4306</v>
      </c>
      <c r="B4313" s="21" t="s">
        <v>5841</v>
      </c>
      <c r="C4313" s="30">
        <v>45965</v>
      </c>
      <c r="D4313" s="30">
        <v>45975</v>
      </c>
      <c r="E4313" s="47">
        <v>70.8</v>
      </c>
      <c r="F4313" s="47">
        <f>IF(AB4313="DOLLAR",E4313*88,E4313)</f>
        <v>6230.4</v>
      </c>
      <c r="G4313" s="48">
        <f>F4313*J4313</f>
        <v>6230.4</v>
      </c>
      <c r="H4313" s="21">
        <v>741260</v>
      </c>
      <c r="I4313" s="21" t="s">
        <v>5876</v>
      </c>
      <c r="J4313" s="21">
        <v>1</v>
      </c>
      <c r="K4313" s="21"/>
      <c r="L4313" s="21">
        <f>J4313-K4313</f>
        <v>1</v>
      </c>
      <c r="M4313" s="21"/>
      <c r="N4313" s="30"/>
      <c r="O4313" s="48"/>
      <c r="P4313" s="21" t="s">
        <v>254</v>
      </c>
      <c r="Q4313" s="21"/>
      <c r="R4313" s="21"/>
      <c r="S4313" s="3">
        <v>4</v>
      </c>
      <c r="T4313" s="37"/>
      <c r="U4313" s="21" t="s">
        <v>5878</v>
      </c>
      <c r="V4313" s="21" t="str">
        <f>VLOOKUP(P4313,'Customer List'!B:C,2,)</f>
        <v>Delhi</v>
      </c>
      <c r="W4313" s="38"/>
      <c r="X4313" s="30"/>
      <c r="Y4313" s="21" t="str">
        <f>IF(X4313="", "", X4313-N4313)</f>
        <v/>
      </c>
      <c r="Z4313" s="21" t="str">
        <f>IF(N4313="", "", TEXT(N4313, "dddd"))</f>
        <v/>
      </c>
      <c r="AA4313" s="21" t="str">
        <f>IF(X4313="", "", TEXT(X4313, "dddd"))</f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4307</v>
      </c>
      <c r="B4314" s="21" t="s">
        <v>5841</v>
      </c>
      <c r="C4314" s="30">
        <v>45965</v>
      </c>
      <c r="D4314" s="30">
        <v>45975</v>
      </c>
      <c r="E4314" s="47">
        <v>99</v>
      </c>
      <c r="F4314" s="47">
        <f>IF(AB4314="DOLLAR",E4314*88,E4314)</f>
        <v>8712</v>
      </c>
      <c r="G4314" s="48">
        <f>F4314*J4314</f>
        <v>8712</v>
      </c>
      <c r="H4314" s="21">
        <v>820101</v>
      </c>
      <c r="I4314" s="21" t="s">
        <v>5877</v>
      </c>
      <c r="J4314" s="21">
        <v>1</v>
      </c>
      <c r="K4314" s="21">
        <v>1</v>
      </c>
      <c r="L4314" s="21">
        <f>J4314-K4314</f>
        <v>0</v>
      </c>
      <c r="M4314" s="21" t="s">
        <v>5931</v>
      </c>
      <c r="N4314" s="30">
        <v>45979</v>
      </c>
      <c r="O4314" s="48">
        <v>19181.25</v>
      </c>
      <c r="P4314" s="21" t="s">
        <v>153</v>
      </c>
      <c r="Q4314" s="21" t="s">
        <v>1127</v>
      </c>
      <c r="R4314" s="21" t="s">
        <v>1127</v>
      </c>
      <c r="S4314" s="3">
        <v>4</v>
      </c>
      <c r="T4314" s="37"/>
      <c r="U4314" s="21" t="s">
        <v>5878</v>
      </c>
      <c r="V4314" s="21" t="str">
        <f>VLOOKUP(P4314,'Customer List'!B:C,2,)</f>
        <v>Noida</v>
      </c>
      <c r="W4314" s="38"/>
      <c r="X4314" s="30"/>
      <c r="Y4314" s="21" t="str">
        <f>IF(X4314="", "", X4314-N4314)</f>
        <v/>
      </c>
      <c r="Z4314" s="21" t="str">
        <f>IF(N4314="", "", TEXT(N4314, "dddd"))</f>
        <v>Tuesday</v>
      </c>
      <c r="AA4314" s="21" t="str">
        <f>IF(X4314="", "", TEXT(X4314, "dddd"))</f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x14ac:dyDescent="0.25">
      <c r="A4315" s="21">
        <v>4308</v>
      </c>
      <c r="B4315" s="21" t="s">
        <v>5841</v>
      </c>
      <c r="C4315" s="30">
        <v>45965</v>
      </c>
      <c r="D4315" s="30">
        <v>45975</v>
      </c>
      <c r="E4315" s="47">
        <v>0</v>
      </c>
      <c r="F4315" s="47">
        <f>IF(AB4315="DOLLAR",E4315*88,E4315)</f>
        <v>0</v>
      </c>
      <c r="G4315" s="48">
        <f>F4315*J4315</f>
        <v>0</v>
      </c>
      <c r="H4315" s="21">
        <v>331222</v>
      </c>
      <c r="I4315" s="21" t="s">
        <v>5877</v>
      </c>
      <c r="J4315" s="21">
        <v>1</v>
      </c>
      <c r="K4315" s="21"/>
      <c r="L4315" s="21">
        <f>J4315-K4315</f>
        <v>1</v>
      </c>
      <c r="M4315" s="21"/>
      <c r="N4315" s="30"/>
      <c r="O4315" s="48"/>
      <c r="P4315" s="21" t="s">
        <v>2025</v>
      </c>
      <c r="Q4315" s="21"/>
      <c r="R4315" s="21"/>
      <c r="S4315" s="3">
        <v>4</v>
      </c>
      <c r="T4315" s="37" t="s">
        <v>5447</v>
      </c>
      <c r="U4315" s="21" t="s">
        <v>5878</v>
      </c>
      <c r="V4315" s="21" t="str">
        <f>VLOOKUP(P4315,'[1]Customer List'!B:C,2,)</f>
        <v>STOCK</v>
      </c>
      <c r="W4315" s="38" t="s">
        <v>2025</v>
      </c>
      <c r="X4315" s="30"/>
      <c r="Y4315" s="21" t="str">
        <f>IF(X4315="", "", X4315-N4315)</f>
        <v/>
      </c>
      <c r="Z4315" s="21" t="str">
        <f>IF(N4315="", "", TEXT(N4315, "dddd"))</f>
        <v/>
      </c>
      <c r="AA4315" s="21" t="str">
        <f>IF(X4315="", "", TEXT(X4315, "dddd"))</f>
        <v/>
      </c>
      <c r="AB4315" s="21" t="str">
        <f>VLOOKUP(U4315,'[1]Currency Sheet'!A:C,3,)</f>
        <v>DOLLAR</v>
      </c>
      <c r="AC4315" s="42" t="str">
        <f>VLOOKUP(P4315,'[1]Customer List'!B:D,3,)</f>
        <v>STOCK</v>
      </c>
    </row>
    <row r="4316" spans="1:29" x14ac:dyDescent="0.25">
      <c r="A4316" s="21">
        <v>4309</v>
      </c>
      <c r="B4316" s="21">
        <v>45330</v>
      </c>
      <c r="C4316" s="30">
        <v>45971</v>
      </c>
      <c r="D4316" s="30">
        <v>45975</v>
      </c>
      <c r="E4316" s="47">
        <v>367.25</v>
      </c>
      <c r="F4316" s="47">
        <f>IF(AB4316="DOLLAR",E4316*88,E4316)</f>
        <v>32318</v>
      </c>
      <c r="G4316" s="48">
        <f>F4316*J4316</f>
        <v>64636</v>
      </c>
      <c r="H4316" s="21" t="s">
        <v>5879</v>
      </c>
      <c r="I4316" s="21" t="s">
        <v>5880</v>
      </c>
      <c r="J4316" s="21">
        <v>2</v>
      </c>
      <c r="K4316" s="21">
        <v>2</v>
      </c>
      <c r="L4316" s="21">
        <f>J4316-K4316</f>
        <v>0</v>
      </c>
      <c r="M4316" s="21" t="s">
        <v>5971</v>
      </c>
      <c r="N4316" s="30">
        <v>45978</v>
      </c>
      <c r="O4316" s="48">
        <v>110740</v>
      </c>
      <c r="P4316" s="21" t="s">
        <v>3593</v>
      </c>
      <c r="Q4316" s="21">
        <v>58158257323</v>
      </c>
      <c r="R4316" s="21" t="s">
        <v>5920</v>
      </c>
      <c r="S4316" s="3">
        <v>4</v>
      </c>
      <c r="T4316" s="37"/>
      <c r="U4316" s="21" t="s">
        <v>2026</v>
      </c>
      <c r="V4316" s="21" t="str">
        <f>VLOOKUP(P4316,'Customer List'!B:C,2,)</f>
        <v>Mumbai</v>
      </c>
      <c r="W4316" s="38"/>
      <c r="X4316" s="30">
        <v>45979</v>
      </c>
      <c r="Y4316" s="21">
        <f>IF(X4316="", "", X4316-N4316)</f>
        <v>1</v>
      </c>
      <c r="Z4316" s="21" t="str">
        <f>IF(N4316="", "", TEXT(N4316, "dddd"))</f>
        <v>Monday</v>
      </c>
      <c r="AA4316" s="21" t="str">
        <f>IF(X4316="", "", TEXT(X4316, "dddd"))</f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4309</v>
      </c>
      <c r="B4317" s="21">
        <v>45330</v>
      </c>
      <c r="C4317" s="30">
        <v>45971</v>
      </c>
      <c r="D4317" s="30">
        <v>45975</v>
      </c>
      <c r="E4317" s="47">
        <v>367.25</v>
      </c>
      <c r="F4317" s="47">
        <f>IF(AB4317="DOLLAR",E4317*88,E4317)</f>
        <v>32318</v>
      </c>
      <c r="G4317" s="48">
        <f>F4317*J4317</f>
        <v>96954</v>
      </c>
      <c r="H4317" s="21" t="s">
        <v>5879</v>
      </c>
      <c r="I4317" s="21" t="s">
        <v>5880</v>
      </c>
      <c r="J4317" s="21">
        <v>3</v>
      </c>
      <c r="K4317" s="21">
        <v>3</v>
      </c>
      <c r="L4317" s="21">
        <f>J4317-K4317</f>
        <v>0</v>
      </c>
      <c r="M4317" s="21" t="s">
        <v>5972</v>
      </c>
      <c r="N4317" s="30">
        <v>45978</v>
      </c>
      <c r="O4317" s="48">
        <v>166110.45000000001</v>
      </c>
      <c r="P4317" s="21" t="s">
        <v>3593</v>
      </c>
      <c r="Q4317" s="21">
        <v>58158257323</v>
      </c>
      <c r="R4317" s="21" t="s">
        <v>5920</v>
      </c>
      <c r="S4317" s="3">
        <v>4</v>
      </c>
      <c r="T4317" s="37"/>
      <c r="U4317" s="21" t="s">
        <v>2026</v>
      </c>
      <c r="V4317" s="21" t="str">
        <f>VLOOKUP(P4317,'Customer List'!B:C,2,)</f>
        <v>Mumbai</v>
      </c>
      <c r="W4317" s="38"/>
      <c r="X4317" s="30">
        <v>45979</v>
      </c>
      <c r="Y4317" s="21">
        <f>IF(X4317="", "", X4317-N4317)</f>
        <v>1</v>
      </c>
      <c r="Z4317" s="21" t="str">
        <f>IF(N4317="", "", TEXT(N4317, "dddd"))</f>
        <v>Monday</v>
      </c>
      <c r="AA4317" s="21" t="str">
        <f>IF(X4317="", "", TEXT(X4317, "dddd"))</f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4310</v>
      </c>
      <c r="B4318" s="21" t="s">
        <v>5892</v>
      </c>
      <c r="C4318" s="30">
        <v>45973</v>
      </c>
      <c r="D4318" s="30">
        <v>45978</v>
      </c>
      <c r="E4318" s="47">
        <v>93</v>
      </c>
      <c r="F4318" s="47">
        <f>IF(AB4318="DOLLAR",E4318*88,E4318)</f>
        <v>8184</v>
      </c>
      <c r="G4318" s="48">
        <f>F4318*J4318</f>
        <v>8184</v>
      </c>
      <c r="H4318" s="21" t="s">
        <v>5893</v>
      </c>
      <c r="I4318" s="21"/>
      <c r="J4318" s="21">
        <v>1</v>
      </c>
      <c r="K4318" s="21">
        <v>1</v>
      </c>
      <c r="L4318" s="21">
        <f>J4318-K4318</f>
        <v>0</v>
      </c>
      <c r="M4318" s="21" t="s">
        <v>5929</v>
      </c>
      <c r="N4318" s="30">
        <v>45979</v>
      </c>
      <c r="O4318" s="48">
        <v>45979</v>
      </c>
      <c r="P4318" s="21" t="s">
        <v>945</v>
      </c>
      <c r="Q4318" s="21">
        <v>58158291461</v>
      </c>
      <c r="R4318" s="21" t="s">
        <v>5920</v>
      </c>
      <c r="S4318" s="3">
        <v>-20</v>
      </c>
      <c r="T4318" s="37" t="s">
        <v>2579</v>
      </c>
      <c r="U4318" s="21" t="s">
        <v>4690</v>
      </c>
      <c r="V4318" s="21" t="str">
        <f>VLOOKUP(P4318,'Customer List'!B:C,2,)</f>
        <v>Banglore</v>
      </c>
      <c r="W4318" s="38" t="s">
        <v>2579</v>
      </c>
      <c r="X4318" s="30">
        <v>45980</v>
      </c>
      <c r="Y4318" s="21">
        <f>IF(X4318="", "", X4318-N4318)</f>
        <v>1</v>
      </c>
      <c r="Z4318" s="21" t="str">
        <f>IF(N4318="", "", TEXT(N4318, "dddd"))</f>
        <v>Tuesday</v>
      </c>
      <c r="AA4318" s="21" t="str">
        <f>IF(X4318="", "", TEXT(X4318, "dddd"))</f>
        <v>Wednesday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4311</v>
      </c>
      <c r="B4319" s="21" t="s">
        <v>5894</v>
      </c>
      <c r="C4319" s="30">
        <v>45975</v>
      </c>
      <c r="D4319" s="30">
        <v>45978</v>
      </c>
      <c r="E4319" s="47">
        <v>293.39999999999998</v>
      </c>
      <c r="F4319" s="47">
        <f>IF(AB4319="DOLLAR",E4319*88,E4319)</f>
        <v>25819.199999999997</v>
      </c>
      <c r="G4319" s="48">
        <f>F4319*J4319</f>
        <v>25819.199999999997</v>
      </c>
      <c r="H4319" s="21" t="s">
        <v>5895</v>
      </c>
      <c r="I4319" s="21"/>
      <c r="J4319" s="21">
        <v>1</v>
      </c>
      <c r="K4319" s="21">
        <v>1</v>
      </c>
      <c r="L4319" s="21">
        <f>J4319-K4319</f>
        <v>0</v>
      </c>
      <c r="M4319" s="21" t="s">
        <v>5947</v>
      </c>
      <c r="N4319" s="30">
        <v>45979</v>
      </c>
      <c r="O4319" s="48">
        <v>46088.25</v>
      </c>
      <c r="P4319" s="21" t="s">
        <v>5905</v>
      </c>
      <c r="Q4319" s="21">
        <v>58158289280</v>
      </c>
      <c r="R4319" s="21"/>
      <c r="S4319" s="3">
        <v>-20</v>
      </c>
      <c r="T4319" s="37"/>
      <c r="U4319" s="21" t="s">
        <v>4690</v>
      </c>
      <c r="V4319" s="21" t="str">
        <f>VLOOKUP(P4319,'Customer List'!B:C,2,)</f>
        <v>THANE</v>
      </c>
      <c r="W4319" s="38"/>
      <c r="X4319" s="30"/>
      <c r="Y4319" s="21" t="str">
        <f>IF(X4319="", "", X4319-N4319)</f>
        <v/>
      </c>
      <c r="Z4319" s="21" t="str">
        <f>IF(N4319="", "", TEXT(N4319, "dddd"))</f>
        <v>Tuesday</v>
      </c>
      <c r="AA4319" s="21" t="str">
        <f>IF(X4319="", "", TEXT(X4319, "dddd"))</f>
        <v/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4312</v>
      </c>
      <c r="B4320" s="21" t="s">
        <v>5894</v>
      </c>
      <c r="C4320" s="30">
        <v>45975</v>
      </c>
      <c r="D4320" s="30">
        <v>45978</v>
      </c>
      <c r="E4320" s="47">
        <v>148.19999999999999</v>
      </c>
      <c r="F4320" s="47">
        <f>IF(AB4320="DOLLAR",E4320*88,E4320)</f>
        <v>13041.599999999999</v>
      </c>
      <c r="G4320" s="48">
        <f>F4320*J4320</f>
        <v>13041.599999999999</v>
      </c>
      <c r="H4320" s="21" t="s">
        <v>5896</v>
      </c>
      <c r="I4320" s="21"/>
      <c r="J4320" s="21">
        <v>1</v>
      </c>
      <c r="K4320" s="21">
        <v>1</v>
      </c>
      <c r="L4320" s="21">
        <f>J4320-K4320</f>
        <v>0</v>
      </c>
      <c r="M4320" s="21" t="s">
        <v>5933</v>
      </c>
      <c r="N4320" s="30">
        <v>45979</v>
      </c>
      <c r="O4320" s="48">
        <v>25070.5</v>
      </c>
      <c r="P4320" s="21" t="s">
        <v>153</v>
      </c>
      <c r="Q4320" s="21" t="s">
        <v>1127</v>
      </c>
      <c r="R4320" s="21" t="s">
        <v>1127</v>
      </c>
      <c r="S4320" s="3">
        <v>-20</v>
      </c>
      <c r="T4320" s="37"/>
      <c r="U4320" s="21" t="s">
        <v>4690</v>
      </c>
      <c r="V4320" s="21" t="str">
        <f>VLOOKUP(P4320,'Customer List'!B:C,2,)</f>
        <v>Noida</v>
      </c>
      <c r="W4320" s="38"/>
      <c r="X4320" s="30"/>
      <c r="Y4320" s="21" t="str">
        <f>IF(X4320="", "", X4320-N4320)</f>
        <v/>
      </c>
      <c r="Z4320" s="21" t="str">
        <f>IF(N4320="", "", TEXT(N4320, "dddd"))</f>
        <v>Tuesday</v>
      </c>
      <c r="AA4320" s="21" t="str">
        <f>IF(X4320="", "", TEXT(X4320, "dddd"))</f>
        <v/>
      </c>
      <c r="AB4320" s="21" t="str">
        <f>VLOOKUP(U4320,'Currency Sheet'!A:C,3,)</f>
        <v>DOLLAR</v>
      </c>
      <c r="AC4320" s="42" t="str">
        <f>VLOOKUP(P4320,'Customer List'!B:D,3,)</f>
        <v>Local</v>
      </c>
    </row>
    <row r="4321" spans="1:29" x14ac:dyDescent="0.25">
      <c r="A4321" s="21">
        <v>4313</v>
      </c>
      <c r="B4321" s="21" t="s">
        <v>5897</v>
      </c>
      <c r="C4321" s="30">
        <v>45975</v>
      </c>
      <c r="D4321" s="30">
        <v>45978</v>
      </c>
      <c r="E4321" s="47">
        <v>207</v>
      </c>
      <c r="F4321" s="47">
        <f>IF(AB4321="DOLLAR",E4321*88,E4321)</f>
        <v>18216</v>
      </c>
      <c r="G4321" s="48">
        <f>F4321*J4321</f>
        <v>18216</v>
      </c>
      <c r="H4321" s="21" t="s">
        <v>5898</v>
      </c>
      <c r="I4321" s="21"/>
      <c r="J4321" s="21">
        <v>1</v>
      </c>
      <c r="K4321" s="21">
        <v>1</v>
      </c>
      <c r="L4321" s="21">
        <f>J4321-K4321</f>
        <v>0</v>
      </c>
      <c r="M4321" s="21" t="s">
        <v>5949</v>
      </c>
      <c r="N4321" s="30">
        <v>45979</v>
      </c>
      <c r="O4321" s="48">
        <v>35018</v>
      </c>
      <c r="P4321" s="21" t="s">
        <v>630</v>
      </c>
      <c r="Q4321" s="21">
        <v>58158286281</v>
      </c>
      <c r="R4321" s="21" t="s">
        <v>5920</v>
      </c>
      <c r="S4321" s="3">
        <v>-20</v>
      </c>
      <c r="T4321" s="37"/>
      <c r="U4321" s="21" t="s">
        <v>4690</v>
      </c>
      <c r="V4321" s="21" t="str">
        <f>VLOOKUP(P4321,'Customer List'!B:C,2,)</f>
        <v>Telangana</v>
      </c>
      <c r="W4321" s="38"/>
      <c r="X4321" s="30">
        <v>45980</v>
      </c>
      <c r="Y4321" s="21">
        <f>IF(X4321="", "", X4321-N4321)</f>
        <v>1</v>
      </c>
      <c r="Z4321" s="21" t="str">
        <f>IF(N4321="", "", TEXT(N4321, "dddd"))</f>
        <v>Tuesday</v>
      </c>
      <c r="AA4321" s="21" t="str">
        <f>IF(X4321="", "", TEXT(X4321, "dddd"))</f>
        <v>Wednesday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4315</v>
      </c>
      <c r="B4322" s="21" t="s">
        <v>5897</v>
      </c>
      <c r="C4322" s="30">
        <v>45975</v>
      </c>
      <c r="D4322" s="30">
        <v>45978</v>
      </c>
      <c r="E4322" s="47">
        <v>36</v>
      </c>
      <c r="F4322" s="47">
        <f>IF(AB4322="DOLLAR",E4322*88,E4322)</f>
        <v>3168</v>
      </c>
      <c r="G4322" s="48">
        <f>F4322*J4322</f>
        <v>3168</v>
      </c>
      <c r="H4322" s="21" t="s">
        <v>5899</v>
      </c>
      <c r="I4322" s="21"/>
      <c r="J4322" s="21">
        <v>1</v>
      </c>
      <c r="K4322" s="21"/>
      <c r="L4322" s="21">
        <f>J4322-K4322</f>
        <v>1</v>
      </c>
      <c r="M4322" s="21"/>
      <c r="N4322" s="30"/>
      <c r="O4322" s="48"/>
      <c r="P4322" s="21" t="s">
        <v>625</v>
      </c>
      <c r="Q4322" s="21"/>
      <c r="R4322" s="21"/>
      <c r="S4322" s="3">
        <v>-20</v>
      </c>
      <c r="T4322" s="37"/>
      <c r="U4322" s="21" t="s">
        <v>4690</v>
      </c>
      <c r="V4322" s="21" t="str">
        <f>VLOOKUP(P4322,'Customer List'!B:C,2,)</f>
        <v>Delhi</v>
      </c>
      <c r="W4322" s="38"/>
      <c r="X4322" s="30"/>
      <c r="Y4322" s="21" t="str">
        <f>IF(X4322="", "", X4322-N4322)</f>
        <v/>
      </c>
      <c r="Z4322" s="21" t="str">
        <f>IF(N4322="", "", TEXT(N4322, "dddd"))</f>
        <v/>
      </c>
      <c r="AA4322" s="21" t="str">
        <f>IF(X4322="", "", TEXT(X4322, "dddd"))</f>
        <v/>
      </c>
      <c r="AB4322" s="21" t="str">
        <f>VLOOKUP(U4322,'Currency Sheet'!A:C,3,)</f>
        <v>DOLLAR</v>
      </c>
      <c r="AC4322" s="42" t="str">
        <f>VLOOKUP(P4322,'Customer List'!B:D,3,)</f>
        <v>Local</v>
      </c>
    </row>
    <row r="4323" spans="1:29" x14ac:dyDescent="0.25">
      <c r="A4323" s="21">
        <v>4316</v>
      </c>
      <c r="B4323" s="21" t="s">
        <v>5900</v>
      </c>
      <c r="C4323" s="30">
        <v>45975</v>
      </c>
      <c r="D4323" s="30">
        <v>45978</v>
      </c>
      <c r="E4323" s="47">
        <v>5</v>
      </c>
      <c r="F4323" s="47">
        <f>IF(AB4323="DOLLAR",E4323*88,E4323)</f>
        <v>440</v>
      </c>
      <c r="G4323" s="48">
        <f>F4323*J4323</f>
        <v>440</v>
      </c>
      <c r="H4323" s="21" t="s">
        <v>5901</v>
      </c>
      <c r="I4323" s="21"/>
      <c r="J4323" s="21">
        <v>1</v>
      </c>
      <c r="K4323" s="21">
        <v>1</v>
      </c>
      <c r="L4323" s="21">
        <f>J4323-K4323</f>
        <v>0</v>
      </c>
      <c r="M4323" s="21" t="s">
        <v>5928</v>
      </c>
      <c r="N4323" s="30">
        <v>45978</v>
      </c>
      <c r="O4323" s="48">
        <v>0</v>
      </c>
      <c r="P4323" s="21" t="s">
        <v>168</v>
      </c>
      <c r="Q4323" s="21">
        <v>58158244981</v>
      </c>
      <c r="R4323" s="21" t="s">
        <v>5920</v>
      </c>
      <c r="S4323" s="3">
        <v>-20</v>
      </c>
      <c r="T4323" s="37" t="s">
        <v>2579</v>
      </c>
      <c r="U4323" s="21" t="s">
        <v>4690</v>
      </c>
      <c r="V4323" s="21" t="str">
        <f>VLOOKUP(P4323,'Customer List'!B:C,2,)</f>
        <v>Bhopal</v>
      </c>
      <c r="W4323" s="38"/>
      <c r="X4323" s="30">
        <v>45980</v>
      </c>
      <c r="Y4323" s="21">
        <f>IF(X4323="", "", X4323-N4323)</f>
        <v>2</v>
      </c>
      <c r="Z4323" s="21" t="str">
        <f>IF(N4323="", "", TEXT(N4323, "dddd"))</f>
        <v>Monday</v>
      </c>
      <c r="AA4323" s="21" t="str">
        <f>IF(X4323="", "", TEXT(X4323, "dddd"))</f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x14ac:dyDescent="0.25">
      <c r="A4324" s="21">
        <v>4317</v>
      </c>
      <c r="B4324" s="21" t="s">
        <v>5900</v>
      </c>
      <c r="C4324" s="30">
        <v>45975</v>
      </c>
      <c r="D4324" s="30">
        <v>45978</v>
      </c>
      <c r="E4324" s="47">
        <v>5</v>
      </c>
      <c r="F4324" s="47">
        <f>IF(AB4324="DOLLAR",E4324*88,E4324)</f>
        <v>440</v>
      </c>
      <c r="G4324" s="48">
        <f>F4324*J4324</f>
        <v>440</v>
      </c>
      <c r="H4324" s="21" t="s">
        <v>5902</v>
      </c>
      <c r="I4324" s="21"/>
      <c r="J4324" s="21">
        <v>1</v>
      </c>
      <c r="K4324" s="21">
        <v>1</v>
      </c>
      <c r="L4324" s="21">
        <f>J4324-K4324</f>
        <v>0</v>
      </c>
      <c r="M4324" s="21" t="s">
        <v>5928</v>
      </c>
      <c r="N4324" s="30">
        <v>45978</v>
      </c>
      <c r="O4324" s="48">
        <v>0</v>
      </c>
      <c r="P4324" s="21" t="s">
        <v>168</v>
      </c>
      <c r="Q4324" s="21">
        <v>58158244981</v>
      </c>
      <c r="R4324" s="21" t="s">
        <v>5920</v>
      </c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>
        <v>45980</v>
      </c>
      <c r="Y4324" s="21">
        <f>IF(X4324="", "", X4324-N4324)</f>
        <v>2</v>
      </c>
      <c r="Z4324" s="21" t="str">
        <f>IF(N4324="", "", TEXT(N4324, "dddd"))</f>
        <v>Monday</v>
      </c>
      <c r="AA4324" s="21" t="str">
        <f>IF(X4324="", "", TEXT(X4324, "dddd"))</f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4318</v>
      </c>
      <c r="B4325" s="21" t="s">
        <v>5900</v>
      </c>
      <c r="C4325" s="30">
        <v>45975</v>
      </c>
      <c r="D4325" s="30">
        <v>45978</v>
      </c>
      <c r="E4325" s="47">
        <v>5</v>
      </c>
      <c r="F4325" s="47">
        <f>IF(AB4325="DOLLAR",E4325*88,E4325)</f>
        <v>440</v>
      </c>
      <c r="G4325" s="48">
        <f>F4325*J4325</f>
        <v>440</v>
      </c>
      <c r="H4325" s="21" t="s">
        <v>5903</v>
      </c>
      <c r="I4325" s="21"/>
      <c r="J4325" s="21">
        <v>1</v>
      </c>
      <c r="K4325" s="21">
        <v>1</v>
      </c>
      <c r="L4325" s="21">
        <f>J4325-K4325</f>
        <v>0</v>
      </c>
      <c r="M4325" s="21" t="s">
        <v>5928</v>
      </c>
      <c r="N4325" s="30">
        <v>45978</v>
      </c>
      <c r="O4325" s="48">
        <v>0</v>
      </c>
      <c r="P4325" s="21" t="s">
        <v>168</v>
      </c>
      <c r="Q4325" s="21">
        <v>58158244981</v>
      </c>
      <c r="R4325" s="21" t="s">
        <v>5920</v>
      </c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>
        <v>45980</v>
      </c>
      <c r="Y4325" s="21">
        <f>IF(X4325="", "", X4325-N4325)</f>
        <v>2</v>
      </c>
      <c r="Z4325" s="21" t="str">
        <f>IF(N4325="", "", TEXT(N4325, "dddd"))</f>
        <v>Monday</v>
      </c>
      <c r="AA4325" s="21" t="str">
        <f>IF(X4325="", "", TEXT(X4325, "dddd"))</f>
        <v>Wednesday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4319</v>
      </c>
      <c r="B4326" s="21" t="s">
        <v>5900</v>
      </c>
      <c r="C4326" s="30">
        <v>45975</v>
      </c>
      <c r="D4326" s="30">
        <v>45978</v>
      </c>
      <c r="E4326" s="47">
        <v>5</v>
      </c>
      <c r="F4326" s="47">
        <f>IF(AB4326="DOLLAR",E4326*88,E4326)</f>
        <v>440</v>
      </c>
      <c r="G4326" s="48">
        <f>F4326*J4326</f>
        <v>440</v>
      </c>
      <c r="H4326" s="21" t="s">
        <v>5904</v>
      </c>
      <c r="I4326" s="21"/>
      <c r="J4326" s="21">
        <v>1</v>
      </c>
      <c r="K4326" s="21">
        <v>1</v>
      </c>
      <c r="L4326" s="21">
        <f>J4326-K4326</f>
        <v>0</v>
      </c>
      <c r="M4326" s="21" t="s">
        <v>5928</v>
      </c>
      <c r="N4326" s="30">
        <v>45978</v>
      </c>
      <c r="O4326" s="48">
        <v>0</v>
      </c>
      <c r="P4326" s="21" t="s">
        <v>168</v>
      </c>
      <c r="Q4326" s="21">
        <v>58158244981</v>
      </c>
      <c r="R4326" s="21" t="s">
        <v>5920</v>
      </c>
      <c r="S4326" s="3">
        <v>-20</v>
      </c>
      <c r="T4326" s="37" t="s">
        <v>2579</v>
      </c>
      <c r="U4326" s="21" t="s">
        <v>4690</v>
      </c>
      <c r="V4326" s="21" t="str">
        <f>VLOOKUP(P4326,'Customer List'!B:C,2,)</f>
        <v>Bhopal</v>
      </c>
      <c r="W4326" s="38"/>
      <c r="X4326" s="30">
        <v>45980</v>
      </c>
      <c r="Y4326" s="21">
        <f>IF(X4326="", "", X4326-N4326)</f>
        <v>2</v>
      </c>
      <c r="Z4326" s="21" t="str">
        <f>IF(N4326="", "", TEXT(N4326, "dddd"))</f>
        <v>Monday</v>
      </c>
      <c r="AA4326" s="21" t="str">
        <f>IF(X4326="", "", TEXT(X4326, "dddd"))</f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4320</v>
      </c>
      <c r="B4327" s="21" t="s">
        <v>5907</v>
      </c>
      <c r="C4327" s="30">
        <v>45975</v>
      </c>
      <c r="D4327" s="30">
        <v>45978</v>
      </c>
      <c r="E4327" s="47">
        <v>124</v>
      </c>
      <c r="F4327" s="47">
        <f>IF(AB4327="DOLLAR",E4327*88,E4327)</f>
        <v>10912</v>
      </c>
      <c r="G4327" s="48">
        <f>F4327*J4327</f>
        <v>10912</v>
      </c>
      <c r="H4327" s="21" t="s">
        <v>1986</v>
      </c>
      <c r="I4327" s="21"/>
      <c r="J4327" s="21">
        <v>1</v>
      </c>
      <c r="K4327" s="21">
        <v>1</v>
      </c>
      <c r="L4327" s="21">
        <f>J4327-K4327</f>
        <v>0</v>
      </c>
      <c r="M4327" s="21" t="s">
        <v>5945</v>
      </c>
      <c r="N4327" s="30">
        <v>45979</v>
      </c>
      <c r="O4327" s="48">
        <v>19220</v>
      </c>
      <c r="P4327" s="21" t="s">
        <v>5908</v>
      </c>
      <c r="Q4327" s="21">
        <v>58158290083</v>
      </c>
      <c r="R4327" s="21"/>
      <c r="S4327" s="3">
        <v>-20</v>
      </c>
      <c r="T4327" s="37"/>
      <c r="U4327" s="21" t="s">
        <v>5716</v>
      </c>
      <c r="V4327" s="21" t="str">
        <f>VLOOKUP(P4327,'Customer List'!B:C,2,)</f>
        <v>JHARKHAND</v>
      </c>
      <c r="W4327" s="38"/>
      <c r="X4327" s="30"/>
      <c r="Y4327" s="21" t="str">
        <f>IF(X4327="", "", X4327-N4327)</f>
        <v/>
      </c>
      <c r="Z4327" s="21" t="str">
        <f>IF(N4327="", "", TEXT(N4327, "dddd"))</f>
        <v>Tuesday</v>
      </c>
      <c r="AA4327" s="21" t="str">
        <f>IF(X4327="", "", TEXT(X4327, "dddd"))</f>
        <v/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4321</v>
      </c>
      <c r="B4328" s="21" t="s">
        <v>5907</v>
      </c>
      <c r="C4328" s="30">
        <v>45975</v>
      </c>
      <c r="D4328" s="30">
        <v>45978</v>
      </c>
      <c r="E4328" s="47">
        <v>196</v>
      </c>
      <c r="F4328" s="47">
        <f>IF(AB4328="DOLLAR",E4328*88,E4328)</f>
        <v>17248</v>
      </c>
      <c r="G4328" s="48">
        <f>F4328*J4328</f>
        <v>17248</v>
      </c>
      <c r="H4328" s="21">
        <v>31000</v>
      </c>
      <c r="I4328" s="21"/>
      <c r="J4328" s="21">
        <v>1</v>
      </c>
      <c r="K4328" s="21">
        <v>1</v>
      </c>
      <c r="L4328" s="21">
        <f>J4328-K4328</f>
        <v>0</v>
      </c>
      <c r="M4328" s="21" t="s">
        <v>5943</v>
      </c>
      <c r="N4328" s="30">
        <v>45979</v>
      </c>
      <c r="O4328" s="48">
        <v>30380</v>
      </c>
      <c r="P4328" s="21" t="s">
        <v>5909</v>
      </c>
      <c r="Q4328" s="21" t="s">
        <v>1127</v>
      </c>
      <c r="R4328" s="21" t="s">
        <v>1127</v>
      </c>
      <c r="S4328" s="3">
        <v>-20</v>
      </c>
      <c r="T4328" s="37"/>
      <c r="U4328" s="21" t="s">
        <v>5716</v>
      </c>
      <c r="V4328" s="21" t="str">
        <f>VLOOKUP(P4328,'Customer List'!B:C,2,)</f>
        <v>GGN</v>
      </c>
      <c r="W4328" s="38"/>
      <c r="X4328" s="30"/>
      <c r="Y4328" s="21" t="str">
        <f>IF(X4328="", "", X4328-N4328)</f>
        <v/>
      </c>
      <c r="Z4328" s="21" t="str">
        <f>IF(N4328="", "", TEXT(N4328, "dddd"))</f>
        <v>Tuesday</v>
      </c>
      <c r="AA4328" s="21" t="str">
        <f>IF(X4328="", "", TEXT(X4328, "dddd"))</f>
        <v/>
      </c>
      <c r="AB4328" s="21" t="str">
        <f>VLOOKUP(U4328,'Currency Sheet'!A:C,3,)</f>
        <v>DOLLAR</v>
      </c>
      <c r="AC4328" s="42" t="str">
        <f>VLOOKUP(P4328,'Customer List'!B:D,3,)</f>
        <v>Local</v>
      </c>
    </row>
    <row r="4329" spans="1:29" x14ac:dyDescent="0.25">
      <c r="A4329" s="21">
        <v>4322</v>
      </c>
      <c r="B4329" s="21" t="s">
        <v>5907</v>
      </c>
      <c r="C4329" s="30">
        <v>45975</v>
      </c>
      <c r="D4329" s="30">
        <v>45978</v>
      </c>
      <c r="E4329" s="47">
        <v>110.4</v>
      </c>
      <c r="F4329" s="47">
        <f>IF(AB4329="DOLLAR",E4329*88,E4329)</f>
        <v>9715.2000000000007</v>
      </c>
      <c r="G4329" s="48">
        <f>F4329*J4329</f>
        <v>9715.2000000000007</v>
      </c>
      <c r="H4329" s="21" t="s">
        <v>5948</v>
      </c>
      <c r="I4329" s="21"/>
      <c r="J4329" s="21">
        <v>1</v>
      </c>
      <c r="K4329" s="21">
        <v>1</v>
      </c>
      <c r="L4329" s="21">
        <f>J4329-K4329</f>
        <v>0</v>
      </c>
      <c r="M4329" s="21" t="s">
        <v>5949</v>
      </c>
      <c r="N4329" s="30">
        <v>45979</v>
      </c>
      <c r="O4329" s="48">
        <v>16042.5</v>
      </c>
      <c r="P4329" s="21" t="s">
        <v>5910</v>
      </c>
      <c r="Q4329" s="21">
        <v>58158288053</v>
      </c>
      <c r="R4329" s="21" t="s">
        <v>5920</v>
      </c>
      <c r="S4329" s="3">
        <v>-20</v>
      </c>
      <c r="T4329" s="37"/>
      <c r="U4329" s="21" t="s">
        <v>5716</v>
      </c>
      <c r="V4329" s="21" t="str">
        <f>VLOOKUP(P4329,'Customer List'!B:C,2,)</f>
        <v>CHENNAI</v>
      </c>
      <c r="W4329" s="38"/>
      <c r="X4329" s="30">
        <v>45980</v>
      </c>
      <c r="Y4329" s="21">
        <f>IF(X4329="", "", X4329-N4329)</f>
        <v>1</v>
      </c>
      <c r="Z4329" s="21" t="str">
        <f>IF(N4329="", "", TEXT(N4329, "dddd"))</f>
        <v>Tuesday</v>
      </c>
      <c r="AA4329" s="21" t="str">
        <f>IF(X4329="", "", TEXT(X4329, "dddd"))</f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f>A4329+1</f>
        <v>4323</v>
      </c>
      <c r="B4330" s="21">
        <v>181789</v>
      </c>
      <c r="C4330" s="30">
        <v>45972</v>
      </c>
      <c r="D4330" s="30">
        <v>45978</v>
      </c>
      <c r="E4330" s="47">
        <v>1265.4000000000001</v>
      </c>
      <c r="F4330" s="47">
        <f>IF(AB4330="DOLLAR",E4330*88,E4330)</f>
        <v>111355.20000000001</v>
      </c>
      <c r="G4330" s="48">
        <f>F4330*J4330</f>
        <v>111355.20000000001</v>
      </c>
      <c r="H4330" s="21" t="s">
        <v>798</v>
      </c>
      <c r="I4330" s="21"/>
      <c r="J4330" s="21">
        <v>1</v>
      </c>
      <c r="K4330" s="21">
        <v>1</v>
      </c>
      <c r="L4330" s="21">
        <f>J4330-K4330</f>
        <v>0</v>
      </c>
      <c r="M4330" s="21" t="s">
        <v>5946</v>
      </c>
      <c r="N4330" s="30">
        <v>45979</v>
      </c>
      <c r="O4330" s="48">
        <v>155011.5</v>
      </c>
      <c r="P4330" s="21" t="s">
        <v>621</v>
      </c>
      <c r="Q4330" s="21">
        <v>58158293826</v>
      </c>
      <c r="R4330" s="21" t="s">
        <v>5920</v>
      </c>
      <c r="S4330" s="3">
        <v>4</v>
      </c>
      <c r="T4330" s="37"/>
      <c r="U4330" s="21" t="s">
        <v>5219</v>
      </c>
      <c r="V4330" s="21" t="str">
        <f>VLOOKUP(P4330,'Customer List'!B:C,2,)</f>
        <v>Hyderabad</v>
      </c>
      <c r="W4330" s="38"/>
      <c r="X4330" s="30">
        <v>45980</v>
      </c>
      <c r="Y4330" s="21">
        <f>IF(X4330="", "", X4330-N4330)</f>
        <v>1</v>
      </c>
      <c r="Z4330" s="21" t="str">
        <f>IF(N4330="", "", TEXT(N4330, "dddd"))</f>
        <v>Tuesday</v>
      </c>
      <c r="AA4330" s="21" t="str">
        <f>IF(X4330="", "", TEXT(X4330, "dddd"))</f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f>A4330+1</f>
        <v>4324</v>
      </c>
      <c r="B4331" s="21">
        <v>181995</v>
      </c>
      <c r="C4331" s="30">
        <v>45975</v>
      </c>
      <c r="D4331" s="30">
        <v>45979</v>
      </c>
      <c r="E4331" s="47">
        <v>1265.4000000000001</v>
      </c>
      <c r="F4331" s="47">
        <f>IF(AB4331="DOLLAR",E4331*88,E4331)</f>
        <v>111355.20000000001</v>
      </c>
      <c r="G4331" s="48">
        <f>F4331*J4331</f>
        <v>111355.20000000001</v>
      </c>
      <c r="H4331" s="21" t="s">
        <v>5914</v>
      </c>
      <c r="I4331" s="21"/>
      <c r="J4331" s="21">
        <v>1</v>
      </c>
      <c r="K4331" s="21">
        <v>1</v>
      </c>
      <c r="L4331" s="21">
        <f>J4331-K4331</f>
        <v>0</v>
      </c>
      <c r="M4331" s="21" t="s">
        <v>5944</v>
      </c>
      <c r="N4331" s="30">
        <v>45979</v>
      </c>
      <c r="O4331" s="48">
        <v>149844.45000000001</v>
      </c>
      <c r="P4331" s="21" t="s">
        <v>242</v>
      </c>
      <c r="Q4331" s="21">
        <v>58158284306</v>
      </c>
      <c r="R4331" s="21" t="s">
        <v>5920</v>
      </c>
      <c r="S4331" s="3">
        <v>4</v>
      </c>
      <c r="T4331" s="37"/>
      <c r="U4331" s="21" t="s">
        <v>5219</v>
      </c>
      <c r="V4331" s="21" t="str">
        <f>VLOOKUP(P4331,'Customer List'!B:C,2,)</f>
        <v>Mumbai</v>
      </c>
      <c r="W4331" s="38"/>
      <c r="X4331" s="30">
        <v>45980</v>
      </c>
      <c r="Y4331" s="21">
        <f>IF(X4331="", "", X4331-N4331)</f>
        <v>1</v>
      </c>
      <c r="Z4331" s="21" t="str">
        <f>IF(N4331="", "", TEXT(N4331, "dddd"))</f>
        <v>Tuesday</v>
      </c>
      <c r="AA4331" s="21" t="str">
        <f>IF(X4331="", "", TEXT(X4331, "dddd"))</f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f>A4331+1</f>
        <v>4325</v>
      </c>
      <c r="B4332" s="21">
        <v>181995</v>
      </c>
      <c r="C4332" s="30">
        <v>45975</v>
      </c>
      <c r="D4332" s="30">
        <v>45979</v>
      </c>
      <c r="E4332" s="47">
        <v>1265.4000000000001</v>
      </c>
      <c r="F4332" s="47">
        <f>IF(AB4332="DOLLAR",E4332*88,E4332)</f>
        <v>111355.20000000001</v>
      </c>
      <c r="G4332" s="48">
        <f>F4332*J4332</f>
        <v>111355.20000000001</v>
      </c>
      <c r="H4332" s="21" t="s">
        <v>449</v>
      </c>
      <c r="I4332" s="21"/>
      <c r="J4332" s="21">
        <v>1</v>
      </c>
      <c r="K4332" s="21">
        <v>1</v>
      </c>
      <c r="L4332" s="21">
        <f>J4332-K4332</f>
        <v>0</v>
      </c>
      <c r="M4332" s="21" t="s">
        <v>5944</v>
      </c>
      <c r="N4332" s="30">
        <v>45979</v>
      </c>
      <c r="O4332" s="48">
        <v>149844.45000000001</v>
      </c>
      <c r="P4332" s="21" t="s">
        <v>242</v>
      </c>
      <c r="Q4332" s="21">
        <v>58158284306</v>
      </c>
      <c r="R4332" s="21" t="s">
        <v>5920</v>
      </c>
      <c r="S4332" s="3">
        <v>4</v>
      </c>
      <c r="T4332" s="37"/>
      <c r="U4332" s="21" t="s">
        <v>5219</v>
      </c>
      <c r="V4332" s="21" t="str">
        <f>VLOOKUP(P4332,'Customer List'!B:C,2,)</f>
        <v>Mumbai</v>
      </c>
      <c r="W4332" s="38"/>
      <c r="X4332" s="30">
        <v>45980</v>
      </c>
      <c r="Y4332" s="21">
        <f>IF(X4332="", "", X4332-N4332)</f>
        <v>1</v>
      </c>
      <c r="Z4332" s="21" t="str">
        <f>IF(N4332="", "", TEXT(N4332, "dddd"))</f>
        <v>Tuesday</v>
      </c>
      <c r="AA4332" s="21" t="str">
        <f>IF(X4332="", "", TEXT(X4332, "dddd"))</f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f>A4332+1</f>
        <v>4326</v>
      </c>
      <c r="B4333" s="21">
        <v>71454</v>
      </c>
      <c r="C4333" s="30">
        <v>45975</v>
      </c>
      <c r="D4333" s="30">
        <v>45979</v>
      </c>
      <c r="E4333" s="47">
        <v>386</v>
      </c>
      <c r="F4333" s="47">
        <f>IF(AB4333="DOLLAR",E4333*88,E4333)</f>
        <v>33968</v>
      </c>
      <c r="G4333" s="48">
        <f>F4333*J4333</f>
        <v>67936</v>
      </c>
      <c r="H4333" s="21" t="s">
        <v>5915</v>
      </c>
      <c r="I4333" s="21"/>
      <c r="J4333" s="21">
        <v>2</v>
      </c>
      <c r="K4333" s="21"/>
      <c r="L4333" s="21">
        <f>J4333-K4333</f>
        <v>2</v>
      </c>
      <c r="M4333" s="21"/>
      <c r="N4333" s="30"/>
      <c r="O4333" s="48"/>
      <c r="P4333" s="21" t="s">
        <v>2025</v>
      </c>
      <c r="Q4333" s="21"/>
      <c r="R4333" s="21"/>
      <c r="S4333" s="3">
        <v>-20</v>
      </c>
      <c r="T4333" s="37"/>
      <c r="U4333" s="21" t="s">
        <v>5917</v>
      </c>
      <c r="V4333" s="21" t="str">
        <f>VLOOKUP(P4333,'Customer List'!B:C,2,)</f>
        <v>STOCK</v>
      </c>
      <c r="W4333" s="38"/>
      <c r="X4333" s="30"/>
      <c r="Y4333" s="21" t="str">
        <f>IF(X4333="", "", X4333-N4333)</f>
        <v/>
      </c>
      <c r="Z4333" s="21" t="str">
        <f>IF(N4333="", "", TEXT(N4333, "dddd"))</f>
        <v/>
      </c>
      <c r="AA4333" s="21" t="str">
        <f>IF(X4333="", "", TEXT(X4333, "dddd"))</f>
        <v/>
      </c>
      <c r="AB4333" s="21" t="str">
        <f>VLOOKUP(U4333,'Currency Sheet'!A:C,3,)</f>
        <v>DOLLAR</v>
      </c>
      <c r="AC4333" s="42" t="str">
        <f>VLOOKUP(P4333,'Customer List'!B:D,3,)</f>
        <v>STOCK</v>
      </c>
    </row>
    <row r="4334" spans="1:29" x14ac:dyDescent="0.25">
      <c r="A4334" s="21">
        <f>A4333+1</f>
        <v>4327</v>
      </c>
      <c r="B4334" s="21">
        <v>71454</v>
      </c>
      <c r="C4334" s="30">
        <v>45975</v>
      </c>
      <c r="D4334" s="30">
        <v>45979</v>
      </c>
      <c r="E4334" s="47">
        <v>175.6</v>
      </c>
      <c r="F4334" s="47">
        <f>IF(AB4334="DOLLAR",E4334*88,E4334)</f>
        <v>15452.8</v>
      </c>
      <c r="G4334" s="48">
        <f>F4334*J4334</f>
        <v>30905.599999999999</v>
      </c>
      <c r="H4334" s="21">
        <v>2227</v>
      </c>
      <c r="I4334" s="21"/>
      <c r="J4334" s="21">
        <v>2</v>
      </c>
      <c r="K4334" s="21"/>
      <c r="L4334" s="21">
        <f>J4334-K4334</f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5917</v>
      </c>
      <c r="V4334" s="21" t="str">
        <f>VLOOKUP(P4334,'Customer List'!B:C,2,)</f>
        <v>STOCK</v>
      </c>
      <c r="W4334" s="38"/>
      <c r="X4334" s="30"/>
      <c r="Y4334" s="21" t="str">
        <f>IF(X4334="", "", X4334-N4334)</f>
        <v/>
      </c>
      <c r="Z4334" s="21" t="str">
        <f>IF(N4334="", "", TEXT(N4334, "dddd"))</f>
        <v/>
      </c>
      <c r="AA4334" s="21" t="str">
        <f>IF(X4334="", "", TEXT(X4334, "dddd"))</f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  <row r="4335" spans="1:29" x14ac:dyDescent="0.25">
      <c r="A4335" s="21">
        <f>A4334+1</f>
        <v>4328</v>
      </c>
      <c r="B4335" s="21">
        <v>71454</v>
      </c>
      <c r="C4335" s="30">
        <v>45975</v>
      </c>
      <c r="D4335" s="30">
        <v>45979</v>
      </c>
      <c r="E4335" s="47">
        <v>455.4</v>
      </c>
      <c r="F4335" s="47">
        <f>IF(AB4335="DOLLAR",E4335*88,E4335)</f>
        <v>40075.199999999997</v>
      </c>
      <c r="G4335" s="48">
        <f>F4335*J4335</f>
        <v>80150.399999999994</v>
      </c>
      <c r="H4335" s="21" t="s">
        <v>5916</v>
      </c>
      <c r="I4335" s="21"/>
      <c r="J4335" s="21">
        <v>2</v>
      </c>
      <c r="K4335" s="21"/>
      <c r="L4335" s="21">
        <f>J4335-K4335</f>
        <v>2</v>
      </c>
      <c r="M4335" s="21"/>
      <c r="N4335" s="30"/>
      <c r="O4335" s="48"/>
      <c r="P4335" s="21" t="s">
        <v>2025</v>
      </c>
      <c r="Q4335" s="21"/>
      <c r="R4335" s="21"/>
      <c r="S4335" s="3">
        <v>-20</v>
      </c>
      <c r="T4335" s="37"/>
      <c r="U4335" s="21" t="s">
        <v>5917</v>
      </c>
      <c r="V4335" s="21" t="str">
        <f>VLOOKUP(P4335,'Customer List'!B:C,2,)</f>
        <v>STOCK</v>
      </c>
      <c r="W4335" s="38"/>
      <c r="X4335" s="30"/>
      <c r="Y4335" s="21" t="str">
        <f>IF(X4335="", "", X4335-N4335)</f>
        <v/>
      </c>
      <c r="Z4335" s="21" t="str">
        <f>IF(N4335="", "", TEXT(N4335, "dddd"))</f>
        <v/>
      </c>
      <c r="AA4335" s="21" t="str">
        <f>IF(X4335="", "", TEXT(X4335, "dddd"))</f>
        <v/>
      </c>
      <c r="AB4335" s="21" t="str">
        <f>VLOOKUP(U4335,'Currency Sheet'!A:C,3,)</f>
        <v>DOLLAR</v>
      </c>
      <c r="AC4335" s="42" t="str">
        <f>VLOOKUP(P4335,'Customer List'!B:D,3,)</f>
        <v>STOCK</v>
      </c>
    </row>
    <row r="4336" spans="1:29" x14ac:dyDescent="0.25">
      <c r="A4336" s="21">
        <f>A4335+1</f>
        <v>4329</v>
      </c>
      <c r="B4336" s="21">
        <v>341396</v>
      </c>
      <c r="C4336" s="30">
        <v>45975</v>
      </c>
      <c r="D4336" s="30">
        <v>45980</v>
      </c>
      <c r="E4336" s="47">
        <v>39.75</v>
      </c>
      <c r="F4336" s="47">
        <f>IF(AB4336="DOLLAR",E4336*88,E4336)</f>
        <v>3498</v>
      </c>
      <c r="G4336" s="48">
        <f>F4336*J4336</f>
        <v>3498</v>
      </c>
      <c r="H4336" s="21" t="s">
        <v>5921</v>
      </c>
      <c r="I4336" s="21"/>
      <c r="J4336" s="21">
        <v>1</v>
      </c>
      <c r="K4336" s="21">
        <v>1</v>
      </c>
      <c r="L4336" s="21">
        <f>J4336-K4336</f>
        <v>0</v>
      </c>
      <c r="M4336" s="21" t="s">
        <v>5969</v>
      </c>
      <c r="N4336" s="30">
        <v>45981</v>
      </c>
      <c r="O4336" s="48">
        <v>19181.25</v>
      </c>
      <c r="P4336" s="21" t="s">
        <v>153</v>
      </c>
      <c r="Q4336" s="21" t="s">
        <v>5967</v>
      </c>
      <c r="R4336" s="21" t="s">
        <v>1146</v>
      </c>
      <c r="S4336" s="3" t="s">
        <v>299</v>
      </c>
      <c r="T4336" s="37"/>
      <c r="U4336" s="21" t="s">
        <v>4337</v>
      </c>
      <c r="V4336" s="21" t="str">
        <f>VLOOKUP(P4336,'Customer List'!B:C,2,)</f>
        <v>Noida</v>
      </c>
      <c r="W4336" s="38"/>
      <c r="X4336" s="30"/>
      <c r="Y4336" s="21" t="str">
        <f>IF(X4336="", "", X4336-N4336)</f>
        <v/>
      </c>
      <c r="Z4336" s="21" t="str">
        <f>IF(N4336="", "", TEXT(N4336, "dddd"))</f>
        <v>Thursday</v>
      </c>
      <c r="AA4336" s="21" t="str">
        <f>IF(X4336="", "", TEXT(X4336, "dddd"))</f>
        <v/>
      </c>
      <c r="AB4336" s="21" t="str">
        <f>VLOOKUP(U4336,'Currency Sheet'!A:C,3,)</f>
        <v>DOLLAR</v>
      </c>
      <c r="AC4336" s="42" t="str">
        <f>VLOOKUP(P4336,'Customer List'!B:D,3,)</f>
        <v>Local</v>
      </c>
    </row>
    <row r="4337" spans="1:29" x14ac:dyDescent="0.25">
      <c r="A4337" s="21">
        <f>A4336+1</f>
        <v>4330</v>
      </c>
      <c r="B4337" s="21">
        <v>341396</v>
      </c>
      <c r="C4337" s="30">
        <v>45975</v>
      </c>
      <c r="D4337" s="30">
        <v>45980</v>
      </c>
      <c r="E4337" s="47">
        <v>154.5</v>
      </c>
      <c r="F4337" s="47">
        <f>IF(AB4337="DOLLAR",E4337*88,E4337)</f>
        <v>13596</v>
      </c>
      <c r="G4337" s="48">
        <f>F4337*J4337</f>
        <v>13596</v>
      </c>
      <c r="H4337" s="21" t="s">
        <v>5922</v>
      </c>
      <c r="I4337" s="21"/>
      <c r="J4337" s="21">
        <v>1</v>
      </c>
      <c r="K4337" s="21">
        <v>1</v>
      </c>
      <c r="L4337" s="21">
        <f>J4337-K4337</f>
        <v>0</v>
      </c>
      <c r="M4337" s="21" t="s">
        <v>5970</v>
      </c>
      <c r="N4337" s="30">
        <v>45981</v>
      </c>
      <c r="O4337" s="48">
        <v>22990</v>
      </c>
      <c r="P4337" s="21" t="s">
        <v>208</v>
      </c>
      <c r="Q4337" s="21" t="s">
        <v>1127</v>
      </c>
      <c r="R4337" s="21" t="s">
        <v>1127</v>
      </c>
      <c r="S4337" s="3">
        <v>4</v>
      </c>
      <c r="T4337" s="37"/>
      <c r="U4337" s="21" t="s">
        <v>4337</v>
      </c>
      <c r="V4337" s="21" t="str">
        <f>VLOOKUP(P4337,'Customer List'!B:C,2,)</f>
        <v>Delhi</v>
      </c>
      <c r="W4337" s="38"/>
      <c r="X4337" s="30"/>
      <c r="Y4337" s="21" t="str">
        <f>IF(X4337="", "", X4337-N4337)</f>
        <v/>
      </c>
      <c r="Z4337" s="21" t="str">
        <f>IF(N4337="", "", TEXT(N4337, "dddd"))</f>
        <v>Thursday</v>
      </c>
      <c r="AA4337" s="21" t="str">
        <f>IF(X4337="", "", TEXT(X4337, "dddd"))</f>
        <v/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x14ac:dyDescent="0.25">
      <c r="A4338" s="21">
        <f>A4337+1</f>
        <v>4331</v>
      </c>
      <c r="B4338" s="21">
        <v>341396</v>
      </c>
      <c r="C4338" s="30">
        <v>45975</v>
      </c>
      <c r="D4338" s="30">
        <v>45980</v>
      </c>
      <c r="E4338" s="47">
        <v>129.75</v>
      </c>
      <c r="F4338" s="47">
        <f>IF(AB4338="DOLLAR",E4338*88,E4338)</f>
        <v>11418</v>
      </c>
      <c r="G4338" s="48">
        <f>F4338*J4338</f>
        <v>11418</v>
      </c>
      <c r="H4338" s="21" t="s">
        <v>5923</v>
      </c>
      <c r="I4338" s="21"/>
      <c r="J4338" s="21">
        <v>1</v>
      </c>
      <c r="K4338" s="21">
        <v>1</v>
      </c>
      <c r="L4338" s="21">
        <f>J4338-K4338</f>
        <v>0</v>
      </c>
      <c r="M4338" s="21" t="s">
        <v>5970</v>
      </c>
      <c r="N4338" s="30">
        <v>45981</v>
      </c>
      <c r="O4338" s="48">
        <v>19307</v>
      </c>
      <c r="P4338" s="21" t="s">
        <v>208</v>
      </c>
      <c r="Q4338" s="21" t="s">
        <v>1127</v>
      </c>
      <c r="R4338" s="21" t="s">
        <v>1127</v>
      </c>
      <c r="S4338" s="3">
        <v>4</v>
      </c>
      <c r="T4338" s="37"/>
      <c r="U4338" s="21" t="s">
        <v>4337</v>
      </c>
      <c r="V4338" s="21" t="str">
        <f>VLOOKUP(P4338,'Customer List'!B:C,2,)</f>
        <v>Delhi</v>
      </c>
      <c r="W4338" s="38"/>
      <c r="X4338" s="30"/>
      <c r="Y4338" s="21" t="str">
        <f>IF(X4338="", "", X4338-N4338)</f>
        <v/>
      </c>
      <c r="Z4338" s="21" t="str">
        <f>IF(N4338="", "", TEXT(N4338, "dddd"))</f>
        <v>Thursday</v>
      </c>
      <c r="AA4338" s="21" t="str">
        <f>IF(X4338="", "", TEXT(X4338, "dddd"))</f>
        <v/>
      </c>
      <c r="AB4338" s="21" t="str">
        <f>VLOOKUP(U4338,'Currency Sheet'!A:C,3,)</f>
        <v>DOLLAR</v>
      </c>
      <c r="AC4338" s="42" t="str">
        <f>VLOOKUP(P4338,'Customer List'!B:D,3,)</f>
        <v>Local</v>
      </c>
    </row>
    <row r="4339" spans="1:29" x14ac:dyDescent="0.25">
      <c r="A4339" s="21">
        <f>A4338+1</f>
        <v>4332</v>
      </c>
      <c r="B4339" s="21">
        <v>341397</v>
      </c>
      <c r="C4339" s="30">
        <v>45975</v>
      </c>
      <c r="D4339" s="30">
        <v>45980</v>
      </c>
      <c r="E4339" s="47">
        <v>36</v>
      </c>
      <c r="F4339" s="47">
        <f>IF(AB4339="DOLLAR",E4339*88,E4339)</f>
        <v>3168</v>
      </c>
      <c r="G4339" s="48">
        <f>F4339*J4339</f>
        <v>15840</v>
      </c>
      <c r="H4339" s="21" t="s">
        <v>3450</v>
      </c>
      <c r="I4339" s="21"/>
      <c r="J4339" s="21">
        <v>5</v>
      </c>
      <c r="K4339" s="21"/>
      <c r="L4339" s="21">
        <f>J4339-K4339</f>
        <v>5</v>
      </c>
      <c r="M4339" s="21"/>
      <c r="N4339" s="30"/>
      <c r="O4339" s="48"/>
      <c r="P4339" s="21" t="s">
        <v>26</v>
      </c>
      <c r="Q4339" s="21"/>
      <c r="R4339" s="21"/>
      <c r="S4339" s="3" t="s">
        <v>299</v>
      </c>
      <c r="T4339" s="37"/>
      <c r="U4339" s="21" t="s">
        <v>4337</v>
      </c>
      <c r="V4339" s="21" t="str">
        <f>VLOOKUP(P4339,'Customer List'!B:C,2,)</f>
        <v>Chandigarh</v>
      </c>
      <c r="W4339" s="38"/>
      <c r="X4339" s="30"/>
      <c r="Y4339" s="21" t="str">
        <f>IF(X4339="", "", X4339-N4339)</f>
        <v/>
      </c>
      <c r="Z4339" s="21" t="str">
        <f>IF(N4339="", "", TEXT(N4339, "dddd"))</f>
        <v/>
      </c>
      <c r="AA4339" s="21" t="str">
        <f>IF(X4339="", "", TEXT(X4339, "dddd"))</f>
        <v/>
      </c>
      <c r="AB4339" s="21" t="str">
        <f>VLOOKUP(U4339,'Currency Sheet'!A:C,3,)</f>
        <v>DOLLAR</v>
      </c>
      <c r="AC4339" s="42" t="str">
        <f>VLOOKUP(P4339,'Customer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195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195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T11766L</v>
      </c>
    </row>
    <row r="4178" spans="2:4" x14ac:dyDescent="0.25">
      <c r="B4178" s="23" t="str">
        <v>INV251115-006</v>
      </c>
      <c r="C4178" s="31">
        <v>45978</v>
      </c>
      <c r="D4178" s="23" t="str">
        <v>T73578</v>
      </c>
    </row>
    <row r="4179" spans="2:4" x14ac:dyDescent="0.25">
      <c r="B4179" s="23" t="str">
        <v>INV251115-006</v>
      </c>
      <c r="C4179" s="31">
        <v>45978</v>
      </c>
      <c r="D4179" s="23" t="str">
        <v>T11471</v>
      </c>
    </row>
    <row r="4180" spans="2:4" x14ac:dyDescent="0.25">
      <c r="B4180" s="23" t="str">
        <v>INV251115-006</v>
      </c>
      <c r="C4180" s="31">
        <v>45978</v>
      </c>
      <c r="D4180" s="23" t="str">
        <v>T36527</v>
      </c>
    </row>
    <row r="4181" spans="2:4" x14ac:dyDescent="0.25">
      <c r="B4181" s="23" t="str">
        <v>INV251115-006</v>
      </c>
      <c r="C4181" s="31">
        <v>45978</v>
      </c>
      <c r="D4181" s="23" t="str">
        <v>T4476</v>
      </c>
    </row>
    <row r="4182" spans="2:4" x14ac:dyDescent="0.25">
      <c r="B4182" s="23" t="str">
        <v>I245366-IN</v>
      </c>
      <c r="C4182" s="31">
        <v>45978</v>
      </c>
      <c r="D4182" s="23" t="str">
        <v>30002-T</v>
      </c>
    </row>
    <row r="4183" spans="2:4" x14ac:dyDescent="0.25">
      <c r="B4183" s="23" t="str">
        <v>I245366-IN</v>
      </c>
      <c r="C4183" s="31">
        <v>45978</v>
      </c>
      <c r="D4183" s="23">
        <v>31000</v>
      </c>
    </row>
    <row r="4184" spans="2:4" x14ac:dyDescent="0.25">
      <c r="B4184" s="23" t="str">
        <v>I245366-IN</v>
      </c>
      <c r="C4184" s="31">
        <v>45978</v>
      </c>
      <c r="D4184" s="23" t="str">
        <v>50051-1MG</v>
      </c>
    </row>
    <row r="4185" spans="2:4" x14ac:dyDescent="0.25">
      <c r="B4185" s="23">
        <v>181789</v>
      </c>
      <c r="C4185" s="31">
        <v>45978</v>
      </c>
      <c r="D4185" s="23" t="str">
        <v>BE0079</v>
      </c>
    </row>
    <row r="4186" spans="2:4" x14ac:dyDescent="0.25">
      <c r="B4186" s="23">
        <v>181995</v>
      </c>
      <c r="C4186" s="31">
        <v>45979</v>
      </c>
      <c r="D4186" s="23" t="str">
        <v>BE0070</v>
      </c>
    </row>
    <row r="4187" spans="2:4" x14ac:dyDescent="0.25">
      <c r="B4187" s="23">
        <v>181995</v>
      </c>
      <c r="C4187" s="31">
        <v>45979</v>
      </c>
      <c r="D4187" s="23" t="str">
        <v>BE0206</v>
      </c>
    </row>
    <row r="4188" spans="2:4" x14ac:dyDescent="0.25">
      <c r="B4188" s="23">
        <v>71454</v>
      </c>
      <c r="C4188" s="31">
        <v>45979</v>
      </c>
      <c r="D4188" s="23" t="str">
        <v>3025-1K</v>
      </c>
    </row>
    <row r="4189" spans="2:4" x14ac:dyDescent="0.25">
      <c r="B4189" s="23">
        <v>71454</v>
      </c>
      <c r="C4189" s="31">
        <v>45979</v>
      </c>
      <c r="D4189" s="23">
        <v>2227</v>
      </c>
    </row>
    <row r="4190" spans="2:4" x14ac:dyDescent="0.25">
      <c r="B4190" s="23">
        <v>71454</v>
      </c>
      <c r="C4190" s="31">
        <v>45979</v>
      </c>
      <c r="D4190" s="23" t="str">
        <v>3010-1K</v>
      </c>
    </row>
    <row r="4191" spans="2:4" x14ac:dyDescent="0.25">
      <c r="B4191" s="23">
        <v>341396</v>
      </c>
      <c r="C4191" s="31">
        <v>45980</v>
      </c>
      <c r="D4191" s="23" t="str">
        <v>0100-20</v>
      </c>
    </row>
    <row r="4192" spans="2:4" x14ac:dyDescent="0.25">
      <c r="B4192" s="23">
        <v>341396</v>
      </c>
      <c r="C4192" s="31">
        <v>45980</v>
      </c>
      <c r="D4192" s="23" t="str">
        <v>0103-26</v>
      </c>
    </row>
    <row r="4193" spans="2:4" x14ac:dyDescent="0.25">
      <c r="B4193" s="23">
        <v>341396</v>
      </c>
      <c r="C4193" s="31">
        <v>45980</v>
      </c>
      <c r="D4193" s="23" t="str">
        <v>1090-04</v>
      </c>
    </row>
    <row r="4194" spans="2:4" x14ac:dyDescent="0.25">
      <c r="B4194" s="23">
        <v>341397</v>
      </c>
      <c r="C4194" s="31">
        <v>45980</v>
      </c>
      <c r="D4194" s="23" t="str">
        <v>0100-01</v>
      </c>
    </row>
    <row r="4195" spans="2:4" x14ac:dyDescent="0.25">
      <c r="B4195" s="23">
        <v>0</v>
      </c>
      <c r="C4195" s="31">
        <v>0</v>
      </c>
      <c r="D4195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topLeftCell="A25" workbookViewId="0">
      <selection activeCell="A52" sqref="A5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bethyl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BioLegend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BIOLINK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Biotium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Boster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BPS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Brand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BTL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Cella Solution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Dharmacon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Edna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Genei Lab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Genexis Biotech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Hansa Biomed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Hoefer</v>
      </c>
    </row>
    <row r="26" spans="1:5" x14ac:dyDescent="0.25">
      <c r="A26" s="1" t="s">
        <v>1973</v>
      </c>
      <c r="B26" s="1"/>
      <c r="C26" s="1" t="s">
        <v>1180</v>
      </c>
      <c r="E26" t="str">
        <v>Intron</v>
      </c>
    </row>
    <row r="27" spans="1:5" x14ac:dyDescent="0.25">
      <c r="A27" s="1" t="s">
        <v>2296</v>
      </c>
      <c r="B27" s="1"/>
      <c r="C27" s="1" t="s">
        <v>2461</v>
      </c>
      <c r="E27" t="str">
        <v>Labex</v>
      </c>
    </row>
    <row r="28" spans="1:5" x14ac:dyDescent="0.25">
      <c r="A28" s="1" t="s">
        <v>2077</v>
      </c>
      <c r="B28" s="1"/>
      <c r="C28" s="1" t="s">
        <v>2461</v>
      </c>
      <c r="E28" t="str">
        <v>Mabtech</v>
      </c>
    </row>
    <row r="29" spans="1:5" x14ac:dyDescent="0.25">
      <c r="A29" s="1" t="s">
        <v>2460</v>
      </c>
      <c r="B29" s="1"/>
      <c r="C29" s="1" t="s">
        <v>1180</v>
      </c>
      <c r="E29" t="str">
        <v>Misc</v>
      </c>
    </row>
    <row r="30" spans="1:5" x14ac:dyDescent="0.25">
      <c r="A30" s="1" t="s">
        <v>2350</v>
      </c>
      <c r="B30" s="1"/>
      <c r="C30" s="1" t="s">
        <v>1180</v>
      </c>
      <c r="E30" t="str">
        <v>Mp Bio</v>
      </c>
    </row>
    <row r="31" spans="1:5" x14ac:dyDescent="0.25">
      <c r="A31" s="1" t="s">
        <v>2197</v>
      </c>
      <c r="B31" s="1"/>
      <c r="C31" s="1" t="s">
        <v>2461</v>
      </c>
      <c r="E31" t="str">
        <v>MyBioSource</v>
      </c>
    </row>
    <row r="32" spans="1:5" x14ac:dyDescent="0.25">
      <c r="A32" s="1" t="s">
        <v>2373</v>
      </c>
      <c r="B32" s="1"/>
      <c r="C32" s="1" t="s">
        <v>2461</v>
      </c>
      <c r="E32" t="str">
        <v>NovaBiosys</v>
      </c>
    </row>
    <row r="33" spans="1:5" x14ac:dyDescent="0.25">
      <c r="A33" s="1" t="s">
        <v>2517</v>
      </c>
      <c r="B33" s="1"/>
      <c r="C33" s="1" t="s">
        <v>1180</v>
      </c>
      <c r="E33" t="str">
        <v>Phytoab</v>
      </c>
    </row>
    <row r="34" spans="1:5" x14ac:dyDescent="0.25">
      <c r="A34" s="1" t="s">
        <v>2729</v>
      </c>
      <c r="B34" s="1"/>
      <c r="C34" s="1" t="s">
        <v>1180</v>
      </c>
      <c r="E34" t="str">
        <v>Prospec</v>
      </c>
    </row>
    <row r="35" spans="1:5" x14ac:dyDescent="0.25">
      <c r="A35" s="1" t="s">
        <v>2774</v>
      </c>
      <c r="B35" s="1"/>
      <c r="C35" s="1" t="s">
        <v>2461</v>
      </c>
      <c r="E35" t="str">
        <v>Revvity</v>
      </c>
    </row>
    <row r="36" spans="1:5" x14ac:dyDescent="0.25">
      <c r="A36" s="1" t="s">
        <v>2776</v>
      </c>
      <c r="B36" s="1"/>
      <c r="C36" s="1" t="s">
        <v>2461</v>
      </c>
      <c r="E36" t="str">
        <v>Sartorius</v>
      </c>
    </row>
    <row r="37" spans="1:5" x14ac:dyDescent="0.25">
      <c r="A37" s="1" t="s">
        <v>3309</v>
      </c>
      <c r="B37" s="1"/>
      <c r="C37" s="1" t="s">
        <v>1180</v>
      </c>
      <c r="E37" t="str">
        <v>SouthernBiotech</v>
      </c>
    </row>
    <row r="38" spans="1:5" x14ac:dyDescent="0.25">
      <c r="A38" s="1" t="s">
        <v>3685</v>
      </c>
      <c r="B38" s="1"/>
      <c r="C38" s="1" t="s">
        <v>1180</v>
      </c>
      <c r="E38" t="str">
        <v>SUPER MO BIO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TargetMol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TOPCLASS ENTERPRISES</v>
      </c>
    </row>
    <row r="41" spans="1:5" x14ac:dyDescent="0.25">
      <c r="A41" t="s">
        <v>5917</v>
      </c>
      <c r="B41" t="s">
        <v>2021</v>
      </c>
      <c r="C41" s="54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6" workbookViewId="0">
      <selection activeCell="B244" sqref="B244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6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5535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5666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5577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5648</v>
      </c>
      <c r="C238" s="10" t="s">
        <v>5649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5724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5784</v>
      </c>
      <c r="C240" s="10" t="s">
        <v>5785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5803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5840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5905</v>
      </c>
      <c r="C243" s="10" t="s">
        <v>5906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5908</v>
      </c>
      <c r="C244" s="10" t="s">
        <v>5911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5909</v>
      </c>
      <c r="C245" s="10" t="s">
        <v>5912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5910</v>
      </c>
      <c r="C246" s="10" t="s">
        <v>2285</v>
      </c>
      <c r="D246" s="11" t="s">
        <v>1184</v>
      </c>
      <c r="E246" s="1" t="s">
        <v>1888</v>
      </c>
      <c r="F246" s="1"/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02"/>
  <sheetViews>
    <sheetView topLeftCell="O1" zoomScale="115" zoomScaleNormal="115" workbookViewId="0">
      <selection activeCell="P6" sqref="P6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9" t="s">
        <v>1195</v>
      </c>
      <c r="I1" s="60"/>
      <c r="J1" s="60"/>
      <c r="K1" s="61"/>
      <c r="O1" s="17" t="s">
        <v>5048</v>
      </c>
      <c r="P1" s="17">
        <v>45936</v>
      </c>
      <c r="Q1" s="17">
        <v>45936</v>
      </c>
    </row>
    <row r="2" spans="1:21" x14ac:dyDescent="0.25">
      <c r="A2" s="2">
        <f>_xlfn.XLOOKUP(B2,MasterSheet!Q:Q,MasterSheet!N:N," ")</f>
        <v>45825</v>
      </c>
      <c r="B2" s="1" cm="1">
        <f t="array" ref="B2:B60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
    (A:D),
    (C:C = 0) * (C:C &lt;&gt; "")
  ),
  1, TRUE
)</f>
        <v>45975</v>
      </c>
      <c r="I3" s="1" t="str">
        <v>D3004714410</v>
      </c>
      <c r="J3" s="1">
        <v>0</v>
      </c>
      <c r="K3" s="1" t="str">
        <v>MEDLIFE</v>
      </c>
      <c r="L3" s="20"/>
      <c r="M3" t="str" cm="1">
        <f t="array" ref="M3">_xlfn._xlws.SORT(_xlfn.TEXTJOIN(",", TRUE, _xlfn._xlws.FILTER(I:I, ISNUMBER(--LEFT(I:I,1)))))</f>
        <v>58158258476,58158289280,58158290083</v>
      </c>
      <c r="O3" s="2" cm="1">
        <f t="array" ref="O3:R6">_xlfn._xlws.SORT(_xlfn._xlws.FILTER(A:D, (A:A &gt;= $P$1) * (A:A &lt;= $Q$1)), 1, TRUE)</f>
        <v>45936</v>
      </c>
      <c r="P3" s="1">
        <v>58156534575</v>
      </c>
      <c r="Q3" s="1" t="str">
        <v>Delivered</v>
      </c>
      <c r="R3" s="1" t="str">
        <v>ILS</v>
      </c>
      <c r="S3" s="2">
        <f>IFERROR(IF(ISBLANK(VLOOKUP(P3,MasterSheet!Q:X,8,FALSE)), "", VLOOKUP(P3,MasterSheet!Q:X,8,FALSE))," ")</f>
        <v>45938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>IF(LEFT(B4,1)="D","DTDC",IF(ISNUMBER(--LEFT(B4,1)),"Bluedart","Other"))</f>
        <v>Bluedart</v>
      </c>
      <c r="F4" s="1" t="str">
        <f>TEXT(A4, "dddd")</f>
        <v>Tuesday</v>
      </c>
      <c r="H4" s="2">
        <v>45978</v>
      </c>
      <c r="I4" s="1">
        <v>58158258476</v>
      </c>
      <c r="J4" s="1">
        <v>0</v>
      </c>
      <c r="K4" s="1" t="str">
        <v>MICRO VAPI</v>
      </c>
      <c r="L4" s="20"/>
      <c r="O4" s="2">
        <v>45936</v>
      </c>
      <c r="P4" s="1">
        <v>58156535312</v>
      </c>
      <c r="Q4" s="1" t="str">
        <v>Delivered</v>
      </c>
      <c r="R4" s="1" t="str">
        <v>XAVIERS</v>
      </c>
      <c r="S4" s="2">
        <f>IFERROR(IF(ISBLANK(VLOOKUP(P4,MasterSheet!Q:X,8,FALSE)), "", VLOOKUP(P4,MasterSheet!Q:X,8,FALSE))," ")</f>
        <v>45937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>IF(LEFT(B5,1)="D","DTDC",IF(ISNUMBER(--LEFT(B5,1)),"Bluedart","Other"))</f>
        <v>Bluedart</v>
      </c>
      <c r="F5" s="1" t="str">
        <f>TEXT(A5, "dddd")</f>
        <v>Tuesday</v>
      </c>
      <c r="H5" s="2">
        <v>45979</v>
      </c>
      <c r="I5" s="1">
        <v>58158289280</v>
      </c>
      <c r="J5" s="1">
        <v>0</v>
      </c>
      <c r="K5" s="1" t="str">
        <v>ADVANCED ANZYME</v>
      </c>
      <c r="L5" s="20"/>
      <c r="O5" s="2">
        <v>45936</v>
      </c>
      <c r="P5" s="1">
        <v>58156536115</v>
      </c>
      <c r="Q5" s="1" t="str">
        <v>Delivered</v>
      </c>
      <c r="R5" s="1" t="str">
        <v>ABHI BIO</v>
      </c>
      <c r="S5" s="2">
        <f>IFERROR(IF(ISBLANK(VLOOKUP(P5,MasterSheet!Q:X,8,FALSE)), "", VLOOKUP(P5,MasterSheet!Q:X,8,FALSE))," ")</f>
        <v>45937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>IF(LEFT(B6,1)="D","DTDC",IF(ISNUMBER(--LEFT(B6,1)),"Bluedart","Other"))</f>
        <v>Bluedart</v>
      </c>
      <c r="F6" s="1" t="str">
        <f>TEXT(A6, "dddd")</f>
        <v>Tuesday</v>
      </c>
      <c r="H6" s="2">
        <v>45979</v>
      </c>
      <c r="I6" s="1">
        <v>58158290083</v>
      </c>
      <c r="J6" s="1">
        <v>0</v>
      </c>
      <c r="K6" s="1" t="str">
        <v>SAM SIR</v>
      </c>
      <c r="L6" s="20"/>
      <c r="O6" s="2">
        <v>45936</v>
      </c>
      <c r="P6" t="str">
        <v>D3003710017</v>
      </c>
      <c r="Q6" s="1" t="str">
        <v>Delivered</v>
      </c>
      <c r="R6" s="1" t="str">
        <v>IISER MOHALI</v>
      </c>
      <c r="S6" s="2">
        <f>IFERROR(IF(ISBLANK(VLOOKUP(MasterSheet!Q2061,MasterSheet!Q:X,8,FALSE)), "", VLOOKUP(MasterSheet!Q2061,MasterSheet!Q:X,8,FALSE))," ")</f>
        <v>45943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>IF(LEFT(B7,1)="D","DTDC",IF(ISNUMBER(--LEFT(B7,1)),"Bluedart","Other"))</f>
        <v>Bluedart</v>
      </c>
      <c r="F7" s="1" t="str">
        <f>TEXT(A7, "dddd")</f>
        <v>Tuesday</v>
      </c>
      <c r="H7" s="2"/>
      <c r="I7" s="1"/>
      <c r="J7" s="1"/>
      <c r="K7" s="1"/>
      <c r="L7" s="20"/>
      <c r="O7" s="2"/>
      <c r="P7" s="1"/>
      <c r="Q7" s="1"/>
      <c r="R7" s="1"/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>IF(LEFT(B8,1)="D","DTDC",IF(ISNUMBER(--LEFT(B8,1)),"Bluedart","Other"))</f>
        <v>Bluedart</v>
      </c>
      <c r="F8" s="1" t="str">
        <f>TEXT(A8, "dddd")</f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>IF(LEFT(B9,1)="D","DTDC",IF(ISNUMBER(--LEFT(B9,1)),"Bluedart","Other"))</f>
        <v>Bluedart</v>
      </c>
      <c r="F9" s="1" t="str">
        <f>TEXT(A9, "dddd")</f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>D3004714410</v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>IF(LEFT(B10,1)="D","DTDC",IF(ISNUMBER(--LEFT(B10,1)),"Bluedart","Other"))</f>
        <v>Bluedart</v>
      </c>
      <c r="F10" s="1" t="str">
        <f>TEXT(A10, "dddd")</f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>IF(LEFT(B11,1)="D","DTDC",IF(ISNUMBER(--LEFT(B11,1)),"Bluedart","Other"))</f>
        <v>Bluedart</v>
      </c>
      <c r="F11" s="1" t="str">
        <f>TEXT(A11, "dddd")</f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>IF(LEFT(B12,1)="D","DTDC",IF(ISNUMBER(--LEFT(B12,1)),"Bluedart","Other"))</f>
        <v>Bluedart</v>
      </c>
      <c r="F12" s="1" t="str">
        <f>TEXT(A12, "dddd")</f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>IF(LEFT(B13,1)="D","DTDC",IF(ISNUMBER(--LEFT(B13,1)),"Bluedart","Other"))</f>
        <v>Bluedart</v>
      </c>
      <c r="F13" s="1" t="str">
        <f>TEXT(A13, "dddd")</f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>IF(LEFT(B14,1)="D","DTDC",IF(ISNUMBER(--LEFT(B14,1)),"Bluedart","Other"))</f>
        <v>Bluedart</v>
      </c>
      <c r="F14" s="1" t="str">
        <f>TEXT(A14, "dddd")</f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>IF(LEFT(B15,1)="D","DTDC",IF(ISNUMBER(--LEFT(B15,1)),"Bluedart","Other"))</f>
        <v>Bluedart</v>
      </c>
      <c r="F15" s="1" t="str">
        <f>TEXT(A15, "dddd")</f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>IF(LEFT(B16,1)="D","DTDC",IF(ISNUMBER(--LEFT(B16,1)),"Bluedart","Other"))</f>
        <v>Bluedart</v>
      </c>
      <c r="F16" s="1" t="str">
        <f>TEXT(A16, "dddd")</f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>IF(LEFT(B17,1)="D","DTDC",IF(ISNUMBER(--LEFT(B17,1)),"Bluedart","Other"))</f>
        <v>Bluedart</v>
      </c>
      <c r="F17" s="1" t="str">
        <f>TEXT(A17, "dddd")</f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>IF(LEFT(B18,1)="D","DTDC",IF(ISNUMBER(--LEFT(B18,1)),"Bluedart","Other"))</f>
        <v>Bluedart</v>
      </c>
      <c r="F18" s="1" t="str">
        <f>TEXT(A18, "dddd")</f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>IF(LEFT(B19,1)="D","DTDC",IF(ISNUMBER(--LEFT(B19,1)),"Bluedart","Other"))</f>
        <v>Bluedart</v>
      </c>
      <c r="F19" s="1" t="str">
        <f>TEXT(A19, "dddd")</f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>IF(LEFT(B20,1)="D","DTDC",IF(ISNUMBER(--LEFT(B20,1)),"Bluedart","Other"))</f>
        <v>Bluedart</v>
      </c>
      <c r="F20" s="1" t="str">
        <f>TEXT(A20, "dddd")</f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>IF(LEFT(B21,1)="D","DTDC",IF(ISNUMBER(--LEFT(B21,1)),"Bluedart","Other"))</f>
        <v>Bluedart</v>
      </c>
      <c r="F21" s="1" t="str">
        <f>TEXT(A21, "dddd")</f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>IF(LEFT(B22,1)="D","DTDC",IF(ISNUMBER(--LEFT(B22,1)),"Bluedart","Other"))</f>
        <v>Bluedart</v>
      </c>
      <c r="F22" s="1" t="str">
        <f>TEXT(A22, "dddd")</f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>IF(LEFT(B23,1)="D","DTDC",IF(ISNUMBER(--LEFT(B23,1)),"Bluedart","Other"))</f>
        <v>Bluedart</v>
      </c>
      <c r="F23" s="1" t="str">
        <f>TEXT(A23, "dddd")</f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>IF(LEFT(B24,1)="D","DTDC",IF(ISNUMBER(--LEFT(B24,1)),"Bluedart","Other"))</f>
        <v>Bluedart</v>
      </c>
      <c r="F24" s="1" t="str">
        <f>TEXT(A24, "dddd")</f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>IF(LEFT(B25,1)="D","DTDC",IF(ISNUMBER(--LEFT(B25,1)),"Bluedart","Other"))</f>
        <v>Bluedart</v>
      </c>
      <c r="F25" s="1" t="str">
        <f>TEXT(A25, "dddd")</f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>IF(LEFT(B26,1)="D","DTDC",IF(ISNUMBER(--LEFT(B26,1)),"Bluedart","Other"))</f>
        <v>Bluedart</v>
      </c>
      <c r="F26" s="1" t="str">
        <f>TEXT(A26, "dddd")</f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>IF(LEFT(B27,1)="D","DTDC",IF(ISNUMBER(--LEFT(B27,1)),"Bluedart","Other"))</f>
        <v>Bluedart</v>
      </c>
      <c r="F27" s="1" t="str">
        <f>TEXT(A27, "dddd")</f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>IF(LEFT(B28,1)="D","DTDC",IF(ISNUMBER(--LEFT(B28,1)),"Bluedart","Other"))</f>
        <v>Bluedart</v>
      </c>
      <c r="F28" s="1" t="str">
        <f>TEXT(A28, "dddd")</f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>IF(LEFT(B29,1)="D","DTDC",IF(ISNUMBER(--LEFT(B29,1)),"Bluedart","Other"))</f>
        <v>Bluedart</v>
      </c>
      <c r="F29" s="1" t="str">
        <f>TEXT(A29, "dddd")</f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>IF(LEFT(B30,1)="D","DTDC",IF(ISNUMBER(--LEFT(B30,1)),"Bluedart","Other"))</f>
        <v>Bluedart</v>
      </c>
      <c r="F30" s="1" t="str">
        <f>TEXT(A30, "dddd")</f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>IF(LEFT(B31,1)="D","DTDC",IF(ISNUMBER(--LEFT(B31,1)),"Bluedart","Other"))</f>
        <v>Bluedart</v>
      </c>
      <c r="F31" s="1" t="str">
        <f>TEXT(A31, "dddd")</f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>IF(LEFT(B32,1)="D","DTDC",IF(ISNUMBER(--LEFT(B32,1)),"Bluedart","Other"))</f>
        <v>Bluedart</v>
      </c>
      <c r="F32" s="1" t="str">
        <f>TEXT(A32, "dddd")</f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>IF(LEFT(B33,1)="D","DTDC",IF(ISNUMBER(--LEFT(B33,1)),"Bluedart","Other"))</f>
        <v>Bluedart</v>
      </c>
      <c r="F33" s="1" t="str">
        <f>TEXT(A33, "dddd")</f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>IF(LEFT(B34,1)="D","DTDC",IF(ISNUMBER(--LEFT(B34,1)),"Bluedart","Other"))</f>
        <v>Bluedart</v>
      </c>
      <c r="F34" s="1" t="str">
        <f>TEXT(A34, "dddd")</f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>IF(LEFT(B35,1)="D","DTDC",IF(ISNUMBER(--LEFT(B35,1)),"Bluedart","Other"))</f>
        <v>Bluedart</v>
      </c>
      <c r="F35" s="1" t="str">
        <f>TEXT(A35, "dddd")</f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>IF(LEFT(B36,1)="D","DTDC",IF(ISNUMBER(--LEFT(B36,1)),"Bluedart","Other"))</f>
        <v>Bluedart</v>
      </c>
      <c r="F36" s="1" t="str">
        <f>TEXT(A36, "dddd")</f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>IF(LEFT(B37,1)="D","DTDC",IF(ISNUMBER(--LEFT(B37,1)),"Bluedart","Other"))</f>
        <v>Bluedart</v>
      </c>
      <c r="F37" s="1" t="str">
        <f>TEXT(A37, "dddd")</f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>IF(LEFT(B38,1)="D","DTDC",IF(ISNUMBER(--LEFT(B38,1)),"Bluedart","Other"))</f>
        <v>Bluedart</v>
      </c>
      <c r="F38" s="1" t="str">
        <f>TEXT(A38, "dddd")</f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>IF(LEFT(B39,1)="D","DTDC",IF(ISNUMBER(--LEFT(B39,1)),"Bluedart","Other"))</f>
        <v>Bluedart</v>
      </c>
      <c r="F39" s="1" t="str">
        <f>TEXT(A39, "dddd")</f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>IF(LEFT(B40,1)="D","DTDC",IF(ISNUMBER(--LEFT(B40,1)),"Bluedart","Other"))</f>
        <v>Bluedart</v>
      </c>
      <c r="F40" s="1" t="str">
        <f>TEXT(A40, "dddd")</f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>IF(LEFT(B41,1)="D","DTDC",IF(ISNUMBER(--LEFT(B41,1)),"Bluedart","Other"))</f>
        <v>Bluedart</v>
      </c>
      <c r="F41" s="1" t="str">
        <f>TEXT(A41, "dddd")</f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>IF(LEFT(B42,1)="D","DTDC",IF(ISNUMBER(--LEFT(B42,1)),"Bluedart","Other"))</f>
        <v>Bluedart</v>
      </c>
      <c r="F42" s="1" t="str">
        <f>TEXT(A42, "dddd")</f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>IF(LEFT(B43,1)="D","DTDC",IF(ISNUMBER(--LEFT(B43,1)),"Bluedart","Other"))</f>
        <v>Bluedart</v>
      </c>
      <c r="F43" s="1" t="str">
        <f>TEXT(A43, "dddd")</f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>IF(LEFT(B44,1)="D","DTDC",IF(ISNUMBER(--LEFT(B44,1)),"Bluedart","Other"))</f>
        <v>Bluedart</v>
      </c>
      <c r="F44" s="1" t="str">
        <f>TEXT(A44, "dddd")</f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>IF(LEFT(B45,1)="D","DTDC",IF(ISNUMBER(--LEFT(B45,1)),"Bluedart","Other"))</f>
        <v>Bluedart</v>
      </c>
      <c r="F45" s="1" t="str">
        <f>TEXT(A45, "dddd")</f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>IF(LEFT(B46,1)="D","DTDC",IF(ISNUMBER(--LEFT(B46,1)),"Bluedart","Other"))</f>
        <v>Bluedart</v>
      </c>
      <c r="F46" s="1" t="str">
        <f>TEXT(A46, "dddd")</f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>IF(LEFT(B47,1)="D","DTDC",IF(ISNUMBER(--LEFT(B47,1)),"Bluedart","Other"))</f>
        <v>Bluedart</v>
      </c>
      <c r="F47" s="1" t="str">
        <f>TEXT(A47, "dddd")</f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>IF(LEFT(B48,1)="D","DTDC",IF(ISNUMBER(--LEFT(B48,1)),"Bluedart","Other"))</f>
        <v>Bluedart</v>
      </c>
      <c r="F48" s="1" t="str">
        <f>TEXT(A48, "dddd")</f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>IF(LEFT(B49,1)="D","DTDC",IF(ISNUMBER(--LEFT(B49,1)),"Bluedart","Other"))</f>
        <v>Bluedart</v>
      </c>
      <c r="F49" s="1" t="str">
        <f>TEXT(A49, "dddd")</f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>IF(LEFT(B50,1)="D","DTDC",IF(ISNUMBER(--LEFT(B50,1)),"Bluedart","Other"))</f>
        <v>Bluedart</v>
      </c>
      <c r="F50" s="1" t="str">
        <f>TEXT(A50, "dddd")</f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>IF(LEFT(B51,1)="D","DTDC",IF(ISNUMBER(--LEFT(B51,1)),"Bluedart","Other"))</f>
        <v>Bluedart</v>
      </c>
      <c r="F51" s="1" t="str">
        <f>TEXT(A51, "dddd")</f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>IF(LEFT(B52,1)="D","DTDC",IF(ISNUMBER(--LEFT(B52,1)),"Bluedart","Other"))</f>
        <v>Bluedart</v>
      </c>
      <c r="F52" s="1" t="str">
        <f>TEXT(A52, "dddd")</f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>IF(LEFT(B53,1)="D","DTDC",IF(ISNUMBER(--LEFT(B53,1)),"Bluedart","Other"))</f>
        <v>Bluedart</v>
      </c>
      <c r="F53" s="1" t="str">
        <f>TEXT(A53, "dddd")</f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>IF(LEFT(B54,1)="D","DTDC",IF(ISNUMBER(--LEFT(B54,1)),"Bluedart","Other"))</f>
        <v>Bluedart</v>
      </c>
      <c r="F54" s="1" t="str">
        <f>TEXT(A54, "dddd")</f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>IF(LEFT(B55,1)="D","DTDC",IF(ISNUMBER(--LEFT(B55,1)),"Bluedart","Other"))</f>
        <v>Bluedart</v>
      </c>
      <c r="F55" s="1" t="str">
        <f>TEXT(A55, "dddd")</f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>IF(LEFT(B56,1)="D","DTDC",IF(ISNUMBER(--LEFT(B56,1)),"Bluedart","Other"))</f>
        <v>Bluedart</v>
      </c>
      <c r="F56" s="1" t="str">
        <f>TEXT(A56, "dddd")</f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>IF(LEFT(B57,1)="D","DTDC",IF(ISNUMBER(--LEFT(B57,1)),"Bluedart","Other"))</f>
        <v>Bluedart</v>
      </c>
      <c r="F57" s="1" t="str">
        <f>TEXT(A57, "dddd")</f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>IF(LEFT(B58,1)="D","DTDC",IF(ISNUMBER(--LEFT(B58,1)),"Bluedart","Other"))</f>
        <v>Bluedart</v>
      </c>
      <c r="F58" s="1" t="str">
        <f>TEXT(A58, "dddd")</f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>IF(LEFT(B59,1)="D","DTDC",IF(ISNUMBER(--LEFT(B59,1)),"Bluedart","Other"))</f>
        <v>Bluedart</v>
      </c>
      <c r="F59" s="1" t="str">
        <f>TEXT(A59, "dddd")</f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>IF(LEFT(B60,1)="D","DTDC",IF(ISNUMBER(--LEFT(B60,1)),"Bluedart","Other"))</f>
        <v>Bluedart</v>
      </c>
      <c r="F60" s="1" t="str">
        <f>TEXT(A60, "dddd")</f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>IF(LEFT(B61,1)="D","DTDC",IF(ISNUMBER(--LEFT(B61,1)),"Bluedart","Other"))</f>
        <v>Bluedart</v>
      </c>
      <c r="F61" s="1" t="str">
        <f>TEXT(A61, "dddd")</f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>IF(LEFT(B62,1)="D","DTDC",IF(ISNUMBER(--LEFT(B62,1)),"Bluedart","Other"))</f>
        <v>Bluedart</v>
      </c>
      <c r="F62" s="1" t="str">
        <f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>IF(LEFT(B63,1)="D","DTDC",IF(ISNUMBER(--LEFT(B63,1)),"Bluedart","Other"))</f>
        <v>Bluedart</v>
      </c>
      <c r="F63" s="1" t="str">
        <f>TEXT(A63, "dddd")</f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>IF(LEFT(B64,1)="D","DTDC",IF(ISNUMBER(--LEFT(B64,1)),"Bluedart","Other"))</f>
        <v>Bluedart</v>
      </c>
      <c r="F64" s="1" t="str">
        <f>TEXT(A64, "dddd")</f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>IF(LEFT(B65,1)="D","DTDC",IF(ISNUMBER(--LEFT(B65,1)),"Bluedart","Other"))</f>
        <v>Bluedart</v>
      </c>
      <c r="F65" s="1" t="str">
        <f>TEXT(A65, "dddd")</f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>IF(LEFT(B66,1)="D","DTDC",IF(ISNUMBER(--LEFT(B66,1)),"Bluedart","Other"))</f>
        <v>Bluedart</v>
      </c>
      <c r="F66" s="1" t="str">
        <f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>IF(LEFT(B67,1)="D","DTDC",IF(ISNUMBER(--LEFT(B67,1)),"Bluedart","Other"))</f>
        <v>Bluedart</v>
      </c>
      <c r="F67" s="1" t="str">
        <f>TEXT(A67, "dddd")</f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>IF(LEFT(B68,1)="D","DTDC",IF(ISNUMBER(--LEFT(B68,1)),"Bluedart","Other"))</f>
        <v>Bluedart</v>
      </c>
      <c r="F68" s="1" t="str">
        <f>TEXT(A68, "dddd")</f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>IF(LEFT(B69,1)="D","DTDC",IF(ISNUMBER(--LEFT(B69,1)),"Bluedart","Other"))</f>
        <v>Bluedart</v>
      </c>
      <c r="F69" s="1" t="str">
        <f>TEXT(A69, "dddd")</f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>IF(LEFT(B70,1)="D","DTDC",IF(ISNUMBER(--LEFT(B70,1)),"Bluedart","Other"))</f>
        <v>Bluedart</v>
      </c>
      <c r="F70" s="1" t="str">
        <f>TEXT(A70, "dddd")</f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>IF(LEFT(B71,1)="D","DTDC",IF(ISNUMBER(--LEFT(B71,1)),"Bluedart","Other"))</f>
        <v>Bluedart</v>
      </c>
      <c r="F71" s="1" t="str">
        <f>TEXT(A71, "dddd")</f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>IF(LEFT(B72,1)="D","DTDC",IF(ISNUMBER(--LEFT(B72,1)),"Bluedart","Other"))</f>
        <v>Bluedart</v>
      </c>
      <c r="F72" s="1" t="str">
        <f>TEXT(A72, "dddd")</f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>IF(LEFT(B73,1)="D","DTDC",IF(ISNUMBER(--LEFT(B73,1)),"Bluedart","Other"))</f>
        <v>Bluedart</v>
      </c>
      <c r="F73" s="1" t="str">
        <f>TEXT(A73, "dddd")</f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>IF(LEFT(B74,1)="D","DTDC",IF(ISNUMBER(--LEFT(B74,1)),"Bluedart","Other"))</f>
        <v>Bluedart</v>
      </c>
      <c r="F74" s="1" t="str">
        <f>TEXT(A74, "dddd")</f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>IF(LEFT(B75,1)="D","DTDC",IF(ISNUMBER(--LEFT(B75,1)),"Bluedart","Other"))</f>
        <v>Bluedart</v>
      </c>
      <c r="F75" s="1" t="str">
        <f>TEXT(A75, "dddd")</f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>IF(LEFT(B76,1)="D","DTDC",IF(ISNUMBER(--LEFT(B76,1)),"Bluedart","Other"))</f>
        <v>Bluedart</v>
      </c>
      <c r="F76" s="1" t="str">
        <f>TEXT(A76, "dddd")</f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>IF(LEFT(B77,1)="D","DTDC",IF(ISNUMBER(--LEFT(B77,1)),"Bluedart","Other"))</f>
        <v>Bluedart</v>
      </c>
      <c r="F77" s="1" t="str">
        <f>TEXT(A77, "dddd")</f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>IF(LEFT(B78,1)="D","DTDC",IF(ISNUMBER(--LEFT(B78,1)),"Bluedart","Other"))</f>
        <v>Bluedart</v>
      </c>
      <c r="F78" s="1" t="str">
        <f>TEXT(A78, "dddd")</f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>IF(LEFT(B79,1)="D","DTDC",IF(ISNUMBER(--LEFT(B79,1)),"Bluedart","Other"))</f>
        <v>Bluedart</v>
      </c>
      <c r="F79" s="1" t="str">
        <f>TEXT(A79, "dddd")</f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>IF(LEFT(B80,1)="D","DTDC",IF(ISNUMBER(--LEFT(B80,1)),"Bluedart","Other"))</f>
        <v>Bluedart</v>
      </c>
      <c r="F80" s="1" t="str">
        <f>TEXT(A80, "dddd")</f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>IF(LEFT(B81,1)="D","DTDC",IF(ISNUMBER(--LEFT(B81,1)),"Bluedart","Other"))</f>
        <v>Bluedart</v>
      </c>
      <c r="F81" s="1" t="str">
        <f>TEXT(A81, "dddd")</f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>IF(LEFT(B82,1)="D","DTDC",IF(ISNUMBER(--LEFT(B82,1)),"Bluedart","Other"))</f>
        <v>Bluedart</v>
      </c>
      <c r="F82" s="1" t="str">
        <f>TEXT(A82, "dddd")</f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>IF(LEFT(B83,1)="D","DTDC",IF(ISNUMBER(--LEFT(B83,1)),"Bluedart","Other"))</f>
        <v>Bluedart</v>
      </c>
      <c r="F83" s="1" t="str">
        <f>TEXT(A83, "dddd")</f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>IF(LEFT(B84,1)="D","DTDC",IF(ISNUMBER(--LEFT(B84,1)),"Bluedart","Other"))</f>
        <v>Bluedart</v>
      </c>
      <c r="F84" s="1" t="str">
        <f>TEXT(A84, "dddd")</f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>IF(LEFT(B85,1)="D","DTDC",IF(ISNUMBER(--LEFT(B85,1)),"Bluedart","Other"))</f>
        <v>Bluedart</v>
      </c>
      <c r="F85" s="1" t="str">
        <f>TEXT(A85, "dddd")</f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>IF(LEFT(B86,1)="D","DTDC",IF(ISNUMBER(--LEFT(B86,1)),"Bluedart","Other"))</f>
        <v>Bluedart</v>
      </c>
      <c r="F86" s="1" t="str">
        <f>TEXT(A86, "dddd")</f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>IF(LEFT(B87,1)="D","DTDC",IF(ISNUMBER(--LEFT(B87,1)),"Bluedart","Other"))</f>
        <v>Bluedart</v>
      </c>
      <c r="F87" s="1" t="str">
        <f>TEXT(A87, "dddd")</f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>IF(LEFT(B88,1)="D","DTDC",IF(ISNUMBER(--LEFT(B88,1)),"Bluedart","Other"))</f>
        <v>Bluedart</v>
      </c>
      <c r="F88" s="1" t="str">
        <f>TEXT(A88, "dddd")</f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>IF(LEFT(B89,1)="D","DTDC",IF(ISNUMBER(--LEFT(B89,1)),"Bluedart","Other"))</f>
        <v>Bluedart</v>
      </c>
      <c r="F89" s="1" t="str">
        <f>TEXT(A89, "dddd")</f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>IF(LEFT(B90,1)="D","DTDC",IF(ISNUMBER(--LEFT(B90,1)),"Bluedart","Other"))</f>
        <v>Bluedart</v>
      </c>
      <c r="F90" s="1" t="str">
        <f>TEXT(A90, "dddd")</f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>IF(LEFT(B91,1)="D","DTDC",IF(ISNUMBER(--LEFT(B91,1)),"Bluedart","Other"))</f>
        <v>Bluedart</v>
      </c>
      <c r="F91" s="1" t="str">
        <f>TEXT(A91, "dddd")</f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>IF(LEFT(B92,1)="D","DTDC",IF(ISNUMBER(--LEFT(B92,1)),"Bluedart","Other"))</f>
        <v>Bluedart</v>
      </c>
      <c r="F92" s="1" t="str">
        <f>TEXT(A92, "dddd")</f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>IF(LEFT(B93,1)="D","DTDC",IF(ISNUMBER(--LEFT(B93,1)),"Bluedart","Other"))</f>
        <v>Bluedart</v>
      </c>
      <c r="F93" s="1" t="str">
        <f>TEXT(A93, "dddd")</f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>IF(LEFT(B94,1)="D","DTDC",IF(ISNUMBER(--LEFT(B94,1)),"Bluedart","Other"))</f>
        <v>Bluedart</v>
      </c>
      <c r="F94" s="1" t="str">
        <f>TEXT(A94, "dddd")</f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>IF(LEFT(B95,1)="D","DTDC",IF(ISNUMBER(--LEFT(B95,1)),"Bluedart","Other"))</f>
        <v>Bluedart</v>
      </c>
      <c r="F95" s="1" t="str">
        <f>TEXT(A95, "dddd")</f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>IF(LEFT(B96,1)="D","DTDC",IF(ISNUMBER(--LEFT(B96,1)),"Bluedart","Other"))</f>
        <v>Bluedart</v>
      </c>
      <c r="F96" s="1" t="str">
        <f>TEXT(A96, "dddd")</f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>IF(LEFT(B97,1)="D","DTDC",IF(ISNUMBER(--LEFT(B97,1)),"Bluedart","Other"))</f>
        <v>Bluedart</v>
      </c>
      <c r="F97" s="1" t="str">
        <f>TEXT(A97, "dddd")</f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>IF(LEFT(B98,1)="D","DTDC",IF(ISNUMBER(--LEFT(B98,1)),"Bluedart","Other"))</f>
        <v>Bluedart</v>
      </c>
      <c r="F98" s="1" t="str">
        <f>TEXT(A98, "dddd")</f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>IF(LEFT(B99,1)="D","DTDC",IF(ISNUMBER(--LEFT(B99,1)),"Bluedart","Other"))</f>
        <v>Bluedart</v>
      </c>
      <c r="F99" s="1" t="str">
        <f>TEXT(A99, "dddd")</f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>IF(LEFT(B100,1)="D","DTDC",IF(ISNUMBER(--LEFT(B100,1)),"Bluedart","Other"))</f>
        <v>Bluedart</v>
      </c>
      <c r="F100" s="1" t="str">
        <f>TEXT(A100, "dddd")</f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>IF(LEFT(B101,1)="D","DTDC",IF(ISNUMBER(--LEFT(B101,1)),"Bluedart","Other"))</f>
        <v>Bluedart</v>
      </c>
      <c r="F101" s="1" t="str">
        <f>TEXT(A101, "dddd")</f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>IF(LEFT(B102,1)="D","DTDC",IF(ISNUMBER(--LEFT(B102,1)),"Bluedart","Other"))</f>
        <v>Bluedart</v>
      </c>
      <c r="F102" s="1" t="str">
        <f>TEXT(A102, "dddd")</f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>IF(LEFT(B103,1)="D","DTDC",IF(ISNUMBER(--LEFT(B103,1)),"Bluedart","Other"))</f>
        <v>Bluedart</v>
      </c>
      <c r="F103" s="1" t="str">
        <f>TEXT(A103, "dddd")</f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>IF(LEFT(B104,1)="D","DTDC",IF(ISNUMBER(--LEFT(B104,1)),"Bluedart","Other"))</f>
        <v>Bluedart</v>
      </c>
      <c r="F104" s="1" t="str">
        <f>TEXT(A104, "dddd")</f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>IF(LEFT(B105,1)="D","DTDC",IF(ISNUMBER(--LEFT(B105,1)),"Bluedart","Other"))</f>
        <v>Bluedart</v>
      </c>
      <c r="F105" s="1" t="str">
        <f>TEXT(A105, "dddd")</f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>IF(LEFT(B106,1)="D","DTDC",IF(ISNUMBER(--LEFT(B106,1)),"Bluedart","Other"))</f>
        <v>Bluedart</v>
      </c>
      <c r="F106" s="1" t="str">
        <f>TEXT(A106, "dddd")</f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>IF(LEFT(B107,1)="D","DTDC",IF(ISNUMBER(--LEFT(B107,1)),"Bluedart","Other"))</f>
        <v>Bluedart</v>
      </c>
      <c r="F107" s="1" t="str">
        <f>TEXT(A107, "dddd")</f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>IF(LEFT(B108,1)="D","DTDC",IF(ISNUMBER(--LEFT(B108,1)),"Bluedart","Other"))</f>
        <v>Bluedart</v>
      </c>
      <c r="F108" s="1" t="str">
        <f>TEXT(A108, "dddd")</f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>IF(LEFT(B109,1)="D","DTDC",IF(ISNUMBER(--LEFT(B109,1)),"Bluedart","Other"))</f>
        <v>Bluedart</v>
      </c>
      <c r="F109" s="1" t="str">
        <f>TEXT(A109, "dddd")</f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>IF(LEFT(B110,1)="D","DTDC",IF(ISNUMBER(--LEFT(B110,1)),"Bluedart","Other"))</f>
        <v>Bluedart</v>
      </c>
      <c r="F110" s="1" t="str">
        <f>TEXT(A110, "dddd")</f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>IF(LEFT(B111,1)="D","DTDC",IF(ISNUMBER(--LEFT(B111,1)),"Bluedart","Other"))</f>
        <v>Bluedart</v>
      </c>
      <c r="F111" s="1" t="str">
        <f>TEXT(A111, "dddd")</f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>IF(LEFT(B112,1)="D","DTDC",IF(ISNUMBER(--LEFT(B112,1)),"Bluedart","Other"))</f>
        <v>Bluedart</v>
      </c>
      <c r="F112" s="1" t="str">
        <f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>IF(LEFT(B113,1)="D","DTDC",IF(ISNUMBER(--LEFT(B113,1)),"Bluedart","Other"))</f>
        <v>Bluedart</v>
      </c>
      <c r="F113" s="1" t="str">
        <f>TEXT(A113, "dddd")</f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>IF(LEFT(B114,1)="D","DTDC",IF(ISNUMBER(--LEFT(B114,1)),"Bluedart","Other"))</f>
        <v>Bluedart</v>
      </c>
      <c r="F114" s="1" t="str">
        <f>TEXT(A114, "dddd")</f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>IF(LEFT(B115,1)="D","DTDC",IF(ISNUMBER(--LEFT(B115,1)),"Bluedart","Other"))</f>
        <v>Bluedart</v>
      </c>
      <c r="F115" s="1" t="str">
        <f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>IF(LEFT(B116,1)="D","DTDC",IF(ISNUMBER(--LEFT(B116,1)),"Bluedart","Other"))</f>
        <v>Bluedart</v>
      </c>
      <c r="F116" s="1" t="str">
        <f>TEXT(A116, "dddd")</f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>IF(LEFT(B117,1)="D","DTDC",IF(ISNUMBER(--LEFT(B117,1)),"Bluedart","Other"))</f>
        <v>Bluedart</v>
      </c>
      <c r="F117" s="1" t="str">
        <f>TEXT(A117, "dddd")</f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>IF(LEFT(B118,1)="D","DTDC",IF(ISNUMBER(--LEFT(B118,1)),"Bluedart","Other"))</f>
        <v>Bluedart</v>
      </c>
      <c r="F118" s="1" t="str">
        <f>TEXT(A118, "dddd")</f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>IF(LEFT(B119,1)="D","DTDC",IF(ISNUMBER(--LEFT(B119,1)),"Bluedart","Other"))</f>
        <v>Bluedart</v>
      </c>
      <c r="F119" s="1" t="str">
        <f>TEXT(A119, "dddd")</f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>IF(LEFT(B120,1)="D","DTDC",IF(ISNUMBER(--LEFT(B120,1)),"Bluedart","Other"))</f>
        <v>Bluedart</v>
      </c>
      <c r="F120" s="1" t="str">
        <f>TEXT(A120, "dddd")</f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>IF(LEFT(B121,1)="D","DTDC",IF(ISNUMBER(--LEFT(B121,1)),"Bluedart","Other"))</f>
        <v>Bluedart</v>
      </c>
      <c r="F121" s="1" t="str">
        <f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>IF(LEFT(B122,1)="D","DTDC",IF(ISNUMBER(--LEFT(B122,1)),"Bluedart","Other"))</f>
        <v>Bluedart</v>
      </c>
      <c r="F122" s="1" t="str">
        <f>TEXT(A122, "dddd")</f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>IF(LEFT(B123,1)="D","DTDC",IF(ISNUMBER(--LEFT(B123,1)),"Bluedart","Other"))</f>
        <v>Bluedart</v>
      </c>
      <c r="F123" s="1" t="str">
        <f>TEXT(A123, "dddd")</f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>IF(LEFT(B124,1)="D","DTDC",IF(ISNUMBER(--LEFT(B124,1)),"Bluedart","Other"))</f>
        <v>Bluedart</v>
      </c>
      <c r="F124" s="1" t="str">
        <f>TEXT(A124, "dddd")</f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>IF(LEFT(B125,1)="D","DTDC",IF(ISNUMBER(--LEFT(B125,1)),"Bluedart","Other"))</f>
        <v>Bluedart</v>
      </c>
      <c r="F125" s="1" t="str">
        <f>TEXT(A125, "dddd")</f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>IF(LEFT(B126,1)="D","DTDC",IF(ISNUMBER(--LEFT(B126,1)),"Bluedart","Other"))</f>
        <v>Bluedart</v>
      </c>
      <c r="F126" s="1" t="str">
        <f>TEXT(A126, "dddd")</f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>IF(LEFT(B127,1)="D","DTDC",IF(ISNUMBER(--LEFT(B127,1)),"Bluedart","Other"))</f>
        <v>Bluedart</v>
      </c>
      <c r="F127" s="1" t="str">
        <f>TEXT(A127, "dddd")</f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>IF(LEFT(B128,1)="D","DTDC",IF(ISNUMBER(--LEFT(B128,1)),"Bluedart","Other"))</f>
        <v>Bluedart</v>
      </c>
      <c r="F128" s="1" t="str">
        <f>TEXT(A128, "dddd")</f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>IF(LEFT(B129,1)="D","DTDC",IF(ISNUMBER(--LEFT(B129,1)),"Bluedart","Other"))</f>
        <v>Bluedart</v>
      </c>
      <c r="F129" s="1" t="str">
        <f>TEXT(A129, "dddd")</f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>IF(LEFT(B130,1)="D","DTDC",IF(ISNUMBER(--LEFT(B130,1)),"Bluedart","Other"))</f>
        <v>Bluedart</v>
      </c>
      <c r="F130" s="1" t="str">
        <f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>IF(LEFT(B131,1)="D","DTDC",IF(ISNUMBER(--LEFT(B131,1)),"Bluedart","Other"))</f>
        <v>Bluedart</v>
      </c>
      <c r="F131" s="1" t="str">
        <f>TEXT(A131, "dddd")</f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>IF(LEFT(B132,1)="D","DTDC",IF(ISNUMBER(--LEFT(B132,1)),"Bluedart","Other"))</f>
        <v>Bluedart</v>
      </c>
      <c r="F132" s="1" t="str">
        <f>TEXT(A132, "dddd")</f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>IF(LEFT(B133,1)="D","DTDC",IF(ISNUMBER(--LEFT(B133,1)),"Bluedart","Other"))</f>
        <v>Bluedart</v>
      </c>
      <c r="F133" s="1" t="str">
        <f>TEXT(A133, "dddd")</f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>IF(LEFT(B134,1)="D","DTDC",IF(ISNUMBER(--LEFT(B134,1)),"Bluedart","Other"))</f>
        <v>Bluedart</v>
      </c>
      <c r="F134" s="1" t="str">
        <f>TEXT(A134, "dddd")</f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>IF(LEFT(B135,1)="D","DTDC",IF(ISNUMBER(--LEFT(B135,1)),"Bluedart","Other"))</f>
        <v>Bluedart</v>
      </c>
      <c r="F135" s="1" t="str">
        <f>TEXT(A135, "dddd")</f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>IF(LEFT(B136,1)="D","DTDC",IF(ISNUMBER(--LEFT(B136,1)),"Bluedart","Other"))</f>
        <v>Bluedart</v>
      </c>
      <c r="F136" s="1" t="str">
        <f>TEXT(A136, "dddd")</f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>IF(LEFT(B137,1)="D","DTDC",IF(ISNUMBER(--LEFT(B137,1)),"Bluedart","Other"))</f>
        <v>Bluedart</v>
      </c>
      <c r="F137" s="1" t="str">
        <f>TEXT(A137, "dddd")</f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>IF(LEFT(B138,1)="D","DTDC",IF(ISNUMBER(--LEFT(B138,1)),"Bluedart","Other"))</f>
        <v>Bluedart</v>
      </c>
      <c r="F138" s="1" t="str">
        <f>TEXT(A138, "dddd")</f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>IF(LEFT(B139,1)="D","DTDC",IF(ISNUMBER(--LEFT(B139,1)),"Bluedart","Other"))</f>
        <v>Bluedart</v>
      </c>
      <c r="F139" s="1" t="str">
        <f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>IF(LEFT(B140,1)="D","DTDC",IF(ISNUMBER(--LEFT(B140,1)),"Bluedart","Other"))</f>
        <v>Bluedart</v>
      </c>
      <c r="F140" s="1" t="str">
        <f>TEXT(A140, "dddd")</f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>IF(LEFT(B141,1)="D","DTDC",IF(ISNUMBER(--LEFT(B141,1)),"Bluedart","Other"))</f>
        <v>Bluedart</v>
      </c>
      <c r="F141" s="1" t="str">
        <f>TEXT(A141, "dddd")</f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>IF(LEFT(B142,1)="D","DTDC",IF(ISNUMBER(--LEFT(B142,1)),"Bluedart","Other"))</f>
        <v>Bluedart</v>
      </c>
      <c r="F142" s="1" t="str">
        <f>TEXT(A142, "dddd")</f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>IF(LEFT(B143,1)="D","DTDC",IF(ISNUMBER(--LEFT(B143,1)),"Bluedart","Other"))</f>
        <v>Bluedart</v>
      </c>
      <c r="F143" s="1" t="str">
        <f>TEXT(A143, "dddd")</f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>IF(LEFT(B144,1)="D","DTDC",IF(ISNUMBER(--LEFT(B144,1)),"Bluedart","Other"))</f>
        <v>Bluedart</v>
      </c>
      <c r="F144" s="1" t="str">
        <f>TEXT(A144, "dddd")</f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>IF(LEFT(B145,1)="D","DTDC",IF(ISNUMBER(--LEFT(B145,1)),"Bluedart","Other"))</f>
        <v>Bluedart</v>
      </c>
      <c r="F145" s="1" t="str">
        <f>TEXT(A145, "dddd")</f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>IF(LEFT(B146,1)="D","DTDC",IF(ISNUMBER(--LEFT(B146,1)),"Bluedart","Other"))</f>
        <v>Bluedart</v>
      </c>
      <c r="F146" s="1" t="str">
        <f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>IF(LEFT(B147,1)="D","DTDC",IF(ISNUMBER(--LEFT(B147,1)),"Bluedart","Other"))</f>
        <v>Bluedart</v>
      </c>
      <c r="F147" s="1" t="str">
        <f>TEXT(A147, "dddd")</f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>IF(LEFT(B148,1)="D","DTDC",IF(ISNUMBER(--LEFT(B148,1)),"Bluedart","Other"))</f>
        <v>Bluedart</v>
      </c>
      <c r="F148" s="1" t="str">
        <f>TEXT(A148, "dddd")</f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>IF(LEFT(B149,1)="D","DTDC",IF(ISNUMBER(--LEFT(B149,1)),"Bluedart","Other"))</f>
        <v>Bluedart</v>
      </c>
      <c r="F149" s="1" t="str">
        <f>TEXT(A149, "dddd")</f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>IF(LEFT(B150,1)="D","DTDC",IF(ISNUMBER(--LEFT(B150,1)),"Bluedart","Other"))</f>
        <v>Bluedart</v>
      </c>
      <c r="F150" s="1" t="str">
        <f>TEXT(A150, "dddd")</f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>IF(LEFT(B151,1)="D","DTDC",IF(ISNUMBER(--LEFT(B151,1)),"Bluedart","Other"))</f>
        <v>Bluedart</v>
      </c>
      <c r="F151" s="1" t="str">
        <f>TEXT(A151, "dddd")</f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>IF(LEFT(B152,1)="D","DTDC",IF(ISNUMBER(--LEFT(B152,1)),"Bluedart","Other"))</f>
        <v>Bluedart</v>
      </c>
      <c r="F152" s="1" t="str">
        <f>TEXT(A152, "dddd")</f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>IF(LEFT(B153,1)="D","DTDC",IF(ISNUMBER(--LEFT(B153,1)),"Bluedart","Other"))</f>
        <v>Bluedart</v>
      </c>
      <c r="F153" s="1" t="str">
        <f>TEXT(A153, "dddd")</f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>IF(LEFT(B154,1)="D","DTDC",IF(ISNUMBER(--LEFT(B154,1)),"Bluedart","Other"))</f>
        <v>Bluedart</v>
      </c>
      <c r="F154" s="1" t="str">
        <f>TEXT(A154, "dddd")</f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>IF(LEFT(B155,1)="D","DTDC",IF(ISNUMBER(--LEFT(B155,1)),"Bluedart","Other"))</f>
        <v>Bluedart</v>
      </c>
      <c r="F155" s="1" t="str">
        <f>TEXT(A155, "dddd")</f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>IF(LEFT(B156,1)="D","DTDC",IF(ISNUMBER(--LEFT(B156,1)),"Bluedart","Other"))</f>
        <v>Bluedart</v>
      </c>
      <c r="F156" s="1" t="str">
        <f>TEXT(A156, "dddd")</f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>IF(LEFT(B157,1)="D","DTDC",IF(ISNUMBER(--LEFT(B157,1)),"Bluedart","Other"))</f>
        <v>Bluedart</v>
      </c>
      <c r="F157" s="1" t="str">
        <f>TEXT(A157, "dddd")</f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>IF(LEFT(B158,1)="D","DTDC",IF(ISNUMBER(--LEFT(B158,1)),"Bluedart","Other"))</f>
        <v>Bluedart</v>
      </c>
      <c r="F158" s="1" t="str">
        <f>TEXT(A158, "dddd")</f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>IF(LEFT(B159,1)="D","DTDC",IF(ISNUMBER(--LEFT(B159,1)),"Bluedart","Other"))</f>
        <v>Bluedart</v>
      </c>
      <c r="F159" s="1" t="str">
        <f>TEXT(A159, "dddd")</f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>IF(LEFT(B160,1)="D","DTDC",IF(ISNUMBER(--LEFT(B160,1)),"Bluedart","Other"))</f>
        <v>Bluedart</v>
      </c>
      <c r="F160" s="1" t="str">
        <f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>IF(LEFT(B161,1)="D","DTDC",IF(ISNUMBER(--LEFT(B161,1)),"Bluedart","Other"))</f>
        <v>Bluedart</v>
      </c>
      <c r="F161" s="1" t="str">
        <f>TEXT(A161, "dddd")</f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>IF(LEFT(B162,1)="D","DTDC",IF(ISNUMBER(--LEFT(B162,1)),"Bluedart","Other"))</f>
        <v>Bluedart</v>
      </c>
      <c r="F162" s="1" t="str">
        <f>TEXT(A162, "dddd")</f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>IF(LEFT(B163,1)="D","DTDC",IF(ISNUMBER(--LEFT(B163,1)),"Bluedart","Other"))</f>
        <v>Bluedart</v>
      </c>
      <c r="F163" s="1" t="str">
        <f>TEXT(A163, "dddd")</f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>IF(LEFT(B164,1)="D","DTDC",IF(ISNUMBER(--LEFT(B164,1)),"Bluedart","Other"))</f>
        <v>Bluedart</v>
      </c>
      <c r="F164" s="1" t="str">
        <f>TEXT(A164, "dddd")</f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>IF(LEFT(B165,1)="D","DTDC",IF(ISNUMBER(--LEFT(B165,1)),"Bluedart","Other"))</f>
        <v>Bluedart</v>
      </c>
      <c r="F165" s="1" t="str">
        <f>TEXT(A165, "dddd")</f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>IF(LEFT(B166,1)="D","DTDC",IF(ISNUMBER(--LEFT(B166,1)),"Bluedart","Other"))</f>
        <v>Bluedart</v>
      </c>
      <c r="F166" s="1" t="str">
        <f>TEXT(A166, "dddd")</f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>IF(LEFT(B167,1)="D","DTDC",IF(ISNUMBER(--LEFT(B167,1)),"Bluedart","Other"))</f>
        <v>Bluedart</v>
      </c>
      <c r="F167" s="1" t="str">
        <f>TEXT(A167, "dddd")</f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>IF(LEFT(B168,1)="D","DTDC",IF(ISNUMBER(--LEFT(B168,1)),"Bluedart","Other"))</f>
        <v>Bluedart</v>
      </c>
      <c r="F168" s="1" t="str">
        <f>TEXT(A168, "dddd")</f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>IF(LEFT(B169,1)="D","DTDC",IF(ISNUMBER(--LEFT(B169,1)),"Bluedart","Other"))</f>
        <v>Bluedart</v>
      </c>
      <c r="F169" s="1" t="str">
        <f>TEXT(A169, "dddd")</f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>IF(LEFT(B170,1)="D","DTDC",IF(ISNUMBER(--LEFT(B170,1)),"Bluedart","Other"))</f>
        <v>Bluedart</v>
      </c>
      <c r="F170" s="1" t="str">
        <f>TEXT(A170, "dddd")</f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>IF(LEFT(B171,1)="D","DTDC",IF(ISNUMBER(--LEFT(B171,1)),"Bluedart","Other"))</f>
        <v>Bluedart</v>
      </c>
      <c r="F171" s="1" t="str">
        <f>TEXT(A171, "dddd")</f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>IF(LEFT(B172,1)="D","DTDC",IF(ISNUMBER(--LEFT(B172,1)),"Bluedart","Other"))</f>
        <v>Bluedart</v>
      </c>
      <c r="F172" s="1" t="str">
        <f>TEXT(A172, "dddd")</f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>IF(LEFT(B173,1)="D","DTDC",IF(ISNUMBER(--LEFT(B173,1)),"Bluedart","Other"))</f>
        <v>Bluedart</v>
      </c>
      <c r="F173" s="1" t="str">
        <f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>IF(LEFT(B174,1)="D","DTDC",IF(ISNUMBER(--LEFT(B174,1)),"Bluedart","Other"))</f>
        <v>Bluedart</v>
      </c>
      <c r="F174" s="1" t="str">
        <f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>IF(LEFT(B175,1)="D","DTDC",IF(ISNUMBER(--LEFT(B175,1)),"Bluedart","Other"))</f>
        <v>Bluedart</v>
      </c>
      <c r="F175" s="1" t="str">
        <f>TEXT(A175, "dddd")</f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>IF(LEFT(B176,1)="D","DTDC",IF(ISNUMBER(--LEFT(B176,1)),"Bluedart","Other"))</f>
        <v>Bluedart</v>
      </c>
      <c r="F176" s="1" t="str">
        <f>TEXT(A176, "dddd")</f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>IF(LEFT(B177,1)="D","DTDC",IF(ISNUMBER(--LEFT(B177,1)),"Bluedart","Other"))</f>
        <v>Bluedart</v>
      </c>
      <c r="F177" s="1" t="str">
        <f>TEXT(A177, "dddd")</f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>IF(LEFT(B178,1)="D","DTDC",IF(ISNUMBER(--LEFT(B178,1)),"Bluedart","Other"))</f>
        <v>Bluedart</v>
      </c>
      <c r="F178" s="1" t="str">
        <f>TEXT(A178, "dddd")</f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>IF(LEFT(B179,1)="D","DTDC",IF(ISNUMBER(--LEFT(B179,1)),"Bluedart","Other"))</f>
        <v>Bluedart</v>
      </c>
      <c r="F179" s="1" t="str">
        <f>TEXT(A179, "dddd")</f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>IF(LEFT(B180,1)="D","DTDC",IF(ISNUMBER(--LEFT(B180,1)),"Bluedart","Other"))</f>
        <v>Bluedart</v>
      </c>
      <c r="F180" s="1" t="str">
        <f>TEXT(A180, "dddd")</f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>IF(LEFT(B181,1)="D","DTDC",IF(ISNUMBER(--LEFT(B181,1)),"Bluedart","Other"))</f>
        <v>Bluedart</v>
      </c>
      <c r="F181" s="1" t="str">
        <f>TEXT(A181, "dddd")</f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>IF(LEFT(B182,1)="D","DTDC",IF(ISNUMBER(--LEFT(B182,1)),"Bluedart","Other"))</f>
        <v>Bluedart</v>
      </c>
      <c r="F182" s="1" t="str">
        <f>TEXT(A182, "dddd")</f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>IF(LEFT(B183,1)="D","DTDC",IF(ISNUMBER(--LEFT(B183,1)),"Bluedart","Other"))</f>
        <v>Bluedart</v>
      </c>
      <c r="F183" s="1" t="str">
        <f>TEXT(A183, "dddd")</f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>IF(LEFT(B184,1)="D","DTDC",IF(ISNUMBER(--LEFT(B184,1)),"Bluedart","Other"))</f>
        <v>Bluedart</v>
      </c>
      <c r="F184" s="1" t="str">
        <f>TEXT(A184, "dddd")</f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>IF(LEFT(B185,1)="D","DTDC",IF(ISNUMBER(--LEFT(B185,1)),"Bluedart","Other"))</f>
        <v>Bluedart</v>
      </c>
      <c r="F185" s="1" t="str">
        <f>TEXT(A185, "dddd")</f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>IF(LEFT(B186,1)="D","DTDC",IF(ISNUMBER(--LEFT(B186,1)),"Bluedart","Other"))</f>
        <v>Bluedart</v>
      </c>
      <c r="F186" s="1" t="str">
        <f>TEXT(A186, "dddd")</f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>IF(LEFT(B187,1)="D","DTDC",IF(ISNUMBER(--LEFT(B187,1)),"Bluedart","Other"))</f>
        <v>Bluedart</v>
      </c>
      <c r="F187" s="1" t="str">
        <f>TEXT(A187, "dddd")</f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>IF(LEFT(B188,1)="D","DTDC",IF(ISNUMBER(--LEFT(B188,1)),"Bluedart","Other"))</f>
        <v>Bluedart</v>
      </c>
      <c r="F188" s="1" t="str">
        <f>TEXT(A188, "dddd")</f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>IF(LEFT(B189,1)="D","DTDC",IF(ISNUMBER(--LEFT(B189,1)),"Bluedart","Other"))</f>
        <v>Bluedart</v>
      </c>
      <c r="F189" s="1" t="str">
        <f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>IF(LEFT(B190,1)="D","DTDC",IF(ISNUMBER(--LEFT(B190,1)),"Bluedart","Other"))</f>
        <v>Bluedart</v>
      </c>
      <c r="F190" s="1" t="str">
        <f>TEXT(A190, "dddd")</f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>IF(LEFT(B191,1)="D","DTDC",IF(ISNUMBER(--LEFT(B191,1)),"Bluedart","Other"))</f>
        <v>Bluedart</v>
      </c>
      <c r="F191" s="1" t="str">
        <f>TEXT(A191, "dddd")</f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>IF(LEFT(B192,1)="D","DTDC",IF(ISNUMBER(--LEFT(B192,1)),"Bluedart","Other"))</f>
        <v>Bluedart</v>
      </c>
      <c r="F192" s="1" t="str">
        <f>TEXT(A192, "dddd")</f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>IF(LEFT(B193,1)="D","DTDC",IF(ISNUMBER(--LEFT(B193,1)),"Bluedart","Other"))</f>
        <v>Bluedart</v>
      </c>
      <c r="F193" s="1" t="str">
        <f>TEXT(A193, "dddd")</f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>IF(LEFT(B194,1)="D","DTDC",IF(ISNUMBER(--LEFT(B194,1)),"Bluedart","Other"))</f>
        <v>Bluedart</v>
      </c>
      <c r="F194" s="1" t="str">
        <f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>IF(LEFT(B195,1)="D","DTDC",IF(ISNUMBER(--LEFT(B195,1)),"Bluedart","Other"))</f>
        <v>Bluedart</v>
      </c>
      <c r="F195" s="1" t="str">
        <f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>IF(LEFT(B196,1)="D","DTDC",IF(ISNUMBER(--LEFT(B196,1)),"Bluedart","Other"))</f>
        <v>Bluedart</v>
      </c>
      <c r="F196" s="1" t="str">
        <f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>IF(LEFT(B197,1)="D","DTDC",IF(ISNUMBER(--LEFT(B197,1)),"Bluedart","Other"))</f>
        <v>Bluedart</v>
      </c>
      <c r="F197" s="1" t="str">
        <f>TEXT(A197, "dddd")</f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>IF(LEFT(B198,1)="D","DTDC",IF(ISNUMBER(--LEFT(B198,1)),"Bluedart","Other"))</f>
        <v>Bluedart</v>
      </c>
      <c r="F198" s="1" t="str">
        <f>TEXT(A198, "dddd")</f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>IF(LEFT(B199,1)="D","DTDC",IF(ISNUMBER(--LEFT(B199,1)),"Bluedart","Other"))</f>
        <v>Bluedart</v>
      </c>
      <c r="F199" s="1" t="str">
        <f>TEXT(A199, "dddd")</f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>IF(LEFT(B200,1)="D","DTDC",IF(ISNUMBER(--LEFT(B200,1)),"Bluedart","Other"))</f>
        <v>Bluedart</v>
      </c>
      <c r="F200" s="1" t="str">
        <f>TEXT(A200, "dddd")</f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>IF(LEFT(B201,1)="D","DTDC",IF(ISNUMBER(--LEFT(B201,1)),"Bluedart","Other"))</f>
        <v>Bluedart</v>
      </c>
      <c r="F201" s="1" t="str">
        <f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>IF(LEFT(B202,1)="D","DTDC",IF(ISNUMBER(--LEFT(B202,1)),"Bluedart","Other"))</f>
        <v>Bluedart</v>
      </c>
      <c r="F202" s="1" t="str">
        <f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>IF(LEFT(B203,1)="D","DTDC",IF(ISNUMBER(--LEFT(B203,1)),"Bluedart","Other"))</f>
        <v>Bluedart</v>
      </c>
      <c r="F203" s="1" t="str">
        <f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>IF(LEFT(B204,1)="D","DTDC",IF(ISNUMBER(--LEFT(B204,1)),"Bluedart","Other"))</f>
        <v>Bluedart</v>
      </c>
      <c r="F204" s="1" t="str">
        <f>TEXT(A204, "dddd")</f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>IF(LEFT(B205,1)="D","DTDC",IF(ISNUMBER(--LEFT(B205,1)),"Bluedart","Other"))</f>
        <v>Bluedart</v>
      </c>
      <c r="F205" s="1" t="str">
        <f>TEXT(A205, "dddd")</f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>IF(LEFT(B206,1)="D","DTDC",IF(ISNUMBER(--LEFT(B206,1)),"Bluedart","Other"))</f>
        <v>Bluedart</v>
      </c>
      <c r="F206" s="1" t="str">
        <f>TEXT(A206, "dddd")</f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>IF(LEFT(B207,1)="D","DTDC",IF(ISNUMBER(--LEFT(B207,1)),"Bluedart","Other"))</f>
        <v>Bluedart</v>
      </c>
      <c r="F207" s="1" t="str">
        <f>TEXT(A207, "dddd")</f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>IF(LEFT(B208,1)="D","DTDC",IF(ISNUMBER(--LEFT(B208,1)),"Bluedart","Other"))</f>
        <v>Bluedart</v>
      </c>
      <c r="F208" s="1" t="str">
        <f>TEXT(A208, "dddd")</f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>IF(LEFT(B209,1)="D","DTDC",IF(ISNUMBER(--LEFT(B209,1)),"Bluedart","Other"))</f>
        <v>Bluedart</v>
      </c>
      <c r="F209" s="1" t="str">
        <f>TEXT(A209, "dddd")</f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>IF(LEFT(B210,1)="D","DTDC",IF(ISNUMBER(--LEFT(B210,1)),"Bluedart","Other"))</f>
        <v>Bluedart</v>
      </c>
      <c r="F210" s="1" t="str">
        <f>TEXT(A210, "dddd")</f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>IF(LEFT(B211,1)="D","DTDC",IF(ISNUMBER(--LEFT(B211,1)),"Bluedart","Other"))</f>
        <v>Bluedart</v>
      </c>
      <c r="F211" s="1" t="str">
        <f>TEXT(A211, "dddd")</f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>IF(LEFT(B212,1)="D","DTDC",IF(ISNUMBER(--LEFT(B212,1)),"Bluedart","Other"))</f>
        <v>Bluedart</v>
      </c>
      <c r="F212" s="1" t="str">
        <f>TEXT(A212, "dddd")</f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>IF(LEFT(B213,1)="D","DTDC",IF(ISNUMBER(--LEFT(B213,1)),"Bluedart","Other"))</f>
        <v>Bluedart</v>
      </c>
      <c r="F213" s="1" t="str">
        <f>TEXT(A213, "dddd")</f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>IF(LEFT(B214,1)="D","DTDC",IF(ISNUMBER(--LEFT(B214,1)),"Bluedart","Other"))</f>
        <v>Bluedart</v>
      </c>
      <c r="F214" s="1" t="str">
        <f>TEXT(A214, "dddd")</f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>IF(LEFT(B215,1)="D","DTDC",IF(ISNUMBER(--LEFT(B215,1)),"Bluedart","Other"))</f>
        <v>Bluedart</v>
      </c>
      <c r="F215" s="1" t="str">
        <f>TEXT(A215, "dddd")</f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>IF(LEFT(B216,1)="D","DTDC",IF(ISNUMBER(--LEFT(B216,1)),"Bluedart","Other"))</f>
        <v>Bluedart</v>
      </c>
      <c r="F216" s="1" t="str">
        <f>TEXT(A216, "dddd")</f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>IF(LEFT(B217,1)="D","DTDC",IF(ISNUMBER(--LEFT(B217,1)),"Bluedart","Other"))</f>
        <v>Bluedart</v>
      </c>
      <c r="F217" s="1" t="str">
        <f>TEXT(A217, "dddd")</f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>IF(LEFT(B218,1)="D","DTDC",IF(ISNUMBER(--LEFT(B218,1)),"Bluedart","Other"))</f>
        <v>Bluedart</v>
      </c>
      <c r="F218" s="1" t="str">
        <f>TEXT(A218, "dddd")</f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>IF(LEFT(B219,1)="D","DTDC",IF(ISNUMBER(--LEFT(B219,1)),"Bluedart","Other"))</f>
        <v>Bluedart</v>
      </c>
      <c r="F219" s="1" t="str">
        <f>TEXT(A219, "dddd")</f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>IF(LEFT(B220,1)="D","DTDC",IF(ISNUMBER(--LEFT(B220,1)),"Bluedart","Other"))</f>
        <v>Bluedart</v>
      </c>
      <c r="F220" s="1" t="str">
        <f>TEXT(A220, "dddd")</f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>IF(LEFT(B221,1)="D","DTDC",IF(ISNUMBER(--LEFT(B221,1)),"Bluedart","Other"))</f>
        <v>Bluedart</v>
      </c>
      <c r="F221" s="1" t="str">
        <f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>IF(LEFT(B222,1)="D","DTDC",IF(ISNUMBER(--LEFT(B222,1)),"Bluedart","Other"))</f>
        <v>Bluedart</v>
      </c>
      <c r="F222" s="1" t="str">
        <f>TEXT(A222, "dddd")</f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>IF(LEFT(B223,1)="D","DTDC",IF(ISNUMBER(--LEFT(B223,1)),"Bluedart","Other"))</f>
        <v>Bluedart</v>
      </c>
      <c r="F223" s="1" t="str">
        <f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>IF(LEFT(B224,1)="D","DTDC",IF(ISNUMBER(--LEFT(B224,1)),"Bluedart","Other"))</f>
        <v>Bluedart</v>
      </c>
      <c r="F224" s="1" t="str">
        <f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>IF(LEFT(B225,1)="D","DTDC",IF(ISNUMBER(--LEFT(B225,1)),"Bluedart","Other"))</f>
        <v>Bluedart</v>
      </c>
      <c r="F225" s="1" t="str">
        <f>TEXT(A225, "dddd")</f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>IF(LEFT(B226,1)="D","DTDC",IF(ISNUMBER(--LEFT(B226,1)),"Bluedart","Other"))</f>
        <v>Bluedart</v>
      </c>
      <c r="F226" s="1" t="str">
        <f>TEXT(A226, "dddd")</f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>IF(LEFT(B227,1)="D","DTDC",IF(ISNUMBER(--LEFT(B227,1)),"Bluedart","Other"))</f>
        <v>Bluedart</v>
      </c>
      <c r="F227" s="1" t="str">
        <f>TEXT(A227, "dddd")</f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>IF(LEFT(B228,1)="D","DTDC",IF(ISNUMBER(--LEFT(B228,1)),"Bluedart","Other"))</f>
        <v>Bluedart</v>
      </c>
      <c r="F228" s="1" t="str">
        <f>TEXT(A228, "dddd")</f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>IF(LEFT(B229,1)="D","DTDC",IF(ISNUMBER(--LEFT(B229,1)),"Bluedart","Other"))</f>
        <v>Bluedart</v>
      </c>
      <c r="F229" s="1" t="str">
        <f>TEXT(A229, "dddd")</f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>IF(LEFT(B230,1)="D","DTDC",IF(ISNUMBER(--LEFT(B230,1)),"Bluedart","Other"))</f>
        <v>Bluedart</v>
      </c>
      <c r="F230" s="1" t="str">
        <f>TEXT(A230, "dddd")</f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>IF(LEFT(B231,1)="D","DTDC",IF(ISNUMBER(--LEFT(B231,1)),"Bluedart","Other"))</f>
        <v>Bluedart</v>
      </c>
      <c r="F231" s="1" t="str">
        <f>TEXT(A231, "dddd")</f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>IF(LEFT(B232,1)="D","DTDC",IF(ISNUMBER(--LEFT(B232,1)),"Bluedart","Other"))</f>
        <v>Bluedart</v>
      </c>
      <c r="F232" s="1" t="str">
        <f>TEXT(A232, "dddd")</f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>IF(LEFT(B233,1)="D","DTDC",IF(ISNUMBER(--LEFT(B233,1)),"Bluedart","Other"))</f>
        <v>Bluedart</v>
      </c>
      <c r="F233" s="1" t="str">
        <f>TEXT(A233, "dddd")</f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>IF(LEFT(B234,1)="D","DTDC",IF(ISNUMBER(--LEFT(B234,1)),"Bluedart","Other"))</f>
        <v>Bluedart</v>
      </c>
      <c r="F234" s="1" t="str">
        <f>TEXT(A234, "dddd")</f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>IF(LEFT(B235,1)="D","DTDC",IF(ISNUMBER(--LEFT(B235,1)),"Bluedart","Other"))</f>
        <v>Bluedart</v>
      </c>
      <c r="F235" s="1" t="str">
        <f>TEXT(A235, "dddd")</f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>IF(LEFT(B236,1)="D","DTDC",IF(ISNUMBER(--LEFT(B236,1)),"Bluedart","Other"))</f>
        <v>Bluedart</v>
      </c>
      <c r="F236" s="1" t="str">
        <f>TEXT(A236, "dddd")</f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>IF(LEFT(B237,1)="D","DTDC",IF(ISNUMBER(--LEFT(B237,1)),"Bluedart","Other"))</f>
        <v>Bluedart</v>
      </c>
      <c r="F237" s="1" t="str">
        <f>TEXT(A237, "dddd")</f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>IF(LEFT(B238,1)="D","DTDC",IF(ISNUMBER(--LEFT(B238,1)),"Bluedart","Other"))</f>
        <v>Bluedart</v>
      </c>
      <c r="F238" s="1" t="str">
        <f>TEXT(A238, "dddd")</f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>IF(LEFT(B239,1)="D","DTDC",IF(ISNUMBER(--LEFT(B239,1)),"Bluedart","Other"))</f>
        <v>Bluedart</v>
      </c>
      <c r="F239" s="1" t="str">
        <f>TEXT(A239, "dddd")</f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>IF(LEFT(B240,1)="D","DTDC",IF(ISNUMBER(--LEFT(B240,1)),"Bluedart","Other"))</f>
        <v>Bluedart</v>
      </c>
      <c r="F240" s="1" t="str">
        <f>TEXT(A240, "dddd")</f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>IF(LEFT(B241,1)="D","DTDC",IF(ISNUMBER(--LEFT(B241,1)),"Bluedart","Other"))</f>
        <v>Bluedart</v>
      </c>
      <c r="F241" s="1" t="str">
        <f>TEXT(A241, "dddd")</f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>IF(LEFT(B242,1)="D","DTDC",IF(ISNUMBER(--LEFT(B242,1)),"Bluedart","Other"))</f>
        <v>Bluedart</v>
      </c>
      <c r="F242" s="1" t="str">
        <f>TEXT(A242, "dddd")</f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>IF(LEFT(B243,1)="D","DTDC",IF(ISNUMBER(--LEFT(B243,1)),"Bluedart","Other"))</f>
        <v>Bluedart</v>
      </c>
      <c r="F243" s="1" t="str">
        <f>TEXT(A243, "dddd")</f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>IF(LEFT(B244,1)="D","DTDC",IF(ISNUMBER(--LEFT(B244,1)),"Bluedart","Other"))</f>
        <v>Bluedart</v>
      </c>
      <c r="F244" s="1" t="str">
        <f>TEXT(A244, "dddd")</f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>IF(LEFT(B245,1)="D","DTDC",IF(ISNUMBER(--LEFT(B245,1)),"Bluedart","Other"))</f>
        <v>Bluedart</v>
      </c>
      <c r="F245" s="1" t="str">
        <f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>IF(LEFT(B246,1)="D","DTDC",IF(ISNUMBER(--LEFT(B246,1)),"Bluedart","Other"))</f>
        <v>Bluedart</v>
      </c>
      <c r="F246" s="1" t="str">
        <f>TEXT(A246, "dddd")</f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>IF(LEFT(B247,1)="D","DTDC",IF(ISNUMBER(--LEFT(B247,1)),"Bluedart","Other"))</f>
        <v>Bluedart</v>
      </c>
      <c r="F247" s="1" t="str">
        <f>TEXT(A247, "dddd")</f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>IF(LEFT(B248,1)="D","DTDC",IF(ISNUMBER(--LEFT(B248,1)),"Bluedart","Other"))</f>
        <v>Bluedart</v>
      </c>
      <c r="F248" s="1" t="str">
        <f>TEXT(A248, "dddd")</f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>IF(LEFT(B249,1)="D","DTDC",IF(ISNUMBER(--LEFT(B249,1)),"Bluedart","Other"))</f>
        <v>Bluedart</v>
      </c>
      <c r="F249" s="1" t="str">
        <f>TEXT(A249, "dddd")</f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>IF(LEFT(B250,1)="D","DTDC",IF(ISNUMBER(--LEFT(B250,1)),"Bluedart","Other"))</f>
        <v>Bluedart</v>
      </c>
      <c r="F250" s="1" t="str">
        <f>TEXT(A250, "dddd")</f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>IF(LEFT(B251,1)="D","DTDC",IF(ISNUMBER(--LEFT(B251,1)),"Bluedart","Other"))</f>
        <v>Bluedart</v>
      </c>
      <c r="F251" s="1" t="str">
        <f>TEXT(A251, "dddd")</f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>IF(LEFT(B252,1)="D","DTDC",IF(ISNUMBER(--LEFT(B252,1)),"Bluedart","Other"))</f>
        <v>Bluedart</v>
      </c>
      <c r="F252" s="1" t="str">
        <f>TEXT(A252, "dddd")</f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>IF(LEFT(B253,1)="D","DTDC",IF(ISNUMBER(--LEFT(B253,1)),"Bluedart","Other"))</f>
        <v>Bluedart</v>
      </c>
      <c r="F253" s="1" t="str">
        <f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>IF(LEFT(B254,1)="D","DTDC",IF(ISNUMBER(--LEFT(B254,1)),"Bluedart","Other"))</f>
        <v>Bluedart</v>
      </c>
      <c r="F254" s="1" t="str">
        <f>TEXT(A254, "dddd")</f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>IF(LEFT(B255,1)="D","DTDC",IF(ISNUMBER(--LEFT(B255,1)),"Bluedart","Other"))</f>
        <v>Bluedart</v>
      </c>
      <c r="F255" s="1" t="str">
        <f>TEXT(A255, "dddd")</f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>IF(LEFT(B256,1)="D","DTDC",IF(ISNUMBER(--LEFT(B256,1)),"Bluedart","Other"))</f>
        <v>Bluedart</v>
      </c>
      <c r="F256" s="1" t="str">
        <f>TEXT(A256, "dddd")</f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>IF(LEFT(B257,1)="D","DTDC",IF(ISNUMBER(--LEFT(B257,1)),"Bluedart","Other"))</f>
        <v>Bluedart</v>
      </c>
      <c r="F257" s="1" t="str">
        <f>TEXT(A257, "dddd")</f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>IF(LEFT(B258,1)="D","DTDC",IF(ISNUMBER(--LEFT(B258,1)),"Bluedart","Other"))</f>
        <v>Bluedart</v>
      </c>
      <c r="F258" s="1" t="str">
        <f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>IF(LEFT(B259,1)="D","DTDC",IF(ISNUMBER(--LEFT(B259,1)),"Bluedart","Other"))</f>
        <v>Bluedart</v>
      </c>
      <c r="F259" s="1" t="str">
        <f>TEXT(A259, "dddd")</f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>IF(LEFT(B260,1)="D","DTDC",IF(ISNUMBER(--LEFT(B260,1)),"Bluedart","Other"))</f>
        <v>Bluedart</v>
      </c>
      <c r="F260" s="1" t="str">
        <f>TEXT(A260, "dddd")</f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>IF(LEFT(B261,1)="D","DTDC",IF(ISNUMBER(--LEFT(B261,1)),"Bluedart","Other"))</f>
        <v>Bluedart</v>
      </c>
      <c r="F261" s="1" t="str">
        <f>TEXT(A261, "dddd")</f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>IF(LEFT(B262,1)="D","DTDC",IF(ISNUMBER(--LEFT(B262,1)),"Bluedart","Other"))</f>
        <v>Bluedart</v>
      </c>
      <c r="F262" s="1" t="str">
        <f>TEXT(A262, "dddd")</f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>IF(LEFT(B263,1)="D","DTDC",IF(ISNUMBER(--LEFT(B263,1)),"Bluedart","Other"))</f>
        <v>Bluedart</v>
      </c>
      <c r="F263" s="1" t="str">
        <f>TEXT(A263, "dddd")</f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>IF(LEFT(B264,1)="D","DTDC",IF(ISNUMBER(--LEFT(B264,1)),"Bluedart","Other"))</f>
        <v>Bluedart</v>
      </c>
      <c r="F264" s="1" t="str">
        <f>TEXT(A264, "dddd")</f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>IF(LEFT(B265,1)="D","DTDC",IF(ISNUMBER(--LEFT(B265,1)),"Bluedart","Other"))</f>
        <v>Bluedart</v>
      </c>
      <c r="F265" s="1" t="str">
        <f>TEXT(A265, "dddd")</f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>IF(LEFT(B266,1)="D","DTDC",IF(ISNUMBER(--LEFT(B266,1)),"Bluedart","Other"))</f>
        <v>Bluedart</v>
      </c>
      <c r="F266" s="1" t="str">
        <f>TEXT(A266, "dddd")</f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>IF(LEFT(B267,1)="D","DTDC",IF(ISNUMBER(--LEFT(B267,1)),"Bluedart","Other"))</f>
        <v>Bluedart</v>
      </c>
      <c r="F267" s="1" t="str">
        <f>TEXT(A267, "dddd")</f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>IF(LEFT(B268,1)="D","DTDC",IF(ISNUMBER(--LEFT(B268,1)),"Bluedart","Other"))</f>
        <v>Bluedart</v>
      </c>
      <c r="F268" s="1" t="str">
        <f>TEXT(A268, "dddd")</f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>IF(LEFT(B269,1)="D","DTDC",IF(ISNUMBER(--LEFT(B269,1)),"Bluedart","Other"))</f>
        <v>Bluedart</v>
      </c>
      <c r="F269" s="1" t="str">
        <f>TEXT(A269, "dddd")</f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>IF(LEFT(B270,1)="D","DTDC",IF(ISNUMBER(--LEFT(B270,1)),"Bluedart","Other"))</f>
        <v>Bluedart</v>
      </c>
      <c r="F270" s="1" t="str">
        <f>TEXT(A270, "dddd")</f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>IF(LEFT(B271,1)="D","DTDC",IF(ISNUMBER(--LEFT(B271,1)),"Bluedart","Other"))</f>
        <v>Bluedart</v>
      </c>
      <c r="F271" s="1" t="str">
        <f>TEXT(A271, "dddd")</f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>IF(LEFT(B272,1)="D","DTDC",IF(ISNUMBER(--LEFT(B272,1)),"Bluedart","Other"))</f>
        <v>Bluedart</v>
      </c>
      <c r="F272" s="1" t="str">
        <f>TEXT(A272, "dddd")</f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>IF(LEFT(B273,1)="D","DTDC",IF(ISNUMBER(--LEFT(B273,1)),"Bluedart","Other"))</f>
        <v>Bluedart</v>
      </c>
      <c r="F273" s="1" t="str">
        <f>TEXT(A273, "dddd")</f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>IF(LEFT(B274,1)="D","DTDC",IF(ISNUMBER(--LEFT(B274,1)),"Bluedart","Other"))</f>
        <v>Bluedart</v>
      </c>
      <c r="F274" s="1" t="str">
        <f>TEXT(A274, "dddd")</f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>IF(LEFT(B275,1)="D","DTDC",IF(ISNUMBER(--LEFT(B275,1)),"Bluedart","Other"))</f>
        <v>Bluedart</v>
      </c>
      <c r="F275" s="1" t="str">
        <f>TEXT(A275, "dddd")</f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>IF(LEFT(B276,1)="D","DTDC",IF(ISNUMBER(--LEFT(B276,1)),"Bluedart","Other"))</f>
        <v>Bluedart</v>
      </c>
      <c r="F276" s="1" t="str">
        <f>TEXT(A276, "dddd")</f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>IF(LEFT(B277,1)="D","DTDC",IF(ISNUMBER(--LEFT(B277,1)),"Bluedart","Other"))</f>
        <v>Bluedart</v>
      </c>
      <c r="F277" s="1" t="str">
        <f>TEXT(A277, "dddd")</f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>IF(LEFT(B278,1)="D","DTDC",IF(ISNUMBER(--LEFT(B278,1)),"Bluedart","Other"))</f>
        <v>Bluedart</v>
      </c>
      <c r="F278" s="1" t="str">
        <f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>IF(LEFT(B279,1)="D","DTDC",IF(ISNUMBER(--LEFT(B279,1)),"Bluedart","Other"))</f>
        <v>Bluedart</v>
      </c>
      <c r="F279" s="1" t="str">
        <f>TEXT(A279, "dddd")</f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>IF(LEFT(B280,1)="D","DTDC",IF(ISNUMBER(--LEFT(B280,1)),"Bluedart","Other"))</f>
        <v>Bluedart</v>
      </c>
      <c r="F280" s="1" t="str">
        <f>TEXT(A280, "dddd")</f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>IF(LEFT(B281,1)="D","DTDC",IF(ISNUMBER(--LEFT(B281,1)),"Bluedart","Other"))</f>
        <v>Bluedart</v>
      </c>
      <c r="F281" s="1" t="str">
        <f>TEXT(A281, "dddd")</f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>IF(LEFT(B282,1)="D","DTDC",IF(ISNUMBER(--LEFT(B282,1)),"Bluedart","Other"))</f>
        <v>Bluedart</v>
      </c>
      <c r="F282" s="1" t="str">
        <f>TEXT(A282, "dddd")</f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>IF(LEFT(B283,1)="D","DTDC",IF(ISNUMBER(--LEFT(B283,1)),"Bluedart","Other"))</f>
        <v>Bluedart</v>
      </c>
      <c r="F283" s="1" t="str">
        <f>TEXT(A283, "dddd")</f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>IF(LEFT(B284,1)="D","DTDC",IF(ISNUMBER(--LEFT(B284,1)),"Bluedart","Other"))</f>
        <v>Bluedart</v>
      </c>
      <c r="F284" s="1" t="str">
        <f>TEXT(A284, "dddd")</f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>IF(LEFT(B285,1)="D","DTDC",IF(ISNUMBER(--LEFT(B285,1)),"Bluedart","Other"))</f>
        <v>Bluedart</v>
      </c>
      <c r="F285" s="1" t="str">
        <f>TEXT(A285, "dddd")</f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>IF(LEFT(B286,1)="D","DTDC",IF(ISNUMBER(--LEFT(B286,1)),"Bluedart","Other"))</f>
        <v>Bluedart</v>
      </c>
      <c r="F286" s="1" t="str">
        <f>TEXT(A286, "dddd")</f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>IF(LEFT(B287,1)="D","DTDC",IF(ISNUMBER(--LEFT(B287,1)),"Bluedart","Other"))</f>
        <v>Bluedart</v>
      </c>
      <c r="F287" s="1" t="str">
        <f>TEXT(A287, "dddd")</f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>IF(LEFT(B288,1)="D","DTDC",IF(ISNUMBER(--LEFT(B288,1)),"Bluedart","Other"))</f>
        <v>Bluedart</v>
      </c>
      <c r="F288" s="1" t="str">
        <f>TEXT(A288, "dddd")</f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>IF(LEFT(B289,1)="D","DTDC",IF(ISNUMBER(--LEFT(B289,1)),"Bluedart","Other"))</f>
        <v>Bluedart</v>
      </c>
      <c r="F289" s="1" t="str">
        <f>TEXT(A289, "dddd")</f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>IF(LEFT(B290,1)="D","DTDC",IF(ISNUMBER(--LEFT(B290,1)),"Bluedart","Other"))</f>
        <v>Bluedart</v>
      </c>
      <c r="F290" s="1" t="str">
        <f>TEXT(A290, "dddd")</f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>IF(LEFT(B291,1)="D","DTDC",IF(ISNUMBER(--LEFT(B291,1)),"Bluedart","Other"))</f>
        <v>Bluedart</v>
      </c>
      <c r="F291" s="1" t="str">
        <f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>IF(LEFT(B292,1)="D","DTDC",IF(ISNUMBER(--LEFT(B292,1)),"Bluedart","Other"))</f>
        <v>Bluedart</v>
      </c>
      <c r="F292" s="1" t="str">
        <f>TEXT(A292, "dddd")</f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>IF(LEFT(B293,1)="D","DTDC",IF(ISNUMBER(--LEFT(B293,1)),"Bluedart","Other"))</f>
        <v>Bluedart</v>
      </c>
      <c r="F293" s="1" t="str">
        <f>TEXT(A293, "dddd")</f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>IF(LEFT(B294,1)="D","DTDC",IF(ISNUMBER(--LEFT(B294,1)),"Bluedart","Other"))</f>
        <v>Bluedart</v>
      </c>
      <c r="F294" s="1" t="str">
        <f>TEXT(A294, "dddd")</f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>IF(LEFT(B295,1)="D","DTDC",IF(ISNUMBER(--LEFT(B295,1)),"Bluedart","Other"))</f>
        <v>Bluedart</v>
      </c>
      <c r="F295" s="1" t="str">
        <f>TEXT(A295, "dddd")</f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>IF(LEFT(B296,1)="D","DTDC",IF(ISNUMBER(--LEFT(B296,1)),"Bluedart","Other"))</f>
        <v>Bluedart</v>
      </c>
      <c r="F296" s="1" t="str">
        <f>TEXT(A296, "dddd")</f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>IF(LEFT(B297,1)="D","DTDC",IF(ISNUMBER(--LEFT(B297,1)),"Bluedart","Other"))</f>
        <v>Bluedart</v>
      </c>
      <c r="F297" s="1" t="str">
        <f>TEXT(A297, "dddd")</f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>IF(LEFT(B298,1)="D","DTDC",IF(ISNUMBER(--LEFT(B298,1)),"Bluedart","Other"))</f>
        <v>Bluedart</v>
      </c>
      <c r="F298" s="1" t="str">
        <f>TEXT(A298, "dddd")</f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>IF(LEFT(B299,1)="D","DTDC",IF(ISNUMBER(--LEFT(B299,1)),"Bluedart","Other"))</f>
        <v>Bluedart</v>
      </c>
      <c r="F299" s="1" t="str">
        <f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>IF(LEFT(B300,1)="D","DTDC",IF(ISNUMBER(--LEFT(B300,1)),"Bluedart","Other"))</f>
        <v>Bluedart</v>
      </c>
      <c r="F300" s="1" t="str">
        <f>TEXT(A300, "dddd")</f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>IF(LEFT(B301,1)="D","DTDC",IF(ISNUMBER(--LEFT(B301,1)),"Bluedart","Other"))</f>
        <v>Bluedart</v>
      </c>
      <c r="F301" s="1" t="str">
        <f>TEXT(A301, "dddd")</f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>IF(LEFT(B302,1)="D","DTDC",IF(ISNUMBER(--LEFT(B302,1)),"Bluedart","Other"))</f>
        <v>Bluedart</v>
      </c>
      <c r="F302" s="1" t="str">
        <f>TEXT(A302, "dddd")</f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>IF(LEFT(B303,1)="D","DTDC",IF(ISNUMBER(--LEFT(B303,1)),"Bluedart","Other"))</f>
        <v>Bluedart</v>
      </c>
      <c r="F303" s="1" t="str">
        <f>TEXT(A303, "dddd")</f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>IF(LEFT(B304,1)="D","DTDC",IF(ISNUMBER(--LEFT(B304,1)),"Bluedart","Other"))</f>
        <v>Bluedart</v>
      </c>
      <c r="F304" s="1" t="str">
        <f>TEXT(A304, "dddd")</f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>IF(LEFT(B305,1)="D","DTDC",IF(ISNUMBER(--LEFT(B305,1)),"Bluedart","Other"))</f>
        <v>Bluedart</v>
      </c>
      <c r="F305" s="1" t="str">
        <f>TEXT(A305, "dddd")</f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>IF(LEFT(B306,1)="D","DTDC",IF(ISNUMBER(--LEFT(B306,1)),"Bluedart","Other"))</f>
        <v>Bluedart</v>
      </c>
      <c r="F306" s="1" t="str">
        <f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>IF(LEFT(B307,1)="D","DTDC",IF(ISNUMBER(--LEFT(B307,1)),"Bluedart","Other"))</f>
        <v>Bluedart</v>
      </c>
      <c r="F307" s="1" t="str">
        <f>TEXT(A307, "dddd")</f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>IF(LEFT(B308,1)="D","DTDC",IF(ISNUMBER(--LEFT(B308,1)),"Bluedart","Other"))</f>
        <v>Bluedart</v>
      </c>
      <c r="F308" s="1" t="str">
        <f>TEXT(A308, "dddd")</f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>IF(LEFT(B309,1)="D","DTDC",IF(ISNUMBER(--LEFT(B309,1)),"Bluedart","Other"))</f>
        <v>Bluedart</v>
      </c>
      <c r="F309" s="1" t="str">
        <f>TEXT(A309, "dddd")</f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>IF(LEFT(B310,1)="D","DTDC",IF(ISNUMBER(--LEFT(B310,1)),"Bluedart","Other"))</f>
        <v>Bluedart</v>
      </c>
      <c r="F310" s="1" t="str">
        <f>TEXT(A310, "dddd")</f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>IF(LEFT(B311,1)="D","DTDC",IF(ISNUMBER(--LEFT(B311,1)),"Bluedart","Other"))</f>
        <v>Bluedart</v>
      </c>
      <c r="F311" s="1" t="str">
        <f>TEXT(A311, "dddd")</f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>IF(LEFT(B312,1)="D","DTDC",IF(ISNUMBER(--LEFT(B312,1)),"Bluedart","Other"))</f>
        <v>Bluedart</v>
      </c>
      <c r="F312" s="1" t="str">
        <f>TEXT(A312, "dddd")</f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>IF(LEFT(B313,1)="D","DTDC",IF(ISNUMBER(--LEFT(B313,1)),"Bluedart","Other"))</f>
        <v>Bluedart</v>
      </c>
      <c r="F313" s="1" t="str">
        <f>TEXT(A313, "dddd")</f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>IF(LEFT(B314,1)="D","DTDC",IF(ISNUMBER(--LEFT(B314,1)),"Bluedart","Other"))</f>
        <v>Bluedart</v>
      </c>
      <c r="F314" s="1" t="str">
        <f>TEXT(A314, "dddd")</f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>IF(LEFT(B315,1)="D","DTDC",IF(ISNUMBER(--LEFT(B315,1)),"Bluedart","Other"))</f>
        <v>Bluedart</v>
      </c>
      <c r="F315" s="1" t="str">
        <f>TEXT(A315, "dddd")</f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>IF(LEFT(B316,1)="D","DTDC",IF(ISNUMBER(--LEFT(B316,1)),"Bluedart","Other"))</f>
        <v>Bluedart</v>
      </c>
      <c r="F316" s="1" t="str">
        <f>TEXT(A316, "dddd")</f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>IF(LEFT(B317,1)="D","DTDC",IF(ISNUMBER(--LEFT(B317,1)),"Bluedart","Other"))</f>
        <v>Bluedart</v>
      </c>
      <c r="F317" s="1" t="str">
        <f>TEXT(A317, "dddd")</f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>IF(LEFT(B318,1)="D","DTDC",IF(ISNUMBER(--LEFT(B318,1)),"Bluedart","Other"))</f>
        <v>Bluedart</v>
      </c>
      <c r="F318" s="1" t="str">
        <f>TEXT(A318, "dddd")</f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>IF(LEFT(B319,1)="D","DTDC",IF(ISNUMBER(--LEFT(B319,1)),"Bluedart","Other"))</f>
        <v>Bluedart</v>
      </c>
      <c r="F319" s="1" t="str">
        <f>TEXT(A319, "dddd")</f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>IF(LEFT(B320,1)="D","DTDC",IF(ISNUMBER(--LEFT(B320,1)),"Bluedart","Other"))</f>
        <v>Bluedart</v>
      </c>
      <c r="F320" s="1" t="str">
        <f>TEXT(A320, "dddd")</f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>IF(LEFT(B321,1)="D","DTDC",IF(ISNUMBER(--LEFT(B321,1)),"Bluedart","Other"))</f>
        <v>Bluedart</v>
      </c>
      <c r="F321" s="1" t="str">
        <f>TEXT(A321, "dddd")</f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>IF(LEFT(B322,1)="D","DTDC",IF(ISNUMBER(--LEFT(B322,1)),"Bluedart","Other"))</f>
        <v>Bluedart</v>
      </c>
      <c r="F322" s="1" t="str">
        <f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>IF(LEFT(B323,1)="D","DTDC",IF(ISNUMBER(--LEFT(B323,1)),"Bluedart","Other"))</f>
        <v>Bluedart</v>
      </c>
      <c r="F323" s="1" t="str">
        <f>TEXT(A323, "dddd")</f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>IF(LEFT(B324,1)="D","DTDC",IF(ISNUMBER(--LEFT(B324,1)),"Bluedart","Other"))</f>
        <v>Bluedart</v>
      </c>
      <c r="F324" s="1" t="str">
        <f>TEXT(A324, "dddd")</f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>IF(LEFT(B325,1)="D","DTDC",IF(ISNUMBER(--LEFT(B325,1)),"Bluedart","Other"))</f>
        <v>Bluedart</v>
      </c>
      <c r="F325" s="1" t="str">
        <f>TEXT(A325, "dddd")</f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>IF(LEFT(B326,1)="D","DTDC",IF(ISNUMBER(--LEFT(B326,1)),"Bluedart","Other"))</f>
        <v>Bluedart</v>
      </c>
      <c r="F326" s="1" t="str">
        <f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>IF(LEFT(B327,1)="D","DTDC",IF(ISNUMBER(--LEFT(B327,1)),"Bluedart","Other"))</f>
        <v>Bluedart</v>
      </c>
      <c r="F327" s="1" t="str">
        <f>TEXT(A327, "dddd")</f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>IF(LEFT(B328,1)="D","DTDC",IF(ISNUMBER(--LEFT(B328,1)),"Bluedart","Other"))</f>
        <v>Bluedart</v>
      </c>
      <c r="F328" s="1" t="str">
        <f>TEXT(A328, "dddd")</f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>IF(LEFT(B329,1)="D","DTDC",IF(ISNUMBER(--LEFT(B329,1)),"Bluedart","Other"))</f>
        <v>Bluedart</v>
      </c>
      <c r="F329" s="1" t="str">
        <f>TEXT(A329, "dddd")</f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>IF(LEFT(B330,1)="D","DTDC",IF(ISNUMBER(--LEFT(B330,1)),"Bluedart","Other"))</f>
        <v>Bluedart</v>
      </c>
      <c r="F330" s="1" t="str">
        <f>TEXT(A330, "dddd")</f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>IF(LEFT(B331,1)="D","DTDC",IF(ISNUMBER(--LEFT(B331,1)),"Bluedart","Other"))</f>
        <v>Bluedart</v>
      </c>
      <c r="F331" s="1" t="str">
        <f>TEXT(A331, "dddd")</f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>IF(LEFT(B332,1)="D","DTDC",IF(ISNUMBER(--LEFT(B332,1)),"Bluedart","Other"))</f>
        <v>Bluedart</v>
      </c>
      <c r="F332" s="1" t="str">
        <f>TEXT(A332, "dddd")</f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>IF(LEFT(B333,1)="D","DTDC",IF(ISNUMBER(--LEFT(B333,1)),"Bluedart","Other"))</f>
        <v>Bluedart</v>
      </c>
      <c r="F333" s="1" t="str">
        <f>TEXT(A333, "dddd")</f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>IF(LEFT(B334,1)="D","DTDC",IF(ISNUMBER(--LEFT(B334,1)),"Bluedart","Other"))</f>
        <v>Bluedart</v>
      </c>
      <c r="F334" s="1" t="str">
        <f>TEXT(A334, "dddd")</f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>IF(LEFT(B335,1)="D","DTDC",IF(ISNUMBER(--LEFT(B335,1)),"Bluedart","Other"))</f>
        <v>Bluedart</v>
      </c>
      <c r="F335" s="1" t="str">
        <f>TEXT(A335, "dddd")</f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>IF(LEFT(B336,1)="D","DTDC",IF(ISNUMBER(--LEFT(B336,1)),"Bluedart","Other"))</f>
        <v>Bluedart</v>
      </c>
      <c r="F336" s="1" t="str">
        <f>TEXT(A336, "dddd")</f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>IF(LEFT(B337,1)="D","DTDC",IF(ISNUMBER(--LEFT(B337,1)),"Bluedart","Other"))</f>
        <v>Bluedart</v>
      </c>
      <c r="F337" s="1" t="str">
        <f>TEXT(A337, "dddd")</f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>IF(LEFT(B338,1)="D","DTDC",IF(ISNUMBER(--LEFT(B338,1)),"Bluedart","Other"))</f>
        <v>Bluedart</v>
      </c>
      <c r="F338" s="1" t="str">
        <f>TEXT(A338, "dddd")</f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>IF(LEFT(B339,1)="D","DTDC",IF(ISNUMBER(--LEFT(B339,1)),"Bluedart","Other"))</f>
        <v>Bluedart</v>
      </c>
      <c r="F339" s="1" t="str">
        <f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>IF(LEFT(B340,1)="D","DTDC",IF(ISNUMBER(--LEFT(B340,1)),"Bluedart","Other"))</f>
        <v>Bluedart</v>
      </c>
      <c r="F340" s="1" t="str">
        <f>TEXT(A340, "dddd")</f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>IF(LEFT(B341,1)="D","DTDC",IF(ISNUMBER(--LEFT(B341,1)),"Bluedart","Other"))</f>
        <v>Bluedart</v>
      </c>
      <c r="F341" s="1" t="str">
        <f>TEXT(A341, "dddd")</f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>IF(LEFT(B342,1)="D","DTDC",IF(ISNUMBER(--LEFT(B342,1)),"Bluedart","Other"))</f>
        <v>Bluedart</v>
      </c>
      <c r="F342" s="1" t="str">
        <f>TEXT(A342, "dddd")</f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>IF(LEFT(B343,1)="D","DTDC",IF(ISNUMBER(--LEFT(B343,1)),"Bluedart","Other"))</f>
        <v>Bluedart</v>
      </c>
      <c r="F343" s="1" t="str">
        <f>TEXT(A343, "dddd")</f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>IF(LEFT(B344,1)="D","DTDC",IF(ISNUMBER(--LEFT(B344,1)),"Bluedart","Other"))</f>
        <v>Bluedart</v>
      </c>
      <c r="F344" s="1" t="str">
        <f>TEXT(A344, "dddd")</f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>IF(LEFT(B345,1)="D","DTDC",IF(ISNUMBER(--LEFT(B345,1)),"Bluedart","Other"))</f>
        <v>Bluedart</v>
      </c>
      <c r="F345" s="1" t="str">
        <f>TEXT(A345, "dddd")</f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>IF(LEFT(B346,1)="D","DTDC",IF(ISNUMBER(--LEFT(B346,1)),"Bluedart","Other"))</f>
        <v>Bluedart</v>
      </c>
      <c r="F346" s="1" t="str">
        <f>TEXT(A346, "dddd")</f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>IF(LEFT(B347,1)="D","DTDC",IF(ISNUMBER(--LEFT(B347,1)),"Bluedart","Other"))</f>
        <v>Bluedart</v>
      </c>
      <c r="F347" s="1" t="str">
        <f>TEXT(A347, "dddd")</f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>IF(LEFT(B348,1)="D","DTDC",IF(ISNUMBER(--LEFT(B348,1)),"Bluedart","Other"))</f>
        <v>Bluedart</v>
      </c>
      <c r="F348" s="1" t="str">
        <f>TEXT(A348, "dddd")</f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>IF(LEFT(B349,1)="D","DTDC",IF(ISNUMBER(--LEFT(B349,1)),"Bluedart","Other"))</f>
        <v>Bluedart</v>
      </c>
      <c r="F349" s="1" t="str">
        <f>TEXT(A349, "dddd")</f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>IF(LEFT(B350,1)="D","DTDC",IF(ISNUMBER(--LEFT(B350,1)),"Bluedart","Other"))</f>
        <v>Bluedart</v>
      </c>
      <c r="F350" s="1" t="str">
        <f>TEXT(A350, "dddd")</f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>IF(LEFT(B351,1)="D","DTDC",IF(ISNUMBER(--LEFT(B351,1)),"Bluedart","Other"))</f>
        <v>Bluedart</v>
      </c>
      <c r="F351" s="1" t="str">
        <f>TEXT(A351, "dddd")</f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>IF(LEFT(B352,1)="D","DTDC",IF(ISNUMBER(--LEFT(B352,1)),"Bluedart","Other"))</f>
        <v>Bluedart</v>
      </c>
      <c r="F352" s="1" t="str">
        <f>TEXT(A352, "dddd")</f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>IF(LEFT(B353,1)="D","DTDC",IF(ISNUMBER(--LEFT(B353,1)),"Bluedart","Other"))</f>
        <v>Bluedart</v>
      </c>
      <c r="F353" s="1" t="str">
        <f>TEXT(A353, "dddd")</f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>IF(LEFT(B354,1)="D","DTDC",IF(ISNUMBER(--LEFT(B354,1)),"Bluedart","Other"))</f>
        <v>Bluedart</v>
      </c>
      <c r="F354" s="1" t="str">
        <f>TEXT(A354, "dddd")</f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>IF(LEFT(B355,1)="D","DTDC",IF(ISNUMBER(--LEFT(B355,1)),"Bluedart","Other"))</f>
        <v>Bluedart</v>
      </c>
      <c r="F355" s="1" t="str">
        <f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>IF(LEFT(B356,1)="D","DTDC",IF(ISNUMBER(--LEFT(B356,1)),"Bluedart","Other"))</f>
        <v>Bluedart</v>
      </c>
      <c r="F356" s="1" t="str">
        <f>TEXT(A356, "dddd")</f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>IF(LEFT(B357,1)="D","DTDC",IF(ISNUMBER(--LEFT(B357,1)),"Bluedart","Other"))</f>
        <v>Bluedart</v>
      </c>
      <c r="F357" s="1" t="str">
        <f>TEXT(A357, "dddd")</f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>IF(LEFT(B358,1)="D","DTDC",IF(ISNUMBER(--LEFT(B358,1)),"Bluedart","Other"))</f>
        <v>Bluedart</v>
      </c>
      <c r="F358" s="1" t="str">
        <f>TEXT(A358, "dddd")</f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>IF(LEFT(B359,1)="D","DTDC",IF(ISNUMBER(--LEFT(B359,1)),"Bluedart","Other"))</f>
        <v>Bluedart</v>
      </c>
      <c r="F359" s="1" t="str">
        <f>TEXT(A359, "dddd")</f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>IF(LEFT(B360,1)="D","DTDC",IF(ISNUMBER(--LEFT(B360,1)),"Bluedart","Other"))</f>
        <v>Bluedart</v>
      </c>
      <c r="F360" s="1" t="str">
        <f>TEXT(A360, "dddd")</f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>IF(LEFT(B361,1)="D","DTDC",IF(ISNUMBER(--LEFT(B361,1)),"Bluedart","Other"))</f>
        <v>Bluedart</v>
      </c>
      <c r="F361" s="1" t="str">
        <f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>IF(LEFT(B362,1)="D","DTDC",IF(ISNUMBER(--LEFT(B362,1)),"Bluedart","Other"))</f>
        <v>Bluedart</v>
      </c>
      <c r="F362" s="1" t="str">
        <f>TEXT(A362, "dddd")</f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>IF(LEFT(B363,1)="D","DTDC",IF(ISNUMBER(--LEFT(B363,1)),"Bluedart","Other"))</f>
        <v>Bluedart</v>
      </c>
      <c r="F363" s="1" t="str">
        <f>TEXT(A363, "dddd")</f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>IF(LEFT(B364,1)="D","DTDC",IF(ISNUMBER(--LEFT(B364,1)),"Bluedart","Other"))</f>
        <v>Bluedart</v>
      </c>
      <c r="F364" s="1" t="str">
        <f>TEXT(A364, "dddd")</f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>IF(LEFT(B365,1)="D","DTDC",IF(ISNUMBER(--LEFT(B365,1)),"Bluedart","Other"))</f>
        <v>Bluedart</v>
      </c>
      <c r="F365" s="1" t="str">
        <f>TEXT(A365, "dddd")</f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>IF(LEFT(B366,1)="D","DTDC",IF(ISNUMBER(--LEFT(B366,1)),"Bluedart","Other"))</f>
        <v>Bluedart</v>
      </c>
      <c r="F366" s="1" t="str">
        <f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>IF(LEFT(B367,1)="D","DTDC",IF(ISNUMBER(--LEFT(B367,1)),"Bluedart","Other"))</f>
        <v>Bluedart</v>
      </c>
      <c r="F367" s="1" t="str">
        <f>TEXT(A367, "dddd")</f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>IF(LEFT(B368,1)="D","DTDC",IF(ISNUMBER(--LEFT(B368,1)),"Bluedart","Other"))</f>
        <v>Bluedart</v>
      </c>
      <c r="F368" s="1" t="str">
        <f>TEXT(A368, "dddd")</f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>IF(LEFT(B369,1)="D","DTDC",IF(ISNUMBER(--LEFT(B369,1)),"Bluedart","Other"))</f>
        <v>Bluedart</v>
      </c>
      <c r="F369" s="1" t="str">
        <f>TEXT(A369, "dddd")</f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>IF(LEFT(B370,1)="D","DTDC",IF(ISNUMBER(--LEFT(B370,1)),"Bluedart","Other"))</f>
        <v>Bluedart</v>
      </c>
      <c r="F370" s="1" t="str">
        <f>TEXT(A370, "dddd")</f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>IF(LEFT(B371,1)="D","DTDC",IF(ISNUMBER(--LEFT(B371,1)),"Bluedart","Other"))</f>
        <v>Bluedart</v>
      </c>
      <c r="F371" s="1" t="str">
        <f>TEXT(A371, "dddd")</f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>IF(LEFT(B372,1)="D","DTDC",IF(ISNUMBER(--LEFT(B372,1)),"Bluedart","Other"))</f>
        <v>Bluedart</v>
      </c>
      <c r="F372" s="1" t="str">
        <f>TEXT(A372, "dddd")</f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>IF(LEFT(B373,1)="D","DTDC",IF(ISNUMBER(--LEFT(B373,1)),"Bluedart","Other"))</f>
        <v>Bluedart</v>
      </c>
      <c r="F373" s="1" t="str">
        <f>TEXT(A373, "dddd")</f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>IF(LEFT(B374,1)="D","DTDC",IF(ISNUMBER(--LEFT(B374,1)),"Bluedart","Other"))</f>
        <v>Bluedart</v>
      </c>
      <c r="F374" s="1" t="str">
        <f>TEXT(A374, "dddd")</f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>IF(LEFT(B375,1)="D","DTDC",IF(ISNUMBER(--LEFT(B375,1)),"Bluedart","Other"))</f>
        <v>Bluedart</v>
      </c>
      <c r="F375" s="1" t="str">
        <f>TEXT(A375, "dddd")</f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>IF(LEFT(B376,1)="D","DTDC",IF(ISNUMBER(--LEFT(B376,1)),"Bluedart","Other"))</f>
        <v>Bluedart</v>
      </c>
      <c r="F376" s="1" t="str">
        <f>TEXT(A376, "dddd")</f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>IF(LEFT(B377,1)="D","DTDC",IF(ISNUMBER(--LEFT(B377,1)),"Bluedart","Other"))</f>
        <v>Bluedart</v>
      </c>
      <c r="F377" s="1" t="str">
        <f>TEXT(A377, "dddd")</f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>IF(LEFT(B378,1)="D","DTDC",IF(ISNUMBER(--LEFT(B378,1)),"Bluedart","Other"))</f>
        <v>Bluedart</v>
      </c>
      <c r="F378" s="1" t="str">
        <f>TEXT(A378, "dddd")</f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>IF(LEFT(B379,1)="D","DTDC",IF(ISNUMBER(--LEFT(B379,1)),"Bluedart","Other"))</f>
        <v>Bluedart</v>
      </c>
      <c r="F379" s="1" t="str">
        <f>TEXT(A379, "dddd")</f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>IF(LEFT(B380,1)="D","DTDC",IF(ISNUMBER(--LEFT(B380,1)),"Bluedart","Other"))</f>
        <v>Bluedart</v>
      </c>
      <c r="F380" s="1" t="str">
        <f>TEXT(A380, "dddd")</f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>IF(LEFT(B381,1)="D","DTDC",IF(ISNUMBER(--LEFT(B381,1)),"Bluedart","Other"))</f>
        <v>Bluedart</v>
      </c>
      <c r="F381" s="1" t="str">
        <f>TEXT(A381, "dddd")</f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>IF(LEFT(B382,1)="D","DTDC",IF(ISNUMBER(--LEFT(B382,1)),"Bluedart","Other"))</f>
        <v>Bluedart</v>
      </c>
      <c r="F382" s="1" t="str">
        <f>TEXT(A382, "dddd")</f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>IF(LEFT(B383,1)="D","DTDC",IF(ISNUMBER(--LEFT(B383,1)),"Bluedart","Other"))</f>
        <v>Bluedart</v>
      </c>
      <c r="F383" s="1" t="str">
        <f>TEXT(A383, "dddd")</f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>IF(LEFT(B384,1)="D","DTDC",IF(ISNUMBER(--LEFT(B384,1)),"Bluedart","Other"))</f>
        <v>Bluedart</v>
      </c>
      <c r="F384" s="1" t="str">
        <f>TEXT(A384, "dddd")</f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>IF(LEFT(B385,1)="D","DTDC",IF(ISNUMBER(--LEFT(B385,1)),"Bluedart","Other"))</f>
        <v>Bluedart</v>
      </c>
      <c r="F385" s="1" t="str">
        <f>TEXT(A385, "dddd")</f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>IF(LEFT(B386,1)="D","DTDC",IF(ISNUMBER(--LEFT(B386,1)),"Bluedart","Other"))</f>
        <v>Bluedart</v>
      </c>
      <c r="F386" s="1" t="str">
        <f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>IF(LEFT(B387,1)="D","DTDC",IF(ISNUMBER(--LEFT(B387,1)),"Bluedart","Other"))</f>
        <v>Bluedart</v>
      </c>
      <c r="F387" s="1" t="str">
        <f>TEXT(A387, "dddd")</f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>IF(LEFT(B388,1)="D","DTDC",IF(ISNUMBER(--LEFT(B388,1)),"Bluedart","Other"))</f>
        <v>Bluedart</v>
      </c>
      <c r="F388" s="1" t="str">
        <f>TEXT(A388, "dddd")</f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>IF(LEFT(B389,1)="D","DTDC",IF(ISNUMBER(--LEFT(B389,1)),"Bluedart","Other"))</f>
        <v>Bluedart</v>
      </c>
      <c r="F389" s="1" t="str">
        <f>TEXT(A389, "dddd")</f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>IF(LEFT(B390,1)="D","DTDC",IF(ISNUMBER(--LEFT(B390,1)),"Bluedart","Other"))</f>
        <v>Bluedart</v>
      </c>
      <c r="F390" s="1" t="str">
        <f>TEXT(A390, "dddd")</f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>IF(LEFT(B391,1)="D","DTDC",IF(ISNUMBER(--LEFT(B391,1)),"Bluedart","Other"))</f>
        <v>Bluedart</v>
      </c>
      <c r="F391" s="1" t="str">
        <f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>IF(LEFT(B392,1)="D","DTDC",IF(ISNUMBER(--LEFT(B392,1)),"Bluedart","Other"))</f>
        <v>Bluedart</v>
      </c>
      <c r="F392" s="1" t="str">
        <f>TEXT(A392, "dddd")</f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>IF(LEFT(B393,1)="D","DTDC",IF(ISNUMBER(--LEFT(B393,1)),"Bluedart","Other"))</f>
        <v>Bluedart</v>
      </c>
      <c r="F393" s="1" t="str">
        <f>TEXT(A393, "dddd")</f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>IF(LEFT(B394,1)="D","DTDC",IF(ISNUMBER(--LEFT(B394,1)),"Bluedart","Other"))</f>
        <v>Bluedart</v>
      </c>
      <c r="F394" s="1" t="str">
        <f>TEXT(A394, "dddd")</f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>IF(LEFT(B395,1)="D","DTDC",IF(ISNUMBER(--LEFT(B395,1)),"Bluedart","Other"))</f>
        <v>Bluedart</v>
      </c>
      <c r="F395" s="1" t="str">
        <f>TEXT(A395, "dddd")</f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>IF(LEFT(B396,1)="D","DTDC",IF(ISNUMBER(--LEFT(B396,1)),"Bluedart","Other"))</f>
        <v>Bluedart</v>
      </c>
      <c r="F396" s="1" t="str">
        <f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>IF(LEFT(B397,1)="D","DTDC",IF(ISNUMBER(--LEFT(B397,1)),"Bluedart","Other"))</f>
        <v>Bluedart</v>
      </c>
      <c r="F397" s="1" t="str">
        <f>TEXT(A397, "dddd")</f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>IF(LEFT(B398,1)="D","DTDC",IF(ISNUMBER(--LEFT(B398,1)),"Bluedart","Other"))</f>
        <v>Bluedart</v>
      </c>
      <c r="F398" s="1" t="str">
        <f>TEXT(A398, "dddd")</f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>IF(LEFT(B399,1)="D","DTDC",IF(ISNUMBER(--LEFT(B399,1)),"Bluedart","Other"))</f>
        <v>Bluedart</v>
      </c>
      <c r="F399" s="1" t="str">
        <f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>IF(LEFT(B400,1)="D","DTDC",IF(ISNUMBER(--LEFT(B400,1)),"Bluedart","Other"))</f>
        <v>Bluedart</v>
      </c>
      <c r="F400" s="1" t="str">
        <f>TEXT(A400, "dddd")</f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>IF(LEFT(B401,1)="D","DTDC",IF(ISNUMBER(--LEFT(B401,1)),"Bluedart","Other"))</f>
        <v>Bluedart</v>
      </c>
      <c r="F401" s="1" t="str">
        <f>TEXT(A401, "dddd")</f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>IF(LEFT(B402,1)="D","DTDC",IF(ISNUMBER(--LEFT(B402,1)),"Bluedart","Other"))</f>
        <v>Bluedart</v>
      </c>
      <c r="F402" s="1" t="str">
        <f>TEXT(A402, "dddd")</f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>IF(LEFT(B403,1)="D","DTDC",IF(ISNUMBER(--LEFT(B403,1)),"Bluedart","Other"))</f>
        <v>Bluedart</v>
      </c>
      <c r="F403" s="1" t="str">
        <f>TEXT(A403, "dddd")</f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>IF(LEFT(B404,1)="D","DTDC",IF(ISNUMBER(--LEFT(B404,1)),"Bluedart","Other"))</f>
        <v>Bluedart</v>
      </c>
      <c r="F404" s="1" t="str">
        <f>TEXT(A404, "dddd")</f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>IF(LEFT(B405,1)="D","DTDC",IF(ISNUMBER(--LEFT(B405,1)),"Bluedart","Other"))</f>
        <v>Bluedart</v>
      </c>
      <c r="F405" s="1" t="str">
        <f>TEXT(A405, "dddd")</f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>IF(LEFT(B406,1)="D","DTDC",IF(ISNUMBER(--LEFT(B406,1)),"Bluedart","Other"))</f>
        <v>Bluedart</v>
      </c>
      <c r="F406" s="1" t="str">
        <f>TEXT(A406, "dddd")</f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>IF(LEFT(B407,1)="D","DTDC",IF(ISNUMBER(--LEFT(B407,1)),"Bluedart","Other"))</f>
        <v>Bluedart</v>
      </c>
      <c r="F407" s="1" t="str">
        <f>TEXT(A407, "dddd")</f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>IF(LEFT(B408,1)="D","DTDC",IF(ISNUMBER(--LEFT(B408,1)),"Bluedart","Other"))</f>
        <v>Bluedart</v>
      </c>
      <c r="F408" s="1" t="str">
        <f>TEXT(A408, "dddd")</f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>IF(LEFT(B409,1)="D","DTDC",IF(ISNUMBER(--LEFT(B409,1)),"Bluedart","Other"))</f>
        <v>Bluedart</v>
      </c>
      <c r="F409" s="1" t="str">
        <f>TEXT(A409, "dddd")</f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>IF(LEFT(B410,1)="D","DTDC",IF(ISNUMBER(--LEFT(B410,1)),"Bluedart","Other"))</f>
        <v>Bluedart</v>
      </c>
      <c r="F410" s="1" t="str">
        <f>TEXT(A410, "dddd")</f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>IF(LEFT(B411,1)="D","DTDC",IF(ISNUMBER(--LEFT(B411,1)),"Bluedart","Other"))</f>
        <v>Bluedart</v>
      </c>
      <c r="F411" s="1" t="str">
        <f>TEXT(A411, "dddd")</f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>IF(LEFT(B412,1)="D","DTDC",IF(ISNUMBER(--LEFT(B412,1)),"Bluedart","Other"))</f>
        <v>Bluedart</v>
      </c>
      <c r="F412" s="1" t="str">
        <f>TEXT(A412, "dddd")</f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>IF(LEFT(B413,1)="D","DTDC",IF(ISNUMBER(--LEFT(B413,1)),"Bluedart","Other"))</f>
        <v>Bluedart</v>
      </c>
      <c r="F413" s="1" t="str">
        <f>TEXT(A413, "dddd")</f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>IF(LEFT(B414,1)="D","DTDC",IF(ISNUMBER(--LEFT(B414,1)),"Bluedart","Other"))</f>
        <v>Bluedart</v>
      </c>
      <c r="F414" s="1" t="str">
        <f>TEXT(A414, "dddd")</f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>IF(LEFT(B415,1)="D","DTDC",IF(ISNUMBER(--LEFT(B415,1)),"Bluedart","Other"))</f>
        <v>Bluedart</v>
      </c>
      <c r="F415" s="1" t="str">
        <f>TEXT(A415, "dddd")</f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>IF(LEFT(B416,1)="D","DTDC",IF(ISNUMBER(--LEFT(B416,1)),"Bluedart","Other"))</f>
        <v>Bluedart</v>
      </c>
      <c r="F416" s="1" t="str">
        <f>TEXT(A416, "dddd")</f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>IF(LEFT(B417,1)="D","DTDC",IF(ISNUMBER(--LEFT(B417,1)),"Bluedart","Other"))</f>
        <v>Bluedart</v>
      </c>
      <c r="F417" s="1" t="str">
        <f>TEXT(A417, "dddd")</f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>IF(LEFT(B418,1)="D","DTDC",IF(ISNUMBER(--LEFT(B418,1)),"Bluedart","Other"))</f>
        <v>Bluedart</v>
      </c>
      <c r="F418" s="1" t="str">
        <f>TEXT(A418, "dddd")</f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>IF(LEFT(B419,1)="D","DTDC",IF(ISNUMBER(--LEFT(B419,1)),"Bluedart","Other"))</f>
        <v>Bluedart</v>
      </c>
      <c r="F419" s="1" t="str">
        <f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>IF(LEFT(B420,1)="D","DTDC",IF(ISNUMBER(--LEFT(B420,1)),"Bluedart","Other"))</f>
        <v>Bluedart</v>
      </c>
      <c r="F420" s="1" t="str">
        <f>TEXT(A420, "dddd")</f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>IF(LEFT(B421,1)="D","DTDC",IF(ISNUMBER(--LEFT(B421,1)),"Bluedart","Other"))</f>
        <v>Bluedart</v>
      </c>
      <c r="F421" s="1" t="str">
        <f>TEXT(A421, "dddd")</f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>IF(LEFT(B422,1)="D","DTDC",IF(ISNUMBER(--LEFT(B422,1)),"Bluedart","Other"))</f>
        <v>Bluedart</v>
      </c>
      <c r="F422" s="1" t="str">
        <f>TEXT(A422, "dddd")</f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>IF(LEFT(B423,1)="D","DTDC",IF(ISNUMBER(--LEFT(B423,1)),"Bluedart","Other"))</f>
        <v>Bluedart</v>
      </c>
      <c r="F423" s="1" t="str">
        <f>TEXT(A423, "dddd")</f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>IF(LEFT(B424,1)="D","DTDC",IF(ISNUMBER(--LEFT(B424,1)),"Bluedart","Other"))</f>
        <v>Bluedart</v>
      </c>
      <c r="F424" s="1" t="str">
        <f>TEXT(A424, "dddd")</f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>IF(LEFT(B425,1)="D","DTDC",IF(ISNUMBER(--LEFT(B425,1)),"Bluedart","Other"))</f>
        <v>Bluedart</v>
      </c>
      <c r="F425" s="1" t="str">
        <f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>IF(LEFT(B426,1)="D","DTDC",IF(ISNUMBER(--LEFT(B426,1)),"Bluedart","Other"))</f>
        <v>Bluedart</v>
      </c>
      <c r="F426" s="1" t="str">
        <f>TEXT(A426, "dddd")</f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>IF(LEFT(B427,1)="D","DTDC",IF(ISNUMBER(--LEFT(B427,1)),"Bluedart","Other"))</f>
        <v>Bluedart</v>
      </c>
      <c r="F427" s="1" t="str">
        <f>TEXT(A427, "dddd")</f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>IF(LEFT(B428,1)="D","DTDC",IF(ISNUMBER(--LEFT(B428,1)),"Bluedart","Other"))</f>
        <v>Bluedart</v>
      </c>
      <c r="F428" s="1" t="str">
        <f>TEXT(A428, "dddd")</f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>IF(LEFT(B429,1)="D","DTDC",IF(ISNUMBER(--LEFT(B429,1)),"Bluedart","Other"))</f>
        <v>Bluedart</v>
      </c>
      <c r="F429" s="1" t="str">
        <f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>IF(LEFT(B430,1)="D","DTDC",IF(ISNUMBER(--LEFT(B430,1)),"Bluedart","Other"))</f>
        <v>Bluedart</v>
      </c>
      <c r="F430" s="1" t="str">
        <f>TEXT(A430, "dddd")</f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>IF(LEFT(B431,1)="D","DTDC",IF(ISNUMBER(--LEFT(B431,1)),"Bluedart","Other"))</f>
        <v>Bluedart</v>
      </c>
      <c r="F431" s="1" t="str">
        <f>TEXT(A431, "dddd")</f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>IF(LEFT(B432,1)="D","DTDC",IF(ISNUMBER(--LEFT(B432,1)),"Bluedart","Other"))</f>
        <v>Bluedart</v>
      </c>
      <c r="F432" s="1" t="str">
        <f>TEXT(A432, "dddd")</f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>IF(LEFT(B433,1)="D","DTDC",IF(ISNUMBER(--LEFT(B433,1)),"Bluedart","Other"))</f>
        <v>Bluedart</v>
      </c>
      <c r="F433" s="1" t="str">
        <f>TEXT(A433, "dddd")</f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>IF(LEFT(B434,1)="D","DTDC",IF(ISNUMBER(--LEFT(B434,1)),"Bluedart","Other"))</f>
        <v>Bluedart</v>
      </c>
      <c r="F434" s="1" t="str">
        <f>TEXT(A434, "dddd")</f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>IF(LEFT(B435,1)="D","DTDC",IF(ISNUMBER(--LEFT(B435,1)),"Bluedart","Other"))</f>
        <v>Bluedart</v>
      </c>
      <c r="F435" s="1" t="str">
        <f>TEXT(A435, "dddd")</f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>IF(LEFT(B436,1)="D","DTDC",IF(ISNUMBER(--LEFT(B436,1)),"Bluedart","Other"))</f>
        <v>Bluedart</v>
      </c>
      <c r="F436" s="1" t="str">
        <f>TEXT(A436, "dddd")</f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>IF(LEFT(B437,1)="D","DTDC",IF(ISNUMBER(--LEFT(B437,1)),"Bluedart","Other"))</f>
        <v>Bluedart</v>
      </c>
      <c r="F437" s="1" t="str">
        <f>TEXT(A437, "dddd")</f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>IF(LEFT(B438,1)="D","DTDC",IF(ISNUMBER(--LEFT(B438,1)),"Bluedart","Other"))</f>
        <v>Bluedart</v>
      </c>
      <c r="F438" s="1" t="str">
        <f>TEXT(A438, "dddd")</f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>IF(LEFT(B439,1)="D","DTDC",IF(ISNUMBER(--LEFT(B439,1)),"Bluedart","Other"))</f>
        <v>Bluedart</v>
      </c>
      <c r="F439" s="1" t="str">
        <f>TEXT(A439, "dddd")</f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>IF(LEFT(B440,1)="D","DTDC",IF(ISNUMBER(--LEFT(B440,1)),"Bluedart","Other"))</f>
        <v>Bluedart</v>
      </c>
      <c r="F440" s="1" t="str">
        <f>TEXT(A440, "dddd")</f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>IF(LEFT(B441,1)="D","DTDC",IF(ISNUMBER(--LEFT(B441,1)),"Bluedart","Other"))</f>
        <v>Bluedart</v>
      </c>
      <c r="F441" s="1" t="str">
        <f>TEXT(A441, "dddd")</f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>IF(LEFT(B442,1)="D","DTDC",IF(ISNUMBER(--LEFT(B442,1)),"Bluedart","Other"))</f>
        <v>Bluedart</v>
      </c>
      <c r="F442" s="1" t="str">
        <f>TEXT(A442, "dddd")</f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>IF(LEFT(B443,1)="D","DTDC",IF(ISNUMBER(--LEFT(B443,1)),"Bluedart","Other"))</f>
        <v>Bluedart</v>
      </c>
      <c r="F443" s="1" t="str">
        <f>TEXT(A443, "dddd")</f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>IF(LEFT(B444,1)="D","DTDC",IF(ISNUMBER(--LEFT(B444,1)),"Bluedart","Other"))</f>
        <v>Bluedart</v>
      </c>
      <c r="F444" s="1" t="str">
        <f>TEXT(A444, "dddd")</f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>IF(LEFT(B445,1)="D","DTDC",IF(ISNUMBER(--LEFT(B445,1)),"Bluedart","Other"))</f>
        <v>Bluedart</v>
      </c>
      <c r="F445" s="1" t="str">
        <f>TEXT(A445, "dddd")</f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>IF(LEFT(B446,1)="D","DTDC",IF(ISNUMBER(--LEFT(B446,1)),"Bluedart","Other"))</f>
        <v>Bluedart</v>
      </c>
      <c r="F446" s="1" t="str">
        <f>TEXT(A446, "dddd")</f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>IF(LEFT(B447,1)="D","DTDC",IF(ISNUMBER(--LEFT(B447,1)),"Bluedart","Other"))</f>
        <v>Bluedart</v>
      </c>
      <c r="F447" s="1" t="str">
        <f>TEXT(A447, "dddd")</f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>IF(LEFT(B448,1)="D","DTDC",IF(ISNUMBER(--LEFT(B448,1)),"Bluedart","Other"))</f>
        <v>Bluedart</v>
      </c>
      <c r="F448" s="1" t="str">
        <f>TEXT(A448, "dddd")</f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>IF(LEFT(B449,1)="D","DTDC",IF(ISNUMBER(--LEFT(B449,1)),"Bluedart","Other"))</f>
        <v>Bluedart</v>
      </c>
      <c r="F449" s="1" t="str">
        <f>TEXT(A449, "dddd")</f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>IF(LEFT(B450,1)="D","DTDC",IF(ISNUMBER(--LEFT(B450,1)),"Bluedart","Other"))</f>
        <v>Bluedart</v>
      </c>
      <c r="F450" s="1" t="str">
        <f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>IF(LEFT(B451,1)="D","DTDC",IF(ISNUMBER(--LEFT(B451,1)),"Bluedart","Other"))</f>
        <v>Bluedart</v>
      </c>
      <c r="F451" s="1" t="str">
        <f>TEXT(A451, "dddd")</f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>IF(LEFT(B452,1)="D","DTDC",IF(ISNUMBER(--LEFT(B452,1)),"Bluedart","Other"))</f>
        <v>Bluedart</v>
      </c>
      <c r="F452" s="1" t="str">
        <f>TEXT(A452, "dddd")</f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>IF(LEFT(B453,1)="D","DTDC",IF(ISNUMBER(--LEFT(B453,1)),"Bluedart","Other"))</f>
        <v>Bluedart</v>
      </c>
      <c r="F453" s="1" t="str">
        <f>TEXT(A453, "dddd")</f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>IF(LEFT(B454,1)="D","DTDC",IF(ISNUMBER(--LEFT(B454,1)),"Bluedart","Other"))</f>
        <v>Bluedart</v>
      </c>
      <c r="F454" s="1" t="str">
        <f>TEXT(A454, "dddd")</f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>IF(LEFT(B455,1)="D","DTDC",IF(ISNUMBER(--LEFT(B455,1)),"Bluedart","Other"))</f>
        <v>Bluedart</v>
      </c>
      <c r="F455" s="1" t="str">
        <f>TEXT(A455, "dddd")</f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>IF(LEFT(B456,1)="D","DTDC",IF(ISNUMBER(--LEFT(B456,1)),"Bluedart","Other"))</f>
        <v>Bluedart</v>
      </c>
      <c r="F456" s="1" t="str">
        <f>TEXT(A456, "dddd")</f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>IF(LEFT(B457,1)="D","DTDC",IF(ISNUMBER(--LEFT(B457,1)),"Bluedart","Other"))</f>
        <v>Bluedart</v>
      </c>
      <c r="F457" s="1" t="str">
        <f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>IF(LEFT(B458,1)="D","DTDC",IF(ISNUMBER(--LEFT(B458,1)),"Bluedart","Other"))</f>
        <v>Bluedart</v>
      </c>
      <c r="F458" s="1" t="str">
        <f>TEXT(A458, "dddd")</f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>IF(LEFT(B459,1)="D","DTDC",IF(ISNUMBER(--LEFT(B459,1)),"Bluedart","Other"))</f>
        <v>Bluedart</v>
      </c>
      <c r="F459" s="1" t="str">
        <f>TEXT(A459, "dddd")</f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>IF(LEFT(B460,1)="D","DTDC",IF(ISNUMBER(--LEFT(B460,1)),"Bluedart","Other"))</f>
        <v>Bluedart</v>
      </c>
      <c r="F460" s="1" t="str">
        <f>TEXT(A460, "dddd")</f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>IF(LEFT(B461,1)="D","DTDC",IF(ISNUMBER(--LEFT(B461,1)),"Bluedart","Other"))</f>
        <v>Bluedart</v>
      </c>
      <c r="F461" s="1" t="str">
        <f>TEXT(A461, "dddd")</f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>IF(LEFT(B462,1)="D","DTDC",IF(ISNUMBER(--LEFT(B462,1)),"Bluedart","Other"))</f>
        <v>Bluedart</v>
      </c>
      <c r="F462" s="1" t="str">
        <f>TEXT(A462, "dddd")</f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>IF(LEFT(B463,1)="D","DTDC",IF(ISNUMBER(--LEFT(B463,1)),"Bluedart","Other"))</f>
        <v>Bluedart</v>
      </c>
      <c r="F463" s="1" t="str">
        <f>TEXT(A463, "dddd")</f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>IF(LEFT(B464,1)="D","DTDC",IF(ISNUMBER(--LEFT(B464,1)),"Bluedart","Other"))</f>
        <v>Bluedart</v>
      </c>
      <c r="F464" s="1" t="str">
        <f>TEXT(A464, "dddd")</f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>IF(LEFT(B465,1)="D","DTDC",IF(ISNUMBER(--LEFT(B465,1)),"Bluedart","Other"))</f>
        <v>Bluedart</v>
      </c>
      <c r="F465" s="1" t="str">
        <f>TEXT(A465, "dddd")</f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>IF(LEFT(B466,1)="D","DTDC",IF(ISNUMBER(--LEFT(B466,1)),"Bluedart","Other"))</f>
        <v>Bluedart</v>
      </c>
      <c r="F466" s="1" t="str">
        <f>TEXT(A466, "dddd")</f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>IF(LEFT(B467,1)="D","DTDC",IF(ISNUMBER(--LEFT(B467,1)),"Bluedart","Other"))</f>
        <v>Bluedart</v>
      </c>
      <c r="F467" s="1" t="str">
        <f>TEXT(A467, "dddd")</f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>IF(LEFT(B468,1)="D","DTDC",IF(ISNUMBER(--LEFT(B468,1)),"Bluedart","Other"))</f>
        <v>Bluedart</v>
      </c>
      <c r="F468" s="1" t="str">
        <f>TEXT(A468, "dddd")</f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>IF(LEFT(B469,1)="D","DTDC",IF(ISNUMBER(--LEFT(B469,1)),"Bluedart","Other"))</f>
        <v>Bluedart</v>
      </c>
      <c r="F469" s="1" t="str">
        <f>TEXT(A469, "dddd")</f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>IF(LEFT(B470,1)="D","DTDC",IF(ISNUMBER(--LEFT(B470,1)),"Bluedart","Other"))</f>
        <v>Bluedart</v>
      </c>
      <c r="F470" s="1" t="str">
        <f>TEXT(A470, "dddd")</f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>IF(LEFT(B471,1)="D","DTDC",IF(ISNUMBER(--LEFT(B471,1)),"Bluedart","Other"))</f>
        <v>Bluedart</v>
      </c>
      <c r="F471" s="1" t="str">
        <f>TEXT(A471, "dddd")</f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>IF(LEFT(B472,1)="D","DTDC",IF(ISNUMBER(--LEFT(B472,1)),"Bluedart","Other"))</f>
        <v>Bluedart</v>
      </c>
      <c r="F472" s="1" t="str">
        <f>TEXT(A472, "dddd")</f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>IF(LEFT(B473,1)="D","DTDC",IF(ISNUMBER(--LEFT(B473,1)),"Bluedart","Other"))</f>
        <v>Bluedart</v>
      </c>
      <c r="F473" s="1" t="str">
        <f>TEXT(A473, "dddd")</f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>IF(LEFT(B474,1)="D","DTDC",IF(ISNUMBER(--LEFT(B474,1)),"Bluedart","Other"))</f>
        <v>Bluedart</v>
      </c>
      <c r="F474" s="1" t="str">
        <f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>IF(LEFT(B475,1)="D","DTDC",IF(ISNUMBER(--LEFT(B475,1)),"Bluedart","Other"))</f>
        <v>Bluedart</v>
      </c>
      <c r="F475" s="1" t="str">
        <f>TEXT(A475, "dddd")</f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>IF(LEFT(B476,1)="D","DTDC",IF(ISNUMBER(--LEFT(B476,1)),"Bluedart","Other"))</f>
        <v>Bluedart</v>
      </c>
      <c r="F476" s="1" t="str">
        <f>TEXT(A476, "dddd")</f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>IF(LEFT(B477,1)="D","DTDC",IF(ISNUMBER(--LEFT(B477,1)),"Bluedart","Other"))</f>
        <v>Bluedart</v>
      </c>
      <c r="F477" s="1" t="str">
        <f>TEXT(A477, "dddd")</f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>IF(LEFT(B478,1)="D","DTDC",IF(ISNUMBER(--LEFT(B478,1)),"Bluedart","Other"))</f>
        <v>Bluedart</v>
      </c>
      <c r="F478" s="1" t="str">
        <f>TEXT(A478, "dddd")</f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>IF(LEFT(B479,1)="D","DTDC",IF(ISNUMBER(--LEFT(B479,1)),"Bluedart","Other"))</f>
        <v>Bluedart</v>
      </c>
      <c r="F479" s="1" t="str">
        <f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>IF(LEFT(B480,1)="D","DTDC",IF(ISNUMBER(--LEFT(B480,1)),"Bluedart","Other"))</f>
        <v>Bluedart</v>
      </c>
      <c r="F480" s="1" t="str">
        <f>TEXT(A480, "dddd")</f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>IF(LEFT(B481,1)="D","DTDC",IF(ISNUMBER(--LEFT(B481,1)),"Bluedart","Other"))</f>
        <v>Bluedart</v>
      </c>
      <c r="F481" s="1" t="str">
        <f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>IF(LEFT(B482,1)="D","DTDC",IF(ISNUMBER(--LEFT(B482,1)),"Bluedart","Other"))</f>
        <v>Bluedart</v>
      </c>
      <c r="F482" s="1" t="str">
        <f>TEXT(A482, "dddd")</f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>IF(LEFT(B483,1)="D","DTDC",IF(ISNUMBER(--LEFT(B483,1)),"Bluedart","Other"))</f>
        <v>Bluedart</v>
      </c>
      <c r="F483" s="1" t="str">
        <f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>IF(LEFT(B484,1)="D","DTDC",IF(ISNUMBER(--LEFT(B484,1)),"Bluedart","Other"))</f>
        <v>Bluedart</v>
      </c>
      <c r="F484" s="1" t="str">
        <f>TEXT(A484, "dddd")</f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>IF(LEFT(B485,1)="D","DTDC",IF(ISNUMBER(--LEFT(B485,1)),"Bluedart","Other"))</f>
        <v>Bluedart</v>
      </c>
      <c r="F485" s="1" t="str">
        <f>TEXT(A485, "dddd")</f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>IF(LEFT(B486,1)="D","DTDC",IF(ISNUMBER(--LEFT(B486,1)),"Bluedart","Other"))</f>
        <v>Bluedart</v>
      </c>
      <c r="F486" s="1" t="str">
        <f>TEXT(A486, "dddd")</f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>IF(LEFT(B487,1)="D","DTDC",IF(ISNUMBER(--LEFT(B487,1)),"Bluedart","Other"))</f>
        <v>Bluedart</v>
      </c>
      <c r="F487" s="1" t="str">
        <f>TEXT(A487, "dddd")</f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>IF(LEFT(B488,1)="D","DTDC",IF(ISNUMBER(--LEFT(B488,1)),"Bluedart","Other"))</f>
        <v>Bluedart</v>
      </c>
      <c r="F488" s="1" t="str">
        <f>TEXT(A488, "dddd")</f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>IF(LEFT(B489,1)="D","DTDC",IF(ISNUMBER(--LEFT(B489,1)),"Bluedart","Other"))</f>
        <v>Bluedart</v>
      </c>
      <c r="F489" s="1" t="str">
        <f>TEXT(A489, "dddd")</f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>IF(LEFT(B490,1)="D","DTDC",IF(ISNUMBER(--LEFT(B490,1)),"Bluedart","Other"))</f>
        <v>Bluedart</v>
      </c>
      <c r="F490" s="1" t="str">
        <f>TEXT(A490, "dddd")</f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>IF(LEFT(B491,1)="D","DTDC",IF(ISNUMBER(--LEFT(B491,1)),"Bluedart","Other"))</f>
        <v>Bluedart</v>
      </c>
      <c r="F491" s="1" t="str">
        <f>TEXT(A491, "dddd")</f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>IF(LEFT(B492,1)="D","DTDC",IF(ISNUMBER(--LEFT(B492,1)),"Bluedart","Other"))</f>
        <v>Bluedart</v>
      </c>
      <c r="F492" s="1" t="str">
        <f>TEXT(A492, "dddd")</f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>IF(LEFT(B493,1)="D","DTDC",IF(ISNUMBER(--LEFT(B493,1)),"Bluedart","Other"))</f>
        <v>Bluedart</v>
      </c>
      <c r="F493" s="1" t="str">
        <f>TEXT(A493, "dddd")</f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>IF(LEFT(B494,1)="D","DTDC",IF(ISNUMBER(--LEFT(B494,1)),"Bluedart","Other"))</f>
        <v>Bluedart</v>
      </c>
      <c r="F494" s="1" t="str">
        <f>TEXT(A494, "dddd")</f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>IF(LEFT(B495,1)="D","DTDC",IF(ISNUMBER(--LEFT(B495,1)),"Bluedart","Other"))</f>
        <v>Bluedart</v>
      </c>
      <c r="F495" s="1" t="str">
        <f>TEXT(A495, "dddd")</f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>IF(LEFT(B496,1)="D","DTDC",IF(ISNUMBER(--LEFT(B496,1)),"Bluedart","Other"))</f>
        <v>Bluedart</v>
      </c>
      <c r="F496" s="1" t="str">
        <f>TEXT(A496, "dddd")</f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>IF(LEFT(B497,1)="D","DTDC",IF(ISNUMBER(--LEFT(B497,1)),"Bluedart","Other"))</f>
        <v>Bluedart</v>
      </c>
      <c r="F497" s="1" t="str">
        <f>TEXT(A497, "dddd")</f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>IF(LEFT(B498,1)="D","DTDC",IF(ISNUMBER(--LEFT(B498,1)),"Bluedart","Other"))</f>
        <v>Bluedart</v>
      </c>
      <c r="F498" s="1" t="str">
        <f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>IF(LEFT(B499,1)="D","DTDC",IF(ISNUMBER(--LEFT(B499,1)),"Bluedart","Other"))</f>
        <v>Bluedart</v>
      </c>
      <c r="F499" s="1" t="str">
        <f>TEXT(A499, "dddd")</f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>IF(LEFT(B500,1)="D","DTDC",IF(ISNUMBER(--LEFT(B500,1)),"Bluedart","Other"))</f>
        <v>Bluedart</v>
      </c>
      <c r="F500" s="1" t="str">
        <f>TEXT(A500, "dddd")</f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>IF(LEFT(B501,1)="D","DTDC",IF(ISNUMBER(--LEFT(B501,1)),"Bluedart","Other"))</f>
        <v>Bluedart</v>
      </c>
      <c r="F501" s="1" t="str">
        <f>TEXT(A501, "dddd")</f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>IF(LEFT(B502,1)="D","DTDC",IF(ISNUMBER(--LEFT(B502,1)),"Bluedart","Other"))</f>
        <v>Bluedart</v>
      </c>
      <c r="F502" s="1" t="str">
        <f>TEXT(A502, "dddd")</f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>IF(LEFT(B503,1)="D","DTDC",IF(ISNUMBER(--LEFT(B503,1)),"Bluedart","Other"))</f>
        <v>Bluedart</v>
      </c>
      <c r="F503" s="1" t="str">
        <f>TEXT(A503, "dddd")</f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>IF(LEFT(B504,1)="D","DTDC",IF(ISNUMBER(--LEFT(B504,1)),"Bluedart","Other"))</f>
        <v>Bluedart</v>
      </c>
      <c r="F504" s="1" t="str">
        <f>TEXT(A504, "dddd")</f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>IF(LEFT(B505,1)="D","DTDC",IF(ISNUMBER(--LEFT(B505,1)),"Bluedart","Other"))</f>
        <v>Bluedart</v>
      </c>
      <c r="F505" s="1" t="str">
        <f>TEXT(A505, "dddd")</f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>IF(LEFT(B506,1)="D","DTDC",IF(ISNUMBER(--LEFT(B506,1)),"Bluedart","Other"))</f>
        <v>Bluedart</v>
      </c>
      <c r="F506" s="1" t="str">
        <f>TEXT(A506, "dddd")</f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>IF(LEFT(B507,1)="D","DTDC",IF(ISNUMBER(--LEFT(B507,1)),"Bluedart","Other"))</f>
        <v>Bluedart</v>
      </c>
      <c r="F507" s="1" t="str">
        <f>TEXT(A507, "dddd")</f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>IF(LEFT(B508,1)="D","DTDC",IF(ISNUMBER(--LEFT(B508,1)),"Bluedart","Other"))</f>
        <v>Bluedart</v>
      </c>
      <c r="F508" s="1" t="str">
        <f>TEXT(A508, "dddd")</f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>IF(LEFT(B509,1)="D","DTDC",IF(ISNUMBER(--LEFT(B509,1)),"Bluedart","Other"))</f>
        <v>Bluedart</v>
      </c>
      <c r="F509" s="1" t="str">
        <f>TEXT(A509, "dddd")</f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>IF(LEFT(B510,1)="D","DTDC",IF(ISNUMBER(--LEFT(B510,1)),"Bluedart","Other"))</f>
        <v>Bluedart</v>
      </c>
      <c r="F510" s="1" t="str">
        <f>TEXT(A510, "dddd")</f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>IF(LEFT(B511,1)="D","DTDC",IF(ISNUMBER(--LEFT(B511,1)),"Bluedart","Other"))</f>
        <v>Bluedart</v>
      </c>
      <c r="F511" s="1" t="str">
        <f>TEXT(A511, "dddd")</f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>IF(LEFT(B512,1)="D","DTDC",IF(ISNUMBER(--LEFT(B512,1)),"Bluedart","Other"))</f>
        <v>Bluedart</v>
      </c>
      <c r="F512" s="1" t="str">
        <f>TEXT(A512, "dddd")</f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>IF(LEFT(B513,1)="D","DTDC",IF(ISNUMBER(--LEFT(B513,1)),"Bluedart","Other"))</f>
        <v>Bluedart</v>
      </c>
      <c r="F513" s="1" t="str">
        <f>TEXT(A513, "dddd")</f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>IF(LEFT(B514,1)="D","DTDC",IF(ISNUMBER(--LEFT(B514,1)),"Bluedart","Other"))</f>
        <v>Bluedart</v>
      </c>
      <c r="F514" s="1" t="str">
        <f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>IF(LEFT(B515,1)="D","DTDC",IF(ISNUMBER(--LEFT(B515,1)),"Bluedart","Other"))</f>
        <v>Bluedart</v>
      </c>
      <c r="F515" s="1" t="str">
        <f>TEXT(A515, "dddd")</f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>IF(LEFT(B516,1)="D","DTDC",IF(ISNUMBER(--LEFT(B516,1)),"Bluedart","Other"))</f>
        <v>Bluedart</v>
      </c>
      <c r="F516" s="1" t="str">
        <f>TEXT(A516, "dddd")</f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>IF(LEFT(B517,1)="D","DTDC",IF(ISNUMBER(--LEFT(B517,1)),"Bluedart","Other"))</f>
        <v>Bluedart</v>
      </c>
      <c r="F517" s="1" t="str">
        <f>TEXT(A517, "dddd")</f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>IF(LEFT(B518,1)="D","DTDC",IF(ISNUMBER(--LEFT(B518,1)),"Bluedart","Other"))</f>
        <v>Bluedart</v>
      </c>
      <c r="F518" s="1" t="str">
        <f>TEXT(A518, "dddd")</f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>IF(LEFT(B519,1)="D","DTDC",IF(ISNUMBER(--LEFT(B519,1)),"Bluedart","Other"))</f>
        <v>Bluedart</v>
      </c>
      <c r="F519" s="1" t="str">
        <f>TEXT(A519, "dddd")</f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>IF(LEFT(B520,1)="D","DTDC",IF(ISNUMBER(--LEFT(B520,1)),"Bluedart","Other"))</f>
        <v>Bluedart</v>
      </c>
      <c r="F520" s="1" t="str">
        <f>TEXT(A520, "dddd")</f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>IF(LEFT(B521,1)="D","DTDC",IF(ISNUMBER(--LEFT(B521,1)),"Bluedart","Other"))</f>
        <v>Bluedart</v>
      </c>
      <c r="F521" s="1" t="str">
        <f>TEXT(A521, "dddd")</f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>IF(LEFT(B522,1)="D","DTDC",IF(ISNUMBER(--LEFT(B522,1)),"Bluedart","Other"))</f>
        <v>Bluedart</v>
      </c>
      <c r="F522" s="1" t="str">
        <f>TEXT(A522, "dddd")</f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>IF(LEFT(B523,1)="D","DTDC",IF(ISNUMBER(--LEFT(B523,1)),"Bluedart","Other"))</f>
        <v>Bluedart</v>
      </c>
      <c r="F523" s="1" t="str">
        <f>TEXT(A523, "dddd")</f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>IF(LEFT(B524,1)="D","DTDC",IF(ISNUMBER(--LEFT(B524,1)),"Bluedart","Other"))</f>
        <v>Bluedart</v>
      </c>
      <c r="F524" s="1" t="str">
        <f>TEXT(A524, "dddd")</f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>IF(LEFT(B525,1)="D","DTDC",IF(ISNUMBER(--LEFT(B525,1)),"Bluedart","Other"))</f>
        <v>Bluedart</v>
      </c>
      <c r="F525" s="1" t="str">
        <f>TEXT(A525, "dddd")</f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>IF(LEFT(B526,1)="D","DTDC",IF(ISNUMBER(--LEFT(B526,1)),"Bluedart","Other"))</f>
        <v>Bluedart</v>
      </c>
      <c r="F526" s="1" t="str">
        <f>TEXT(A526, "dddd")</f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>IF(LEFT(B527,1)="D","DTDC",IF(ISNUMBER(--LEFT(B527,1)),"Bluedart","Other"))</f>
        <v>Bluedart</v>
      </c>
      <c r="F527" s="1" t="str">
        <f>TEXT(A527, "dddd")</f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>IF(LEFT(B528,1)="D","DTDC",IF(ISNUMBER(--LEFT(B528,1)),"Bluedart","Other"))</f>
        <v>Bluedart</v>
      </c>
      <c r="F528" s="1" t="str">
        <f>TEXT(A528, "dddd")</f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>IF(LEFT(B529,1)="D","DTDC",IF(ISNUMBER(--LEFT(B529,1)),"Bluedart","Other"))</f>
        <v>Bluedart</v>
      </c>
      <c r="F529" s="1" t="str">
        <f>TEXT(A529, "dddd")</f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>IF(LEFT(B530,1)="D","DTDC",IF(ISNUMBER(--LEFT(B530,1)),"Bluedart","Other"))</f>
        <v>Bluedart</v>
      </c>
      <c r="F530" s="1" t="str">
        <f>TEXT(A530, "dddd")</f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>IF(LEFT(B531,1)="D","DTDC",IF(ISNUMBER(--LEFT(B531,1)),"Bluedart","Other"))</f>
        <v>Bluedart</v>
      </c>
      <c r="F531" s="1" t="str">
        <f>TEXT(A531, "dddd")</f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>IF(LEFT(B532,1)="D","DTDC",IF(ISNUMBER(--LEFT(B532,1)),"Bluedart","Other"))</f>
        <v>Bluedart</v>
      </c>
      <c r="F532" s="1" t="str">
        <f>TEXT(A532, "dddd")</f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>IF(LEFT(B533,1)="D","DTDC",IF(ISNUMBER(--LEFT(B533,1)),"Bluedart","Other"))</f>
        <v>Bluedart</v>
      </c>
      <c r="F533" s="1" t="str">
        <f>TEXT(A533, "dddd")</f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>IF(LEFT(B534,1)="D","DTDC",IF(ISNUMBER(--LEFT(B534,1)),"Bluedart","Other"))</f>
        <v>Bluedart</v>
      </c>
      <c r="F534" s="1" t="str">
        <f>TEXT(A534, "dddd")</f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>IF(LEFT(B535,1)="D","DTDC",IF(ISNUMBER(--LEFT(B535,1)),"Bluedart","Other"))</f>
        <v>Bluedart</v>
      </c>
      <c r="F535" s="1" t="str">
        <f>TEXT(A535, "dddd")</f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>IF(LEFT(B536,1)="D","DTDC",IF(ISNUMBER(--LEFT(B536,1)),"Bluedart","Other"))</f>
        <v>Bluedart</v>
      </c>
      <c r="F536" s="1" t="str">
        <f>TEXT(A536, "dddd")</f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>IF(LEFT(B537,1)="D","DTDC",IF(ISNUMBER(--LEFT(B537,1)),"Bluedart","Other"))</f>
        <v>Bluedart</v>
      </c>
      <c r="F537" s="1" t="str">
        <f>TEXT(A537, "dddd")</f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>IF(LEFT(B538,1)="D","DTDC",IF(ISNUMBER(--LEFT(B538,1)),"Bluedart","Other"))</f>
        <v>Bluedart</v>
      </c>
      <c r="F538" s="1" t="str">
        <f>TEXT(A538, "dddd")</f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>IF(LEFT(B539,1)="D","DTDC",IF(ISNUMBER(--LEFT(B539,1)),"Bluedart","Other"))</f>
        <v>Bluedart</v>
      </c>
      <c r="F539" s="1" t="str">
        <f>TEXT(A539, "dddd")</f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>
        <f>IFERROR(VLOOKUP(B540,MasterSheet!Q:R,2,)," ")</f>
        <v>0</v>
      </c>
      <c r="D540" s="1" t="str">
        <f>_xlfn.XLOOKUP(B540,MasterSheet!Q:Q,MasterSheet!P:P)</f>
        <v>MICRO VAPI</v>
      </c>
      <c r="E540" s="1" t="str">
        <f>IF(LEFT(B540,1)="D","DTDC",IF(ISNUMBER(--LEFT(B540,1)),"Bluedart","Other"))</f>
        <v>Bluedart</v>
      </c>
      <c r="F540" s="1" t="str">
        <f>TEXT(A540, "dddd")</f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>IF(LEFT(B541,1)="D","DTDC",IF(ISNUMBER(--LEFT(B541,1)),"Bluedart","Other"))</f>
        <v>Bluedart</v>
      </c>
      <c r="F541" s="1" t="str">
        <f>TEXT(A541, "dddd")</f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>IF(LEFT(B542,1)="D","DTDC",IF(ISNUMBER(--LEFT(B542,1)),"Bluedart","Other"))</f>
        <v>Bluedart</v>
      </c>
      <c r="F542" s="1" t="str">
        <f>TEXT(A542, "dddd")</f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>IF(LEFT(B543,1)="D","DTDC",IF(ISNUMBER(--LEFT(B543,1)),"Bluedart","Other"))</f>
        <v>Bluedart</v>
      </c>
      <c r="F543" s="1" t="str">
        <f>TEXT(A543, "dddd")</f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>
        <f>IFERROR(VLOOKUP(B544,MasterSheet!Q:R,2,)," ")</f>
        <v>0</v>
      </c>
      <c r="D544" s="1" t="str">
        <f>_xlfn.XLOOKUP(B544,MasterSheet!Q:Q,MasterSheet!P:P)</f>
        <v>ADVANCED ANZYME</v>
      </c>
      <c r="E544" s="1" t="str">
        <f>IF(LEFT(B544,1)="D","DTDC",IF(ISNUMBER(--LEFT(B544,1)),"Bluedart","Other"))</f>
        <v>Bluedart</v>
      </c>
      <c r="F544" s="1" t="str">
        <f>TEXT(A544, "dddd")</f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>
        <f>IFERROR(VLOOKUP(B545,MasterSheet!Q:R,2,)," ")</f>
        <v>0</v>
      </c>
      <c r="D545" s="1" t="str">
        <f>_xlfn.XLOOKUP(B545,MasterSheet!Q:Q,MasterSheet!P:P)</f>
        <v>SAM SIR</v>
      </c>
      <c r="E545" s="1" t="str">
        <f>IF(LEFT(B545,1)="D","DTDC",IF(ISNUMBER(--LEFT(B545,1)),"Bluedart","Other"))</f>
        <v>Bluedart</v>
      </c>
      <c r="F545" s="1" t="str">
        <f>TEXT(A545, "dddd")</f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>IF(LEFT(B546,1)="D","DTDC",IF(ISNUMBER(--LEFT(B546,1)),"Bluedart","Other"))</f>
        <v>Bluedart</v>
      </c>
      <c r="F546" s="1" t="str">
        <f>TEXT(A546, "dddd")</f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>IF(LEFT(B547,1)="D","DTDC",IF(ISNUMBER(--LEFT(B547,1)),"Bluedart","Other"))</f>
        <v>Bluedart</v>
      </c>
      <c r="F547" s="1" t="str">
        <f>TEXT(A547, "dddd")</f>
        <v>Tuesday</v>
      </c>
    </row>
    <row r="548" spans="1:6" x14ac:dyDescent="0.25">
      <c r="A548" s="2" t="str">
        <f>_xlfn.XLOOKUP(B548,MasterSheet!Q:Q,MasterSheet!N:N," ")</f>
        <v>Dispatch Date</v>
      </c>
      <c r="B548" s="1" t="str">
        <v>Awb Number</v>
      </c>
      <c r="C548" s="1" t="str">
        <f>IFERROR(VLOOKUP(B548,MasterSheet!Q:R,2,)," ")</f>
        <v>Docket Status</v>
      </c>
      <c r="D548" s="1" t="str">
        <f>_xlfn.XLOOKUP(B548,MasterSheet!Q:Q,MasterSheet!P:P)</f>
        <v>Customer name</v>
      </c>
      <c r="E548" s="1" t="str">
        <f>IF(LEFT(B548,1)="D","DTDC",IF(ISNUMBER(--LEFT(B548,1)),"Bluedart","Other"))</f>
        <v>Other</v>
      </c>
      <c r="F548" s="1" t="str">
        <f>TEXT(A548, "dddd")</f>
        <v>Dispatch Date</v>
      </c>
    </row>
    <row r="549" spans="1:6" x14ac:dyDescent="0.25">
      <c r="A549" s="2">
        <f>_xlfn.XLOOKUP(B549,MasterSheet!Q:Q,MasterSheet!N:N," ")</f>
        <v>45955</v>
      </c>
      <c r="B549" s="1" t="str">
        <v>BY  HAND</v>
      </c>
      <c r="C549" s="1" t="str">
        <f>IFERROR(VLOOKUP(B549,MasterSheet!Q:R,2,)," ")</f>
        <v>COMPANY PERSON</v>
      </c>
      <c r="D549" s="1" t="str">
        <f>_xlfn.XLOOKUP(B549,MasterSheet!Q:Q,MasterSheet!P:P)</f>
        <v>SYMBIO SCEINTIFIC</v>
      </c>
      <c r="E549" s="1" t="str">
        <f>IF(LEFT(B549,1)="D","DTDC",IF(ISNUMBER(--LEFT(B549,1)),"Bluedart","Other"))</f>
        <v>Other</v>
      </c>
      <c r="F549" s="1" t="str">
        <f>TEXT(A549, "dddd")</f>
        <v>Saturday</v>
      </c>
    </row>
    <row r="550" spans="1:6" x14ac:dyDescent="0.25">
      <c r="A550" s="2">
        <f>_xlfn.XLOOKUP(B550,MasterSheet!Q:Q,MasterSheet!N:N," ")</f>
        <v>45812</v>
      </c>
      <c r="B550" s="1" t="str">
        <v>BY HAND</v>
      </c>
      <c r="C550" s="1" t="str">
        <f>IFERROR(VLOOKUP(B550,MasterSheet!Q:R,2,)," ")</f>
        <v>PRIYANKA MADAM</v>
      </c>
      <c r="D550" s="1" t="str">
        <f>_xlfn.XLOOKUP(B550,MasterSheet!Q:Q,MasterSheet!P:P)</f>
        <v>ICGEB</v>
      </c>
      <c r="E550" s="1" t="str">
        <f>IF(LEFT(B550,1)="D","DTDC",IF(ISNUMBER(--LEFT(B550,1)),"Bluedart","Other"))</f>
        <v>Other</v>
      </c>
      <c r="F550" s="1" t="str">
        <f>TEXT(A550, "dddd")</f>
        <v>Wednesday</v>
      </c>
    </row>
    <row r="551" spans="1:6" x14ac:dyDescent="0.25">
      <c r="A551" s="2">
        <f>_xlfn.XLOOKUP(B551,MasterSheet!Q:Q,MasterSheet!N:N," ")</f>
        <v>45840</v>
      </c>
      <c r="B551" s="1" t="str">
        <v>BY PORTER</v>
      </c>
      <c r="C551" s="1" t="str">
        <f>IFERROR(VLOOKUP(B551,MasterSheet!Q:R,2,)," ")</f>
        <v>BY PORTER</v>
      </c>
      <c r="D551" s="1" t="str">
        <f>_xlfn.XLOOKUP(B551,MasterSheet!Q:Q,MasterSheet!P:P)</f>
        <v>NDTL</v>
      </c>
      <c r="E551" s="1" t="str">
        <f>IF(LEFT(B551,1)="D","DTDC",IF(ISNUMBER(--LEFT(B551,1)),"Bluedart","Other"))</f>
        <v>Other</v>
      </c>
      <c r="F551" s="1" t="str">
        <f>TEXT(A551, "dddd")</f>
        <v>Wednesday</v>
      </c>
    </row>
    <row r="552" spans="1:6" x14ac:dyDescent="0.25">
      <c r="A552" s="2">
        <f>_xlfn.XLOOKUP(B552,MasterSheet!Q:Q,MasterSheet!N:N," ")</f>
        <v>45894</v>
      </c>
      <c r="B552" s="1" t="str">
        <v>D3001955194</v>
      </c>
      <c r="C552" s="1" t="str">
        <f>IFERROR(VLOOKUP(B552,MasterSheet!Q:R,2,)," ")</f>
        <v>Delivered</v>
      </c>
      <c r="D552" s="1" t="str">
        <f>_xlfn.XLOOKUP(B552,MasterSheet!Q:Q,MasterSheet!P:P)</f>
        <v>IISER MOHALI</v>
      </c>
      <c r="E552" s="1" t="str">
        <f>IF(LEFT(B552,1)="D","DTDC",IF(ISNUMBER(--LEFT(B552,1)),"Bluedart","Other"))</f>
        <v>DTDC</v>
      </c>
      <c r="F552" s="1" t="str">
        <f>TEXT(A552, "dddd")</f>
        <v>Monday</v>
      </c>
    </row>
    <row r="553" spans="1:6" x14ac:dyDescent="0.25">
      <c r="A553" s="2">
        <f>_xlfn.XLOOKUP(B553,MasterSheet!Q:Q,MasterSheet!N:N," ")</f>
        <v>45846</v>
      </c>
      <c r="B553" s="1" t="str">
        <v>D3001996933</v>
      </c>
      <c r="C553" s="1" t="str">
        <f>IFERROR(VLOOKUP(B553,MasterSheet!Q:R,2,)," ")</f>
        <v>Delivered</v>
      </c>
      <c r="D553" s="1" t="str">
        <f>_xlfn.XLOOKUP(B553,MasterSheet!Q:Q,MasterSheet!P:P)</f>
        <v>VECTOR</v>
      </c>
      <c r="E553" s="1" t="str">
        <f>IF(LEFT(B553,1)="D","DTDC",IF(ISNUMBER(--LEFT(B553,1)),"Bluedart","Other"))</f>
        <v>DTDC</v>
      </c>
      <c r="F553" s="1" t="str">
        <f>TEXT(A553, "dddd")</f>
        <v>Tuesday</v>
      </c>
    </row>
    <row r="554" spans="1:6" x14ac:dyDescent="0.25">
      <c r="A554" s="2">
        <f>_xlfn.XLOOKUP(B554,MasterSheet!Q:Q,MasterSheet!N:N," ")</f>
        <v>45846</v>
      </c>
      <c r="B554" s="1" t="str">
        <v>D3001996934</v>
      </c>
      <c r="C554" s="1" t="str">
        <f>IFERROR(VLOOKUP(B554,MasterSheet!Q:R,2,)," ")</f>
        <v>Delivered</v>
      </c>
      <c r="D554" s="1" t="str">
        <f>_xlfn.XLOOKUP(B554,MasterSheet!Q:Q,MasterSheet!P:P)</f>
        <v>BIO SYSTEMS</v>
      </c>
      <c r="E554" s="1" t="str">
        <f>IF(LEFT(B554,1)="D","DTDC",IF(ISNUMBER(--LEFT(B554,1)),"Bluedart","Other"))</f>
        <v>DTDC</v>
      </c>
      <c r="F554" s="1" t="str">
        <f>TEXT(A554, "dddd")</f>
        <v>Tuesday</v>
      </c>
    </row>
    <row r="555" spans="1:6" x14ac:dyDescent="0.25">
      <c r="A555" s="2">
        <f>_xlfn.XLOOKUP(B555,MasterSheet!Q:Q,MasterSheet!N:N," ")</f>
        <v>45846</v>
      </c>
      <c r="B555" s="1" t="str">
        <v>D3001996935</v>
      </c>
      <c r="C555" s="1" t="str">
        <f>IFERROR(VLOOKUP(B555,MasterSheet!Q:R,2,)," ")</f>
        <v>Delivered</v>
      </c>
      <c r="D555" s="1" t="str">
        <f>_xlfn.XLOOKUP(B555,MasterSheet!Q:Q,MasterSheet!P:P)</f>
        <v>Medlife</v>
      </c>
      <c r="E555" s="1" t="str">
        <f>IF(LEFT(B555,1)="D","DTDC",IF(ISNUMBER(--LEFT(B555,1)),"Bluedart","Other"))</f>
        <v>DTDC</v>
      </c>
      <c r="F555" s="1" t="str">
        <f>TEXT(A555, "dddd")</f>
        <v>Tuesday</v>
      </c>
    </row>
    <row r="556" spans="1:6" x14ac:dyDescent="0.25">
      <c r="A556" s="2">
        <f>_xlfn.XLOOKUP(B556,MasterSheet!Q:Q,MasterSheet!N:N," ")</f>
        <v>45880</v>
      </c>
      <c r="B556" s="1" t="str">
        <v>D3001997013</v>
      </c>
      <c r="C556" s="1" t="str">
        <f>IFERROR(VLOOKUP(B556,MasterSheet!Q:R,2,)," ")</f>
        <v>Delivered</v>
      </c>
      <c r="D556" s="1" t="str">
        <f>_xlfn.XLOOKUP(B556,MasterSheet!Q:Q,MasterSheet!P:P)</f>
        <v>RESEARCH WORLD</v>
      </c>
      <c r="E556" s="1" t="str">
        <f>IF(LEFT(B556,1)="D","DTDC",IF(ISNUMBER(--LEFT(B556,1)),"Bluedart","Other"))</f>
        <v>DTDC</v>
      </c>
      <c r="F556" s="1" t="str">
        <f>TEXT(A556, "dddd")</f>
        <v>Monday</v>
      </c>
    </row>
    <row r="557" spans="1:6" x14ac:dyDescent="0.25">
      <c r="A557" s="2">
        <f>_xlfn.XLOOKUP(B557,MasterSheet!Q:Q,MasterSheet!N:N," ")</f>
        <v>45880</v>
      </c>
      <c r="B557" s="1" t="str">
        <v>D3001997014</v>
      </c>
      <c r="C557" s="1" t="str">
        <f>IFERROR(VLOOKUP(B557,MasterSheet!Q:R,2,)," ")</f>
        <v>Delivered</v>
      </c>
      <c r="D557" s="1" t="str">
        <f>_xlfn.XLOOKUP(B557,MasterSheet!Q:Q,MasterSheet!P:P)</f>
        <v>IMTECH</v>
      </c>
      <c r="E557" s="1" t="str">
        <f>IF(LEFT(B557,1)="D","DTDC",IF(ISNUMBER(--LEFT(B557,1)),"Bluedart","Other"))</f>
        <v>DTDC</v>
      </c>
      <c r="F557" s="1" t="str">
        <f>TEXT(A557, "dddd")</f>
        <v>Monday</v>
      </c>
    </row>
    <row r="558" spans="1:6" x14ac:dyDescent="0.25">
      <c r="A558" s="2">
        <f>_xlfn.XLOOKUP(B558,MasterSheet!Q:Q,MasterSheet!N:N," ")</f>
        <v>45880</v>
      </c>
      <c r="B558" s="1" t="str">
        <v>D3001997015</v>
      </c>
      <c r="C558" s="1" t="str">
        <f>IFERROR(VLOOKUP(B558,MasterSheet!Q:R,2,)," ")</f>
        <v>Delivered</v>
      </c>
      <c r="D558" s="1" t="str">
        <f>_xlfn.XLOOKUP(B558,MasterSheet!Q:Q,MasterSheet!P:P)</f>
        <v>IIT-ROORKE</v>
      </c>
      <c r="E558" s="1" t="str">
        <f>IF(LEFT(B558,1)="D","DTDC",IF(ISNUMBER(--LEFT(B558,1)),"Bluedart","Other"))</f>
        <v>DTDC</v>
      </c>
      <c r="F558" s="1" t="str">
        <f>TEXT(A558, "dddd")</f>
        <v>Monday</v>
      </c>
    </row>
    <row r="559" spans="1:6" x14ac:dyDescent="0.25">
      <c r="A559" s="2">
        <f>_xlfn.XLOOKUP(B559,MasterSheet!Q:Q,MasterSheet!N:N," ")</f>
        <v>45887</v>
      </c>
      <c r="B559" s="1" t="str">
        <v>D3001997017</v>
      </c>
      <c r="C559" s="1" t="str">
        <f>IFERROR(VLOOKUP(B559,MasterSheet!Q:R,2,)," ")</f>
        <v>Delivered</v>
      </c>
      <c r="D559" s="1" t="str">
        <f>_xlfn.XLOOKUP(B559,MasterSheet!Q:Q,MasterSheet!P:P)</f>
        <v>Essence</v>
      </c>
      <c r="E559" s="1" t="str">
        <f>IF(LEFT(B559,1)="D","DTDC",IF(ISNUMBER(--LEFT(B559,1)),"Bluedart","Other"))</f>
        <v>DTDC</v>
      </c>
      <c r="F559" s="1" t="str">
        <f>TEXT(A559, "dddd")</f>
        <v>Monday</v>
      </c>
    </row>
    <row r="560" spans="1:6" x14ac:dyDescent="0.25">
      <c r="A560" s="2">
        <f>_xlfn.XLOOKUP(B560,MasterSheet!Q:Q,MasterSheet!N:N," ")</f>
        <v>45887</v>
      </c>
      <c r="B560" s="1" t="str">
        <v>D3001997018</v>
      </c>
      <c r="C560" s="1" t="str">
        <f>IFERROR(VLOOKUP(B560,MasterSheet!Q:R,2,)," ")</f>
        <v>Delivered</v>
      </c>
      <c r="D560" s="1" t="str">
        <f>_xlfn.XLOOKUP(B560,MasterSheet!Q:Q,MasterSheet!P:P)</f>
        <v>MEDLIFE</v>
      </c>
      <c r="E560" s="1" t="str">
        <f>IF(LEFT(B560,1)="D","DTDC",IF(ISNUMBER(--LEFT(B560,1)),"Bluedart","Other"))</f>
        <v>DTDC</v>
      </c>
      <c r="F560" s="1" t="str">
        <f>TEXT(A560, "dddd")</f>
        <v>Monday</v>
      </c>
    </row>
    <row r="561" spans="1:6" x14ac:dyDescent="0.25">
      <c r="A561" s="2">
        <f>_xlfn.XLOOKUP(B561,MasterSheet!Q:Q,MasterSheet!N:N," ")</f>
        <v>45836</v>
      </c>
      <c r="B561" s="1" t="str">
        <v>D3002213696</v>
      </c>
      <c r="C561" s="1" t="str">
        <f>IFERROR(VLOOKUP(B561,MasterSheet!Q:R,2,)," ")</f>
        <v>Delivered</v>
      </c>
      <c r="D561" s="1" t="str">
        <f>_xlfn.XLOOKUP(B561,MasterSheet!Q:Q,MasterSheet!P:P)</f>
        <v>SOHST</v>
      </c>
      <c r="E561" s="1" t="str">
        <f>IF(LEFT(B561,1)="D","DTDC",IF(ISNUMBER(--LEFT(B561,1)),"Bluedart","Other"))</f>
        <v>DTDC</v>
      </c>
      <c r="F561" s="1" t="str">
        <f>TEXT(A561, "dddd")</f>
        <v>Saturday</v>
      </c>
    </row>
    <row r="562" spans="1:6" x14ac:dyDescent="0.25">
      <c r="A562" s="2">
        <f>_xlfn.XLOOKUP(B562,MasterSheet!Q:Q,MasterSheet!N:N," ")</f>
        <v>45846</v>
      </c>
      <c r="B562" s="1" t="str">
        <v>D3002213697</v>
      </c>
      <c r="C562" s="1" t="str">
        <f>IFERROR(VLOOKUP(B562,MasterSheet!Q:R,2,)," ")</f>
        <v>Delivered</v>
      </c>
      <c r="D562" s="1" t="str">
        <f>_xlfn.XLOOKUP(B562,MasterSheet!Q:Q,MasterSheet!P:P)</f>
        <v>RESEARCH</v>
      </c>
      <c r="E562" s="1" t="str">
        <f>IF(LEFT(B562,1)="D","DTDC",IF(ISNUMBER(--LEFT(B562,1)),"Bluedart","Other"))</f>
        <v>DTDC</v>
      </c>
      <c r="F562" s="1" t="str">
        <f>TEXT(A562, "dddd")</f>
        <v>Tuesday</v>
      </c>
    </row>
    <row r="563" spans="1:6" x14ac:dyDescent="0.25">
      <c r="A563" s="2">
        <f>_xlfn.XLOOKUP(B563,MasterSheet!Q:Q,MasterSheet!N:N," ")</f>
        <v>45832</v>
      </c>
      <c r="B563" s="1" t="str">
        <v>D3002213704</v>
      </c>
      <c r="C563" s="1" t="str">
        <f>IFERROR(VLOOKUP(B563,MasterSheet!Q:R,2,)," ")</f>
        <v>Delivered</v>
      </c>
      <c r="D563" s="1" t="str">
        <f>_xlfn.XLOOKUP(B563,MasterSheet!Q:Q,MasterSheet!P:P)</f>
        <v>MEDLIFE</v>
      </c>
      <c r="E563" s="1" t="str">
        <f>IF(LEFT(B563,1)="D","DTDC",IF(ISNUMBER(--LEFT(B563,1)),"Bluedart","Other"))</f>
        <v>DTDC</v>
      </c>
      <c r="F563" s="1" t="str">
        <f>TEXT(A563, "dddd")</f>
        <v>Tuesday</v>
      </c>
    </row>
    <row r="564" spans="1:6" x14ac:dyDescent="0.25">
      <c r="A564" s="2">
        <f>_xlfn.XLOOKUP(B564,MasterSheet!Q:Q,MasterSheet!N:N," ")</f>
        <v>45829</v>
      </c>
      <c r="B564" t="str">
        <v>D3002213705</v>
      </c>
      <c r="C564" s="1" t="str">
        <f>IFERROR(VLOOKUP(B564,MasterSheet!Q:R,2,)," ")</f>
        <v>Delivered</v>
      </c>
      <c r="D564" s="1" t="str">
        <f>_xlfn.XLOOKUP(B564,MasterSheet!Q:Q,MasterSheet!P:P)</f>
        <v>Imtech</v>
      </c>
      <c r="E564" s="1" t="str">
        <f>IF(LEFT(B564,1)="D","DTDC",IF(ISNUMBER(--LEFT(B564,1)),"Bluedart","Other"))</f>
        <v>DTDC</v>
      </c>
      <c r="F564" s="1" t="str">
        <f>TEXT(A564, "dddd")</f>
        <v>Saturday</v>
      </c>
    </row>
    <row r="565" spans="1:6" x14ac:dyDescent="0.25">
      <c r="A565" s="2">
        <f>_xlfn.XLOOKUP(B565,MasterSheet!Q:Q,MasterSheet!N:N," ")</f>
        <v>45867</v>
      </c>
      <c r="B565" t="str">
        <v>D3002709220</v>
      </c>
      <c r="C565" s="1" t="str">
        <f>IFERROR(VLOOKUP(B565,MasterSheet!Q:R,2,)," ")</f>
        <v>Delivered</v>
      </c>
      <c r="D565" s="1" t="str">
        <f>_xlfn.XLOOKUP(B565,MasterSheet!Q:Q,MasterSheet!P:P)</f>
        <v>IMTECH</v>
      </c>
      <c r="E565" s="1" t="str">
        <f>IF(LEFT(B565,1)="D","DTDC",IF(ISNUMBER(--LEFT(B565,1)),"Bluedart","Other"))</f>
        <v>DTDC</v>
      </c>
      <c r="F565" s="1" t="str">
        <f>TEXT(A565, "dddd")</f>
        <v>Tuesday</v>
      </c>
    </row>
    <row r="566" spans="1:6" x14ac:dyDescent="0.25">
      <c r="A566" s="2">
        <f>_xlfn.XLOOKUP(B566,MasterSheet!Q:Q,MasterSheet!N:N," ")</f>
        <v>45852</v>
      </c>
      <c r="B566" t="str">
        <v>D3002709675</v>
      </c>
      <c r="C566" s="1" t="str">
        <f>IFERROR(VLOOKUP(B566,MasterSheet!Q:R,2,)," ")</f>
        <v>Delivered</v>
      </c>
      <c r="D566" s="1" t="str">
        <f>_xlfn.XLOOKUP(B566,MasterSheet!Q:Q,MasterSheet!P:P)</f>
        <v>Medlife</v>
      </c>
      <c r="E566" s="1" t="str">
        <f>IF(LEFT(B566,1)="D","DTDC",IF(ISNUMBER(--LEFT(B566,1)),"Bluedart","Other"))</f>
        <v>DTDC</v>
      </c>
      <c r="F566" s="1" t="str">
        <f>TEXT(A566, "dddd")</f>
        <v>Monday</v>
      </c>
    </row>
    <row r="567" spans="1:6" x14ac:dyDescent="0.25">
      <c r="A567" s="2">
        <f>_xlfn.XLOOKUP(B567,MasterSheet!Q:Q,MasterSheet!N:N," ")</f>
        <v>45852</v>
      </c>
      <c r="B567" t="str">
        <v>D3002709676</v>
      </c>
      <c r="C567" s="1" t="str">
        <f>IFERROR(VLOOKUP(B567,MasterSheet!Q:R,2,)," ")</f>
        <v>Delivered</v>
      </c>
      <c r="D567" s="1" t="str">
        <f>_xlfn.XLOOKUP(B567,MasterSheet!Q:Q,MasterSheet!P:P)</f>
        <v>IMTECH</v>
      </c>
      <c r="E567" s="1" t="str">
        <f>IF(LEFT(B567,1)="D","DTDC",IF(ISNUMBER(--LEFT(B567,1)),"Bluedart","Other"))</f>
        <v>DTDC</v>
      </c>
      <c r="F567" s="1" t="str">
        <f>TEXT(A567, "dddd")</f>
        <v>Monday</v>
      </c>
    </row>
    <row r="568" spans="1:6" x14ac:dyDescent="0.25">
      <c r="A568" s="2">
        <f>_xlfn.XLOOKUP(B568,MasterSheet!Q:Q,MasterSheet!N:N," ")</f>
        <v>45860</v>
      </c>
      <c r="B568" t="str">
        <v>D3002709684</v>
      </c>
      <c r="C568" s="1" t="str">
        <f>IFERROR(VLOOKUP(B568,MasterSheet!Q:R,2,)," ")</f>
        <v>Delivered</v>
      </c>
      <c r="D568" s="1" t="str">
        <f>_xlfn.XLOOKUP(B568,MasterSheet!Q:Q,MasterSheet!P:P)</f>
        <v>IMTECH</v>
      </c>
      <c r="E568" s="1" t="str">
        <f>IF(LEFT(B568,1)="D","DTDC",IF(ISNUMBER(--LEFT(B568,1)),"Bluedart","Other"))</f>
        <v>DTDC</v>
      </c>
      <c r="F568" s="1" t="str">
        <f>TEXT(A568, "dddd")</f>
        <v>Tuesday</v>
      </c>
    </row>
    <row r="569" spans="1:6" x14ac:dyDescent="0.25">
      <c r="A569" s="2">
        <f>_xlfn.XLOOKUP(B569,MasterSheet!Q:Q,MasterSheet!N:N," ")</f>
        <v>45860</v>
      </c>
      <c r="B569" t="str">
        <v>D3002709685</v>
      </c>
      <c r="C569" s="1" t="str">
        <f>IFERROR(VLOOKUP(B569,MasterSheet!Q:R,2,)," ")</f>
        <v>Delivered</v>
      </c>
      <c r="D569" s="1" t="str">
        <f>_xlfn.XLOOKUP(B569,MasterSheet!Q:Q,MasterSheet!P:P)</f>
        <v>Essence</v>
      </c>
      <c r="E569" s="1" t="str">
        <f>IF(LEFT(B569,1)="D","DTDC",IF(ISNUMBER(--LEFT(B569,1)),"Bluedart","Other"))</f>
        <v>DTDC</v>
      </c>
      <c r="F569" s="1" t="str">
        <f>TEXT(A569, "dddd")</f>
        <v>Tuesday</v>
      </c>
    </row>
    <row r="570" spans="1:6" x14ac:dyDescent="0.25">
      <c r="A570" s="2">
        <f>_xlfn.XLOOKUP(B570,MasterSheet!Q:Q,MasterSheet!N:N," ")</f>
        <v>45867</v>
      </c>
      <c r="B570" t="str">
        <v>D3002864036</v>
      </c>
      <c r="C570" s="1" t="str">
        <f>IFERROR(VLOOKUP(B570,MasterSheet!Q:R,2,)," ")</f>
        <v>Delivered</v>
      </c>
      <c r="D570" s="1" t="str">
        <f>_xlfn.XLOOKUP(B570,MasterSheet!Q:Q,MasterSheet!P:P)</f>
        <v>MEDLIFE</v>
      </c>
      <c r="E570" s="1" t="str">
        <f>IF(LEFT(B570,1)="D","DTDC",IF(ISNUMBER(--LEFT(B570,1)),"Bluedart","Other"))</f>
        <v>DTDC</v>
      </c>
      <c r="F570" s="1" t="str">
        <f>TEXT(A570, "dddd")</f>
        <v>Tuesday</v>
      </c>
    </row>
    <row r="571" spans="1:6" x14ac:dyDescent="0.25">
      <c r="A571" s="2">
        <f>_xlfn.XLOOKUP(B571,MasterSheet!Q:Q,MasterSheet!N:N," ")</f>
        <v>45867</v>
      </c>
      <c r="B571" t="str">
        <v>D3002864037</v>
      </c>
      <c r="C571" s="1" t="str">
        <f>IFERROR(VLOOKUP(B571,MasterSheet!Q:R,2,)," ")</f>
        <v>Delivered</v>
      </c>
      <c r="D571" s="1" t="str">
        <f>_xlfn.XLOOKUP(B571,MasterSheet!Q:Q,MasterSheet!P:P)</f>
        <v>IMTECH</v>
      </c>
      <c r="E571" s="1" t="str">
        <f>IF(LEFT(B571,1)="D","DTDC",IF(ISNUMBER(--LEFT(B571,1)),"Bluedart","Other"))</f>
        <v>DTDC</v>
      </c>
      <c r="F571" s="1" t="str">
        <f>TEXT(A571, "dddd")</f>
        <v>Tuesday</v>
      </c>
    </row>
    <row r="572" spans="1:6" x14ac:dyDescent="0.25">
      <c r="A572" s="2">
        <f>_xlfn.XLOOKUP(B572,MasterSheet!Q:Q,MasterSheet!N:N," ")</f>
        <v>45873</v>
      </c>
      <c r="B572" t="str">
        <v>D3002864041</v>
      </c>
      <c r="C572" s="1" t="str">
        <f>IFERROR(VLOOKUP(B572,MasterSheet!Q:R,2,)," ")</f>
        <v>Delivered</v>
      </c>
      <c r="D572" s="1" t="str">
        <f>_xlfn.XLOOKUP(B572,MasterSheet!Q:Q,MasterSheet!P:P)</f>
        <v>POOJA TRADERS</v>
      </c>
      <c r="E572" s="1" t="str">
        <f>IF(LEFT(B572,1)="D","DTDC",IF(ISNUMBER(--LEFT(B572,1)),"Bluedart","Other"))</f>
        <v>DTDC</v>
      </c>
      <c r="F572" s="1" t="str">
        <f>TEXT(A572, "dddd")</f>
        <v>Monday</v>
      </c>
    </row>
    <row r="573" spans="1:6" x14ac:dyDescent="0.25">
      <c r="A573" s="2">
        <f>_xlfn.XLOOKUP(B573,MasterSheet!Q:Q,MasterSheet!N:N," ")</f>
        <v>45871</v>
      </c>
      <c r="B573" t="str">
        <v>D3002864042</v>
      </c>
      <c r="C573" s="1" t="str">
        <f>IFERROR(VLOOKUP(B573,MasterSheet!Q:R,2,)," ")</f>
        <v>Delivered</v>
      </c>
      <c r="D573" s="1" t="str">
        <f>_xlfn.XLOOKUP(B573,MasterSheet!Q:Q,MasterSheet!P:P)</f>
        <v>Medlife</v>
      </c>
      <c r="E573" s="1" t="str">
        <f>IF(LEFT(B573,1)="D","DTDC",IF(ISNUMBER(--LEFT(B573,1)),"Bluedart","Other"))</f>
        <v>DTDC</v>
      </c>
      <c r="F573" s="1" t="str">
        <f>TEXT(A573, "dddd")</f>
        <v>Saturday</v>
      </c>
    </row>
    <row r="574" spans="1:6" x14ac:dyDescent="0.25">
      <c r="A574" s="2">
        <f>_xlfn.XLOOKUP(B574,MasterSheet!Q:Q,MasterSheet!N:N," ")</f>
        <v>45875</v>
      </c>
      <c r="B574" t="str">
        <v>D3002864046</v>
      </c>
      <c r="C574" s="1" t="str">
        <f>IFERROR(VLOOKUP(B574,MasterSheet!Q:R,2,)," ")</f>
        <v>Delivered</v>
      </c>
      <c r="D574" s="1" t="str">
        <f>_xlfn.XLOOKUP(B574,MasterSheet!Q:Q,MasterSheet!P:P)</f>
        <v>MEDLIFE</v>
      </c>
      <c r="E574" s="1" t="str">
        <f>IF(LEFT(B574,1)="D","DTDC",IF(ISNUMBER(--LEFT(B574,1)),"Bluedart","Other"))</f>
        <v>DTDC</v>
      </c>
      <c r="F574" s="1" t="str">
        <f>TEXT(A574, "dddd")</f>
        <v>Wednesday</v>
      </c>
    </row>
    <row r="575" spans="1:6" x14ac:dyDescent="0.25">
      <c r="A575" s="2">
        <f>_xlfn.XLOOKUP(B575,MasterSheet!Q:Q,MasterSheet!N:N," ")</f>
        <v>45901</v>
      </c>
      <c r="B575" t="str">
        <v>D3002950334</v>
      </c>
      <c r="C575" s="1" t="str">
        <f>IFERROR(VLOOKUP(B575,MasterSheet!Q:R,2,)," ")</f>
        <v>Delivered</v>
      </c>
      <c r="D575" s="1" t="str">
        <f>_xlfn.XLOOKUP(B575,MasterSheet!Q:Q,MasterSheet!P:P)</f>
        <v>IISER MOHALI</v>
      </c>
      <c r="E575" s="1" t="str">
        <f>IF(LEFT(B575,1)="D","DTDC",IF(ISNUMBER(--LEFT(B575,1)),"Bluedart","Other"))</f>
        <v>DTDC</v>
      </c>
      <c r="F575" s="1" t="str">
        <f>TEXT(A575, "dddd")</f>
        <v>Monday</v>
      </c>
    </row>
    <row r="576" spans="1:6" x14ac:dyDescent="0.25">
      <c r="A576" s="2">
        <f>_xlfn.XLOOKUP(B576,MasterSheet!Q:Q,MasterSheet!N:N," ")</f>
        <v>45908</v>
      </c>
      <c r="B576" t="str">
        <v>D3002950414</v>
      </c>
      <c r="C576" s="1" t="str">
        <f>IFERROR(VLOOKUP(B576,MasterSheet!Q:R,2,)," ")</f>
        <v>Delivered</v>
      </c>
      <c r="D576" s="1" t="str">
        <f>_xlfn.XLOOKUP(B576,MasterSheet!Q:Q,MasterSheet!P:P)</f>
        <v>RESEARCH</v>
      </c>
      <c r="E576" s="1" t="str">
        <f>IF(LEFT(B576,1)="D","DTDC",IF(ISNUMBER(--LEFT(B576,1)),"Bluedart","Other"))</f>
        <v>DTDC</v>
      </c>
      <c r="F576" s="1" t="str">
        <f>TEXT(A576, "dddd")</f>
        <v>Monday</v>
      </c>
    </row>
    <row r="577" spans="1:6" x14ac:dyDescent="0.25">
      <c r="A577" s="2">
        <f>_xlfn.XLOOKUP(B577,MasterSheet!Q:Q,MasterSheet!N:N," ")</f>
        <v>45908</v>
      </c>
      <c r="B577" t="str">
        <v>D3002950415</v>
      </c>
      <c r="C577" s="1" t="str">
        <f>IFERROR(VLOOKUP(B577,MasterSheet!Q:R,2,)," ")</f>
        <v>Delivered</v>
      </c>
      <c r="D577" s="1" t="str">
        <f>_xlfn.XLOOKUP(B577,MasterSheet!Q:Q,MasterSheet!P:P)</f>
        <v>IISER MOHALI</v>
      </c>
      <c r="E577" s="1" t="str">
        <f>IF(LEFT(B577,1)="D","DTDC",IF(ISNUMBER(--LEFT(B577,1)),"Bluedart","Other"))</f>
        <v>DTDC</v>
      </c>
      <c r="F577" s="1" t="str">
        <f>TEXT(A577, "dddd")</f>
        <v>Monday</v>
      </c>
    </row>
    <row r="578" spans="1:6" x14ac:dyDescent="0.25">
      <c r="A578" s="2">
        <f>_xlfn.XLOOKUP(B578,MasterSheet!Q:Q,MasterSheet!N:N," ")</f>
        <v>45908</v>
      </c>
      <c r="B578" t="str">
        <v>D3002950416</v>
      </c>
      <c r="C578" s="1" t="str">
        <f>IFERROR(VLOOKUP(B578,MasterSheet!Q:R,2,)," ")</f>
        <v>Delivered</v>
      </c>
      <c r="D578" s="1" t="str">
        <f>_xlfn.XLOOKUP(B578,MasterSheet!Q:Q,MasterSheet!P:P)</f>
        <v>VECTOR</v>
      </c>
      <c r="E578" s="1" t="str">
        <f>IF(LEFT(B578,1)="D","DTDC",IF(ISNUMBER(--LEFT(B578,1)),"Bluedart","Other"))</f>
        <v>DTDC</v>
      </c>
      <c r="F578" s="1" t="str">
        <f>TEXT(A578, "dddd")</f>
        <v>Monday</v>
      </c>
    </row>
    <row r="579" spans="1:6" x14ac:dyDescent="0.25">
      <c r="A579" s="2">
        <f>_xlfn.XLOOKUP(B579,MasterSheet!Q:Q,MasterSheet!N:N," ")</f>
        <v>45908</v>
      </c>
      <c r="B579" t="str">
        <v>D3002950417</v>
      </c>
      <c r="C579" s="1" t="str">
        <f>IFERROR(VLOOKUP(B579,MasterSheet!Q:R,2,)," ")</f>
        <v>Delivered</v>
      </c>
      <c r="D579" s="1" t="str">
        <f>_xlfn.XLOOKUP(B579,MasterSheet!Q:Q,MasterSheet!P:P)</f>
        <v>ESSENCE</v>
      </c>
      <c r="E579" s="1" t="str">
        <f>IF(LEFT(B579,1)="D","DTDC",IF(ISNUMBER(--LEFT(B579,1)),"Bluedart","Other"))</f>
        <v>DTDC</v>
      </c>
      <c r="F579" s="1" t="str">
        <f>TEXT(A579, "dddd")</f>
        <v>Monday</v>
      </c>
    </row>
    <row r="580" spans="1:6" x14ac:dyDescent="0.25">
      <c r="A580" s="2">
        <f>_xlfn.XLOOKUP(B580,MasterSheet!Q:Q,MasterSheet!N:N," ")</f>
        <v>45913</v>
      </c>
      <c r="B580" t="str">
        <v>D3003568451</v>
      </c>
      <c r="C580" s="1" t="str">
        <f>IFERROR(VLOOKUP(B580,MasterSheet!Q:R,2,)," ")</f>
        <v>Delivered</v>
      </c>
      <c r="D580" s="1" t="str">
        <f>_xlfn.XLOOKUP(B580,MasterSheet!Q:Q,MasterSheet!P:P)</f>
        <v>MEDLIFE</v>
      </c>
      <c r="E580" s="1" t="str">
        <f>IF(LEFT(B580,1)="D","DTDC",IF(ISNUMBER(--LEFT(B580,1)),"Bluedart","Other"))</f>
        <v>DTDC</v>
      </c>
      <c r="F580" s="1" t="str">
        <f>TEXT(A580, "dddd")</f>
        <v>Saturday</v>
      </c>
    </row>
    <row r="581" spans="1:6" x14ac:dyDescent="0.25">
      <c r="A581" s="2">
        <f>_xlfn.XLOOKUP(B581,MasterSheet!Q:Q,MasterSheet!N:N," ")</f>
        <v>45915</v>
      </c>
      <c r="B581" t="str">
        <v>D3003568486</v>
      </c>
      <c r="C581" s="1" t="str">
        <f>IFERROR(VLOOKUP(B581,MasterSheet!Q:R,2,)," ")</f>
        <v>Delivered</v>
      </c>
      <c r="D581" s="1" t="str">
        <f>_xlfn.XLOOKUP(B581,MasterSheet!Q:Q,MasterSheet!P:P)</f>
        <v>IMTECH</v>
      </c>
      <c r="E581" s="1" t="str">
        <f>IF(LEFT(B581,1)="D","DTDC",IF(ISNUMBER(--LEFT(B581,1)),"Bluedart","Other"))</f>
        <v>DTDC</v>
      </c>
      <c r="F581" s="1" t="str">
        <f>TEXT(A581, "dddd")</f>
        <v>Monday</v>
      </c>
    </row>
    <row r="582" spans="1:6" x14ac:dyDescent="0.25">
      <c r="A582" s="2">
        <f>_xlfn.XLOOKUP(B582,MasterSheet!Q:Q,MasterSheet!N:N," ")</f>
        <v>45915</v>
      </c>
      <c r="B582" t="str">
        <v>D3003568487</v>
      </c>
      <c r="C582" s="1" t="str">
        <f>IFERROR(VLOOKUP(B582,MasterSheet!Q:R,2,)," ")</f>
        <v>Delivered</v>
      </c>
      <c r="D582" s="1" t="str">
        <f>_xlfn.XLOOKUP(B582,MasterSheet!Q:Q,MasterSheet!P:P)</f>
        <v>RESEARCH</v>
      </c>
      <c r="E582" s="1" t="str">
        <f>IF(LEFT(B582,1)="D","DTDC",IF(ISNUMBER(--LEFT(B582,1)),"Bluedart","Other"))</f>
        <v>DTDC</v>
      </c>
      <c r="F582" s="1" t="str">
        <f>TEXT(A582, "dddd")</f>
        <v>Monday</v>
      </c>
    </row>
    <row r="583" spans="1:6" x14ac:dyDescent="0.25">
      <c r="A583" s="2">
        <f>_xlfn.XLOOKUP(B583,MasterSheet!Q:Q,MasterSheet!N:N," ")</f>
        <v>45915</v>
      </c>
      <c r="B583" t="str">
        <v>D3003568488</v>
      </c>
      <c r="C583" s="1" t="str">
        <f>IFERROR(VLOOKUP(B583,MasterSheet!Q:R,2,)," ")</f>
        <v>Delivered</v>
      </c>
      <c r="D583" s="1" t="str">
        <f>_xlfn.XLOOKUP(B583,MasterSheet!Q:Q,MasterSheet!P:P)</f>
        <v>VECTOR</v>
      </c>
      <c r="E583" s="1" t="str">
        <f>IF(LEFT(B583,1)="D","DTDC",IF(ISNUMBER(--LEFT(B583,1)),"Bluedart","Other"))</f>
        <v>DTDC</v>
      </c>
      <c r="F583" s="1" t="str">
        <f>TEXT(A583, "dddd")</f>
        <v>Monday</v>
      </c>
    </row>
    <row r="584" spans="1:6" x14ac:dyDescent="0.25">
      <c r="A584" s="2">
        <f>_xlfn.XLOOKUP(B584,MasterSheet!Q:Q,MasterSheet!N:N," ")</f>
        <v>45927</v>
      </c>
      <c r="B584" t="str">
        <v>D3003710005</v>
      </c>
      <c r="C584" s="1" t="str">
        <f>IFERROR(VLOOKUP(B584,MasterSheet!Q:R,2,)," ")</f>
        <v>Delivered</v>
      </c>
      <c r="D584" s="1" t="str">
        <f>_xlfn.XLOOKUP(B584,MasterSheet!Q:Q,MasterSheet!P:P)</f>
        <v>INFINITY</v>
      </c>
      <c r="E584" s="1" t="str">
        <f>IF(LEFT(B584,1)="D","DTDC",IF(ISNUMBER(--LEFT(B584,1)),"Bluedart","Other"))</f>
        <v>DTDC</v>
      </c>
      <c r="F584" s="1" t="str">
        <f>TEXT(A584, "dddd")</f>
        <v>Saturday</v>
      </c>
    </row>
    <row r="585" spans="1:6" x14ac:dyDescent="0.25">
      <c r="A585" s="2">
        <f>_xlfn.XLOOKUP(B585,MasterSheet!Q:Q,MasterSheet!N:N," ")</f>
        <v>45927</v>
      </c>
      <c r="B585" t="str">
        <v>D3003710006</v>
      </c>
      <c r="C585" s="1" t="str">
        <f>IFERROR(VLOOKUP(B585,MasterSheet!Q:R,2,)," ")</f>
        <v>Delivered</v>
      </c>
      <c r="D585" s="1" t="str">
        <f>_xlfn.XLOOKUP(B585,MasterSheet!Q:Q,MasterSheet!P:P)</f>
        <v>MEDLIFE</v>
      </c>
      <c r="E585" s="1" t="str">
        <f>IF(LEFT(B585,1)="D","DTDC",IF(ISNUMBER(--LEFT(B585,1)),"Bluedart","Other"))</f>
        <v>DTDC</v>
      </c>
      <c r="F585" s="1" t="str">
        <f>TEXT(A585, "dddd")</f>
        <v>Saturday</v>
      </c>
    </row>
    <row r="586" spans="1:6" x14ac:dyDescent="0.25">
      <c r="A586" s="2">
        <f>_xlfn.XLOOKUP(B586,MasterSheet!Q:Q,MasterSheet!N:N," ")</f>
        <v>45934</v>
      </c>
      <c r="B586" t="str">
        <v>D3003710010</v>
      </c>
      <c r="C586" s="1" t="str">
        <f>IFERROR(VLOOKUP(B586,MasterSheet!Q:R,2,)," ")</f>
        <v>Delivered</v>
      </c>
      <c r="D586" s="1" t="str">
        <f>_xlfn.XLOOKUP(B586,MasterSheet!Q:Q,MasterSheet!P:P)</f>
        <v>Vector</v>
      </c>
      <c r="E586" s="1" t="str">
        <f>IF(LEFT(B586,1)="D","DTDC",IF(ISNUMBER(--LEFT(B586,1)),"Bluedart","Other"))</f>
        <v>DTDC</v>
      </c>
      <c r="F586" s="1" t="str">
        <f>TEXT(A586, "dddd")</f>
        <v>Saturday</v>
      </c>
    </row>
    <row r="587" spans="1:6" x14ac:dyDescent="0.25">
      <c r="A587" s="2">
        <f>_xlfn.XLOOKUP(B587,MasterSheet!Q:Q,MasterSheet!N:N," ")</f>
        <v>45937</v>
      </c>
      <c r="B587" t="str">
        <v>D3003710012</v>
      </c>
      <c r="C587" s="1" t="str">
        <f>IFERROR(VLOOKUP(B587,MasterSheet!Q:R,2,)," ")</f>
        <v>Delivered</v>
      </c>
      <c r="D587" s="1" t="str">
        <f>_xlfn.XLOOKUP(B587,MasterSheet!Q:Q,MasterSheet!P:P)</f>
        <v>PATANJALI</v>
      </c>
      <c r="E587" s="1" t="str">
        <f>IF(LEFT(B587,1)="D","DTDC",IF(ISNUMBER(--LEFT(B587,1)),"Bluedart","Other"))</f>
        <v>DTDC</v>
      </c>
      <c r="F587" s="1" t="str">
        <f>TEXT(A587, "dddd")</f>
        <v>Tuesday</v>
      </c>
    </row>
    <row r="588" spans="1:6" x14ac:dyDescent="0.25">
      <c r="A588" s="2">
        <f>_xlfn.XLOOKUP(B588,MasterSheet!Q:Q,MasterSheet!N:N," ")</f>
        <v>45937</v>
      </c>
      <c r="B588" t="str">
        <v>D3003710013</v>
      </c>
      <c r="C588" s="1" t="str">
        <f>IFERROR(VLOOKUP(B588,MasterSheet!Q:R,2,)," ")</f>
        <v>Delivered</v>
      </c>
      <c r="D588" s="1" t="str">
        <f>_xlfn.XLOOKUP(B588,MasterSheet!Q:Q,MasterSheet!P:P)</f>
        <v>MEDLIFE</v>
      </c>
      <c r="E588" s="1" t="str">
        <f>IF(LEFT(B588,1)="D","DTDC",IF(ISNUMBER(--LEFT(B588,1)),"Bluedart","Other"))</f>
        <v>DTDC</v>
      </c>
      <c r="F588" s="1" t="str">
        <f>TEXT(A588, "dddd")</f>
        <v>Tuesday</v>
      </c>
    </row>
    <row r="589" spans="1:6" x14ac:dyDescent="0.25">
      <c r="A589" s="2">
        <f>_xlfn.XLOOKUP(B589,MasterSheet!Q:Q,MasterSheet!N:N," ")</f>
        <v>45936</v>
      </c>
      <c r="B589" t="str">
        <v>D3003710017</v>
      </c>
      <c r="C589" s="1" t="str">
        <f>IFERROR(VLOOKUP(B589,MasterSheet!Q:R,2,)," ")</f>
        <v>Delivered</v>
      </c>
      <c r="D589" s="1" t="str">
        <f>_xlfn.XLOOKUP(B589,MasterSheet!Q:Q,MasterSheet!P:P)</f>
        <v>IISER MOHALI</v>
      </c>
      <c r="E589" s="1" t="str">
        <f>IF(LEFT(B589,1)="D","DTDC",IF(ISNUMBER(--LEFT(B589,1)),"Bluedart","Other"))</f>
        <v>DTDC</v>
      </c>
      <c r="F589" s="1" t="str">
        <f>TEXT(A589, "dddd")</f>
        <v>Monday</v>
      </c>
    </row>
    <row r="590" spans="1:6" x14ac:dyDescent="0.25">
      <c r="A590" s="2">
        <f>_xlfn.XLOOKUP(B590,MasterSheet!Q:Q,MasterSheet!N:N," ")</f>
        <v>45933</v>
      </c>
      <c r="B590" t="str">
        <v>D3003710018</v>
      </c>
      <c r="C590" s="1" t="str">
        <f>IFERROR(VLOOKUP(B590,MasterSheet!Q:R,2,)," ")</f>
        <v>Delivered</v>
      </c>
      <c r="D590" s="1" t="str">
        <f>_xlfn.XLOOKUP(B590,MasterSheet!Q:Q,MasterSheet!P:P)</f>
        <v>Aiims Bhatinda</v>
      </c>
      <c r="E590" s="1" t="str">
        <f>IF(LEFT(B590,1)="D","DTDC",IF(ISNUMBER(--LEFT(B590,1)),"Bluedart","Other"))</f>
        <v>DTDC</v>
      </c>
      <c r="F590" s="1" t="str">
        <f>TEXT(A590, "dddd")</f>
        <v>Friday</v>
      </c>
    </row>
    <row r="591" spans="1:6" x14ac:dyDescent="0.25">
      <c r="A591" s="2">
        <f>_xlfn.XLOOKUP(B591,MasterSheet!Q:Q,MasterSheet!N:N," ")</f>
        <v>45957</v>
      </c>
      <c r="B591" t="str">
        <v>D3003908734</v>
      </c>
      <c r="C591" s="1" t="str">
        <f>IFERROR(VLOOKUP(B591,MasterSheet!Q:R,2,)," ")</f>
        <v>Delivered</v>
      </c>
      <c r="D591" s="1" t="str">
        <f>_xlfn.XLOOKUP(B591,MasterSheet!Q:Q,MasterSheet!P:P)</f>
        <v>Vector</v>
      </c>
      <c r="E591" s="1" t="str">
        <f>IF(LEFT(B591,1)="D","DTDC",IF(ISNUMBER(--LEFT(B591,1)),"Bluedart","Other"))</f>
        <v>DTDC</v>
      </c>
      <c r="F591" s="1" t="str">
        <f>TEXT(A591, "dddd")</f>
        <v>Monday</v>
      </c>
    </row>
    <row r="592" spans="1:6" x14ac:dyDescent="0.25">
      <c r="A592" s="2">
        <f>_xlfn.XLOOKUP(B592,MasterSheet!Q:Q,MasterSheet!N:N," ")</f>
        <v>45957</v>
      </c>
      <c r="B592" t="str">
        <v>D3003908735</v>
      </c>
      <c r="C592" s="1" t="str">
        <f>IFERROR(VLOOKUP(B592,MasterSheet!Q:R,2,)," ")</f>
        <v>Delivered</v>
      </c>
      <c r="D592" s="1" t="str">
        <f>_xlfn.XLOOKUP(B592,MasterSheet!Q:Q,MasterSheet!P:P)</f>
        <v>IMTECH</v>
      </c>
      <c r="E592" s="1" t="str">
        <f>IF(LEFT(B592,1)="D","DTDC",IF(ISNUMBER(--LEFT(B592,1)),"Bluedart","Other"))</f>
        <v>DTDC</v>
      </c>
      <c r="F592" s="1" t="str">
        <f>TEXT(A592, "dddd")</f>
        <v>Monday</v>
      </c>
    </row>
    <row r="593" spans="1:6" x14ac:dyDescent="0.25">
      <c r="A593" s="2">
        <f>_xlfn.XLOOKUP(B593,MasterSheet!Q:Q,MasterSheet!N:N," ")</f>
        <v>45958</v>
      </c>
      <c r="B593" t="str">
        <v>D3003908739</v>
      </c>
      <c r="C593" s="1" t="str">
        <f>IFERROR(VLOOKUP(B593,MasterSheet!Q:R,2,)," ")</f>
        <v>Delivered</v>
      </c>
      <c r="D593" s="1" t="str">
        <f>_xlfn.XLOOKUP(B593,MasterSheet!Q:Q,MasterSheet!P:P)</f>
        <v>MEDLIFE</v>
      </c>
      <c r="E593" s="1" t="str">
        <f>IF(LEFT(B593,1)="D","DTDC",IF(ISNUMBER(--LEFT(B593,1)),"Bluedart","Other"))</f>
        <v>DTDC</v>
      </c>
      <c r="F593" s="1" t="str">
        <f>TEXT(A593, "dddd")</f>
        <v>Tuesday</v>
      </c>
    </row>
    <row r="594" spans="1:6" x14ac:dyDescent="0.25">
      <c r="A594" s="2">
        <f>_xlfn.XLOOKUP(B594,MasterSheet!Q:Q,MasterSheet!N:N," ")</f>
        <v>45958</v>
      </c>
      <c r="B594" t="str">
        <v>D3003908740</v>
      </c>
      <c r="C594" s="1" t="str">
        <f>IFERROR(VLOOKUP(B594,MasterSheet!Q:R,2,)," ")</f>
        <v>Delivered</v>
      </c>
      <c r="D594" s="1" t="str">
        <f>_xlfn.XLOOKUP(B594,MasterSheet!Q:Q,MasterSheet!P:P)</f>
        <v>IMTECH</v>
      </c>
      <c r="E594" s="1" t="str">
        <f>IF(LEFT(B594,1)="D","DTDC",IF(ISNUMBER(--LEFT(B594,1)),"Bluedart","Other"))</f>
        <v>DTDC</v>
      </c>
      <c r="F594" s="1" t="str">
        <f>TEXT(A594, "dddd")</f>
        <v>Tuesday</v>
      </c>
    </row>
    <row r="595" spans="1:6" x14ac:dyDescent="0.25">
      <c r="A595" s="2">
        <f>_xlfn.XLOOKUP(B595,MasterSheet!Q:Q,MasterSheet!N:N," ")</f>
        <v>45975</v>
      </c>
      <c r="B595" t="str">
        <v>D3004714410</v>
      </c>
      <c r="C595" s="1">
        <f>IFERROR(VLOOKUP(B595,MasterSheet!Q:R,2,)," ")</f>
        <v>0</v>
      </c>
      <c r="D595" s="1" t="str">
        <f>_xlfn.XLOOKUP(B595,MasterSheet!Q:Q,MasterSheet!P:P)</f>
        <v>MEDLIFE</v>
      </c>
      <c r="E595" s="1" t="str">
        <f>IF(LEFT(B595,1)="D","DTDC",IF(ISNUMBER(--LEFT(B595,1)),"Bluedart","Other"))</f>
        <v>DTDC</v>
      </c>
      <c r="F595" s="1" t="str">
        <f>TEXT(A595, "dddd")</f>
        <v>Friday</v>
      </c>
    </row>
    <row r="596" spans="1:6" x14ac:dyDescent="0.25">
      <c r="A596" s="2">
        <f>_xlfn.XLOOKUP(B596,MasterSheet!Q:Q,MasterSheet!N:N," ")</f>
        <v>45978</v>
      </c>
      <c r="B596" t="str">
        <v>D3004714414</v>
      </c>
      <c r="C596" s="1" t="str">
        <f>IFERROR(VLOOKUP(B596,MasterSheet!Q:R,2,)," ")</f>
        <v>DELIVERED</v>
      </c>
      <c r="D596" s="1" t="str">
        <f>_xlfn.XLOOKUP(B596,MasterSheet!Q:Q,MasterSheet!P:P)</f>
        <v>IIT ROORKE</v>
      </c>
      <c r="E596" s="1" t="str">
        <f>IF(LEFT(B596,1)="D","DTDC",IF(ISNUMBER(--LEFT(B596,1)),"Bluedart","Other"))</f>
        <v>DTDC</v>
      </c>
      <c r="F596" s="1" t="str">
        <f>TEXT(A596, "dddd")</f>
        <v>Monday</v>
      </c>
    </row>
    <row r="597" spans="1:6" x14ac:dyDescent="0.25">
      <c r="A597" s="2">
        <f>_xlfn.XLOOKUP(B597,MasterSheet!Q:Q,MasterSheet!N:N," ")</f>
        <v>45978</v>
      </c>
      <c r="B597" t="str">
        <v>D3004714415</v>
      </c>
      <c r="C597" s="1" t="str">
        <f>IFERROR(VLOOKUP(B597,MasterSheet!Q:R,2,)," ")</f>
        <v>DELIVERED</v>
      </c>
      <c r="D597" s="1" t="str">
        <f>_xlfn.XLOOKUP(B597,MasterSheet!Q:Q,MasterSheet!P:P)</f>
        <v>ESSENCE</v>
      </c>
      <c r="E597" s="1" t="str">
        <f>IF(LEFT(B597,1)="D","DTDC",IF(ISNUMBER(--LEFT(B597,1)),"Bluedart","Other"))</f>
        <v>DTDC</v>
      </c>
      <c r="F597" s="1" t="str">
        <f>TEXT(A597, "dddd")</f>
        <v>Monday</v>
      </c>
    </row>
    <row r="598" spans="1:6" x14ac:dyDescent="0.25">
      <c r="A598" s="2">
        <f>_xlfn.XLOOKUP(B598,MasterSheet!Q:Q,MasterSheet!N:N," ")</f>
        <v>45868</v>
      </c>
      <c r="B598" t="str">
        <v>Expired</v>
      </c>
      <c r="C598" s="1" t="str">
        <f>IFERROR(VLOOKUP(B598,MasterSheet!Q:R,2,)," ")</f>
        <v>Expired</v>
      </c>
      <c r="D598" s="1" t="str">
        <f>_xlfn.XLOOKUP(B598,MasterSheet!Q:Q,MasterSheet!P:P)</f>
        <v>EXPIRED</v>
      </c>
      <c r="E598" s="1" t="str">
        <f>IF(LEFT(B598,1)="D","DTDC",IF(ISNUMBER(--LEFT(B598,1)),"Bluedart","Other"))</f>
        <v>Other</v>
      </c>
      <c r="F598" s="1" t="str">
        <f>TEXT(A598, "dddd")</f>
        <v>Wednesday</v>
      </c>
    </row>
    <row r="599" spans="1:6" x14ac:dyDescent="0.25">
      <c r="A599" s="2">
        <f>_xlfn.XLOOKUP(B599,MasterSheet!Q:Q,MasterSheet!N:N," ")</f>
        <v>45929</v>
      </c>
      <c r="B599" t="str">
        <v>PORTER</v>
      </c>
      <c r="C599" s="1" t="str">
        <f>IFERROR(VLOOKUP(B599,MasterSheet!Q:R,2,)," ")</f>
        <v>PORTER</v>
      </c>
      <c r="D599" s="1" t="str">
        <f>_xlfn.XLOOKUP(B599,MasterSheet!Q:Q,MasterSheet!P:P)</f>
        <v>Labex</v>
      </c>
      <c r="E599" s="1" t="str">
        <f>IF(LEFT(B599,1)="D","DTDC",IF(ISNUMBER(--LEFT(B599,1)),"Bluedart","Other"))</f>
        <v>Other</v>
      </c>
      <c r="F599" s="1" t="str">
        <f>TEXT(A599, "dddd")</f>
        <v>Monday</v>
      </c>
    </row>
    <row r="600" spans="1:6" x14ac:dyDescent="0.25">
      <c r="A600" s="2">
        <f>_xlfn.XLOOKUP(B600,MasterSheet!Q:Q,MasterSheet!N:N," ")</f>
        <v>45854</v>
      </c>
      <c r="B600" t="str">
        <v>WILL BE BILLED</v>
      </c>
      <c r="C600" s="1" t="str">
        <f>IFERROR(VLOOKUP(B600,MasterSheet!Q:R,2,)," ")</f>
        <v>PRIYANKA MADAM</v>
      </c>
      <c r="D600" s="1" t="str">
        <f>_xlfn.XLOOKUP(B600,MasterSheet!Q:Q,MasterSheet!P:P)</f>
        <v>Aiims</v>
      </c>
      <c r="E600" s="1" t="str">
        <f>IF(LEFT(B600,1)="D","DTDC",IF(ISNUMBER(--LEFT(B600,1)),"Bluedart","Other"))</f>
        <v>Other</v>
      </c>
      <c r="F600" s="1" t="str">
        <f>TEXT(A600, "dddd")</f>
        <v>Wednesday</v>
      </c>
    </row>
    <row r="601" spans="1:6" x14ac:dyDescent="0.25">
      <c r="A601" s="2">
        <f>_xlfn.XLOOKUP(B601,MasterSheet!Q:Q,MasterSheet!N:N," ")</f>
        <v>45859</v>
      </c>
      <c r="B601" t="str">
        <v>with M Bio</v>
      </c>
      <c r="C601" s="1" t="str">
        <f>IFERROR(VLOOKUP(B601,MasterSheet!Q:R,2,)," ")</f>
        <v>With M Biotehc</v>
      </c>
      <c r="D601" s="1" t="str">
        <f>_xlfn.XLOOKUP(B601,MasterSheet!Q:Q,MasterSheet!P:P)</f>
        <v>HKP</v>
      </c>
      <c r="E601" s="1" t="str">
        <f>IF(LEFT(B601,1)="D","DTDC",IF(ISNUMBER(--LEFT(B601,1)),"Bluedart","Other"))</f>
        <v>Other</v>
      </c>
      <c r="F601" s="1" t="str">
        <f>TEXT(A601, "dddd")</f>
        <v>Monday</v>
      </c>
    </row>
    <row r="602" spans="1:6" x14ac:dyDescent="0.25">
      <c r="B602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A123" zoomScale="85" zoomScaleNormal="85" workbookViewId="0">
      <selection sqref="A1:E157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61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hidden="1" x14ac:dyDescent="0.25">
      <c r="A2" s="58" t="str" cm="1">
        <f t="array" ref="A2:I197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58">
        <v>1</v>
      </c>
      <c r="C2" s="58" t="str">
        <v>AIIMS</v>
      </c>
      <c r="D2" s="58">
        <v>-20</v>
      </c>
      <c r="E2" s="58" t="str">
        <v>TARGETMOL</v>
      </c>
      <c r="F2" s="58">
        <v>0</v>
      </c>
      <c r="G2" s="58" t="str">
        <v>Delhi</v>
      </c>
      <c r="H2" s="58" t="str">
        <v>Priyanka Madam</v>
      </c>
      <c r="I2" s="58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hidden="1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>
        <v>0</v>
      </c>
      <c r="I3" s="21" t="str">
        <v>Local</v>
      </c>
      <c r="K3" s="21">
        <f t="shared" si="0"/>
        <v>2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>
        <v>0</v>
      </c>
      <c r="R3" s="21" t="str">
        <v>Local</v>
      </c>
      <c r="S3" s="21">
        <f t="shared" ref="S3:S33" si="1">SUMIFS(B:B,C:C, L3,D:D, M3,E:E, N3,F:F, O3,G:G, P3,H:H, Q3)</f>
        <v>2</v>
      </c>
    </row>
    <row r="4" spans="1:19" hidden="1" x14ac:dyDescent="0.25">
      <c r="A4" s="21">
        <v>503833</v>
      </c>
      <c r="B4" s="21">
        <v>1</v>
      </c>
      <c r="C4" s="21" t="str">
        <v>AIIMS</v>
      </c>
      <c r="D4" s="21">
        <v>4</v>
      </c>
      <c r="E4" s="21" t="str">
        <v>Biolegend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>
        <v>0</v>
      </c>
      <c r="R4" s="21" t="str">
        <v>Local</v>
      </c>
      <c r="S4" s="21">
        <f t="shared" si="1"/>
        <v>1</v>
      </c>
    </row>
    <row r="5" spans="1:19" hidden="1" x14ac:dyDescent="0.25">
      <c r="A5" s="21" t="str">
        <v>T11766L</v>
      </c>
      <c r="B5" s="21">
        <v>1</v>
      </c>
      <c r="C5" s="21" t="str">
        <v>AIIMS</v>
      </c>
      <c r="D5" s="21">
        <v>-20</v>
      </c>
      <c r="E5" s="21" t="str">
        <v>Targetmol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hidden="1" x14ac:dyDescent="0.25">
      <c r="A6" s="58">
        <v>900007707</v>
      </c>
      <c r="B6" s="58">
        <v>1</v>
      </c>
      <c r="C6" s="58" t="str">
        <v>APOLLO CHENNAI</v>
      </c>
      <c r="D6" s="58">
        <v>4</v>
      </c>
      <c r="E6" s="58" t="str">
        <v>BioLegend</v>
      </c>
      <c r="F6" s="58">
        <v>0</v>
      </c>
      <c r="G6" s="58" t="str">
        <v>CHENNAI</v>
      </c>
      <c r="H6" s="58" t="str">
        <v>PO Awaited</v>
      </c>
      <c r="I6" s="58" t="str">
        <v>OutStation</v>
      </c>
      <c r="K6" s="21">
        <f t="shared" si="0"/>
        <v>1</v>
      </c>
      <c r="L6" s="21" t="str">
        <v>ARAGEN</v>
      </c>
      <c r="M6" s="21">
        <v>4</v>
      </c>
      <c r="N6" s="21" t="str">
        <v>DHARMACON</v>
      </c>
      <c r="O6" s="21">
        <v>0</v>
      </c>
      <c r="P6" s="21" t="str">
        <v>Hyderabad</v>
      </c>
      <c r="Q6" s="21" t="str">
        <v>Back Order</v>
      </c>
      <c r="R6" s="21" t="str">
        <v>OutStation</v>
      </c>
      <c r="S6" s="21">
        <f t="shared" si="1"/>
        <v>1</v>
      </c>
    </row>
    <row r="7" spans="1:19" hidden="1" x14ac:dyDescent="0.25">
      <c r="A7" s="21" t="str">
        <v>B-002000-UB-100</v>
      </c>
      <c r="B7" s="21">
        <v>1</v>
      </c>
      <c r="C7" s="21" t="str">
        <v>ARAGEN</v>
      </c>
      <c r="D7" s="21">
        <v>4</v>
      </c>
      <c r="E7" s="21" t="str">
        <v>DHARMACON</v>
      </c>
      <c r="F7" s="21">
        <v>0</v>
      </c>
      <c r="G7" s="21" t="str">
        <v>Hyderabad</v>
      </c>
      <c r="H7" s="21" t="str">
        <v>Back Order</v>
      </c>
      <c r="I7" s="21" t="str">
        <v>OutStation</v>
      </c>
      <c r="K7" s="21">
        <f t="shared" si="0"/>
        <v>3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 t="str">
        <v>Deepak / Priyanka Madam</v>
      </c>
      <c r="R7" s="21" t="str">
        <v>Local</v>
      </c>
      <c r="S7" s="21">
        <f t="shared" si="1"/>
        <v>3</v>
      </c>
    </row>
    <row r="8" spans="1:19" hidden="1" x14ac:dyDescent="0.25">
      <c r="A8" s="21">
        <v>301305</v>
      </c>
      <c r="B8" s="21">
        <v>1</v>
      </c>
      <c r="C8" s="21" t="str">
        <v>ASHOKA</v>
      </c>
      <c r="D8" s="21">
        <v>4</v>
      </c>
      <c r="E8" s="21" t="str">
        <v>BioLegend</v>
      </c>
      <c r="F8" s="21">
        <v>0</v>
      </c>
      <c r="G8" s="21" t="str">
        <v>Sonipat</v>
      </c>
      <c r="H8" s="21" t="str">
        <v>Deepak / Priyanka Madam</v>
      </c>
      <c r="I8" s="21" t="str">
        <v>Local</v>
      </c>
      <c r="K8" s="21">
        <f t="shared" si="0"/>
        <v>1</v>
      </c>
      <c r="L8" s="21" t="str">
        <v>ASHOKA</v>
      </c>
      <c r="M8" s="21">
        <v>4</v>
      </c>
      <c r="N8" s="21" t="str">
        <v>BioLegend</v>
      </c>
      <c r="O8" s="21">
        <v>0</v>
      </c>
      <c r="P8" s="21" t="str">
        <v>Sonipat</v>
      </c>
      <c r="Q8" s="21">
        <v>0</v>
      </c>
      <c r="R8" s="21" t="str">
        <v>Local</v>
      </c>
      <c r="S8" s="21">
        <f t="shared" si="1"/>
        <v>1</v>
      </c>
    </row>
    <row r="9" spans="1:19" hidden="1" x14ac:dyDescent="0.25">
      <c r="A9" s="21">
        <v>305413</v>
      </c>
      <c r="B9" s="21">
        <v>1</v>
      </c>
      <c r="C9" s="21" t="str">
        <v>ASHOKA</v>
      </c>
      <c r="D9" s="21">
        <v>4</v>
      </c>
      <c r="E9" s="21" t="str">
        <v>BioLegend</v>
      </c>
      <c r="F9" s="21">
        <v>0</v>
      </c>
      <c r="G9" s="21" t="str">
        <v>Sonipat</v>
      </c>
      <c r="H9" s="21" t="str">
        <v>Deepak / Priyanka Madam</v>
      </c>
      <c r="I9" s="21" t="str">
        <v>Local</v>
      </c>
      <c r="K9" s="21">
        <f t="shared" si="0"/>
        <v>1</v>
      </c>
      <c r="L9" s="21" t="str">
        <v>AURIGINE ONCO</v>
      </c>
      <c r="M9" s="21">
        <v>-20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</row>
    <row r="10" spans="1:19" hidden="1" x14ac:dyDescent="0.25">
      <c r="A10" s="58">
        <v>369703</v>
      </c>
      <c r="B10" s="58">
        <v>1</v>
      </c>
      <c r="C10" s="58" t="str">
        <v>ASHOKA</v>
      </c>
      <c r="D10" s="58">
        <v>4</v>
      </c>
      <c r="E10" s="58" t="str">
        <v>BioLegend</v>
      </c>
      <c r="F10" s="58">
        <v>0</v>
      </c>
      <c r="G10" s="58" t="str">
        <v>Sonipat</v>
      </c>
      <c r="H10" s="58" t="str">
        <v>Deepak / Priyanka Madam</v>
      </c>
      <c r="I10" s="58" t="str">
        <v>Local</v>
      </c>
      <c r="K10" s="21">
        <f t="shared" si="0"/>
        <v>1</v>
      </c>
      <c r="L10" s="21" t="str">
        <v>AURIGINE ONCO</v>
      </c>
      <c r="M10" s="21">
        <v>4</v>
      </c>
      <c r="N10" s="21" t="str">
        <v>DHARMACON</v>
      </c>
      <c r="O10" s="21">
        <v>0</v>
      </c>
      <c r="P10" s="21" t="str">
        <v>Banglore</v>
      </c>
      <c r="Q10" s="21" t="str">
        <v>From Stock / Back Order</v>
      </c>
      <c r="R10" s="21" t="str">
        <v>OutStation</v>
      </c>
      <c r="S10" s="21">
        <f t="shared" si="1"/>
        <v>1</v>
      </c>
    </row>
    <row r="11" spans="1:19" hidden="1" x14ac:dyDescent="0.25">
      <c r="A11" s="21">
        <v>300402</v>
      </c>
      <c r="B11" s="21">
        <v>1</v>
      </c>
      <c r="C11" s="21" t="str">
        <v>ASHOKA</v>
      </c>
      <c r="D11" s="21">
        <v>4</v>
      </c>
      <c r="E11" s="21" t="str">
        <v>BioLegend</v>
      </c>
      <c r="F11" s="21">
        <v>0</v>
      </c>
      <c r="G11" s="21" t="str">
        <v>Sonipat</v>
      </c>
      <c r="H11" s="21">
        <v>0</v>
      </c>
      <c r="I11" s="21" t="str">
        <v>Local</v>
      </c>
      <c r="K11" s="21">
        <f t="shared" si="0"/>
        <v>2</v>
      </c>
      <c r="L11" s="21" t="str">
        <v>DR LAL</v>
      </c>
      <c r="M11" s="21">
        <v>4</v>
      </c>
      <c r="N11" s="21" t="str">
        <v>BioLegend</v>
      </c>
      <c r="O11" s="21">
        <v>0</v>
      </c>
      <c r="P11" s="21" t="str">
        <v>Delhi</v>
      </c>
      <c r="Q11" s="21">
        <v>0</v>
      </c>
      <c r="R11" s="21" t="str">
        <v>Local</v>
      </c>
      <c r="S11" s="21">
        <f t="shared" si="1"/>
        <v>2</v>
      </c>
    </row>
    <row r="12" spans="1:19" hidden="1" x14ac:dyDescent="0.25">
      <c r="A12" s="21" t="str">
        <v>D-001810-10-05</v>
      </c>
      <c r="B12" s="21">
        <v>1</v>
      </c>
      <c r="C12" s="21" t="str">
        <v>AURIGINE ONCO</v>
      </c>
      <c r="D12" s="21">
        <v>-20</v>
      </c>
      <c r="E12" s="21" t="str">
        <v>DHARMACON</v>
      </c>
      <c r="F12" s="21">
        <v>0</v>
      </c>
      <c r="G12" s="21" t="str">
        <v>Banglore</v>
      </c>
      <c r="H12" s="21" t="str">
        <v>From Stock / Back Order</v>
      </c>
      <c r="I12" s="21" t="str">
        <v>OutStation</v>
      </c>
      <c r="K12" s="21">
        <f t="shared" si="0"/>
        <v>1</v>
      </c>
      <c r="L12" s="21" t="str">
        <v>GK BIO</v>
      </c>
      <c r="M12" s="21">
        <v>-20</v>
      </c>
      <c r="N12" s="21" t="str">
        <v>TARGETMOL</v>
      </c>
      <c r="O12" s="21">
        <v>0</v>
      </c>
      <c r="P12" s="21" t="str">
        <v>Pune</v>
      </c>
      <c r="Q12" s="21" t="str">
        <v>Sample</v>
      </c>
      <c r="R12" s="21" t="str">
        <v>OutStation</v>
      </c>
      <c r="S12" s="21">
        <f t="shared" si="1"/>
        <v>1</v>
      </c>
    </row>
    <row r="13" spans="1:19" hidden="1" x14ac:dyDescent="0.25">
      <c r="A13" s="21" t="str">
        <v>T-2001-03</v>
      </c>
      <c r="B13" s="21">
        <v>1</v>
      </c>
      <c r="C13" s="21" t="str">
        <v>AURIGINE ONCO</v>
      </c>
      <c r="D13" s="21">
        <v>4</v>
      </c>
      <c r="E13" s="21" t="str">
        <v>DHARMACON</v>
      </c>
      <c r="F13" s="21">
        <v>0</v>
      </c>
      <c r="G13" s="21" t="str">
        <v>Banglore</v>
      </c>
      <c r="H13" s="21" t="str">
        <v>From Stock / Back Order</v>
      </c>
      <c r="I13" s="21" t="str">
        <v>OutStation</v>
      </c>
      <c r="K13" s="21">
        <f t="shared" si="0"/>
        <v>11</v>
      </c>
      <c r="L13" s="21" t="str">
        <v>ICGEB</v>
      </c>
      <c r="M13" s="21">
        <v>4</v>
      </c>
      <c r="N13" s="21" t="str">
        <v>BioLegend</v>
      </c>
      <c r="O13" s="21">
        <v>0</v>
      </c>
      <c r="P13" s="21" t="str">
        <v>Delhi</v>
      </c>
      <c r="Q13" s="21">
        <v>0</v>
      </c>
      <c r="R13" s="21" t="str">
        <v>Local</v>
      </c>
      <c r="S13" s="21">
        <f t="shared" si="1"/>
        <v>11</v>
      </c>
    </row>
    <row r="14" spans="1:19" hidden="1" x14ac:dyDescent="0.25">
      <c r="A14" s="58">
        <v>314512</v>
      </c>
      <c r="B14" s="58">
        <v>1</v>
      </c>
      <c r="C14" s="58" t="str">
        <v>DR LAL</v>
      </c>
      <c r="D14" s="58">
        <v>4</v>
      </c>
      <c r="E14" s="58" t="str">
        <v>BioLegend</v>
      </c>
      <c r="F14" s="58">
        <v>0</v>
      </c>
      <c r="G14" s="58" t="str">
        <v>Delhi</v>
      </c>
      <c r="H14" s="58">
        <v>0</v>
      </c>
      <c r="I14" s="58" t="str">
        <v>Local</v>
      </c>
      <c r="K14" s="21">
        <f t="shared" si="0"/>
        <v>15</v>
      </c>
      <c r="L14" s="21" t="str">
        <v>IGIB</v>
      </c>
      <c r="M14" s="21">
        <v>4</v>
      </c>
      <c r="N14" s="21" t="str">
        <v>BioLegend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15</v>
      </c>
    </row>
    <row r="15" spans="1:19" hidden="1" x14ac:dyDescent="0.25">
      <c r="A15" s="21">
        <v>693504</v>
      </c>
      <c r="B15" s="21">
        <v>1</v>
      </c>
      <c r="C15" s="21" t="str">
        <v>DR LAL</v>
      </c>
      <c r="D15" s="21">
        <v>4</v>
      </c>
      <c r="E15" s="21" t="str">
        <v>BioLegend</v>
      </c>
      <c r="F15" s="21">
        <v>0</v>
      </c>
      <c r="G15" s="21" t="str">
        <v>Delhi</v>
      </c>
      <c r="H15" s="21">
        <v>0</v>
      </c>
      <c r="I15" s="21" t="str">
        <v>Local</v>
      </c>
      <c r="K15" s="21">
        <f t="shared" si="0"/>
        <v>7</v>
      </c>
      <c r="L15" s="21" t="str">
        <v>ILS</v>
      </c>
      <c r="M15" s="21">
        <v>-20</v>
      </c>
      <c r="N15" s="21" t="str">
        <v>DHARMACON</v>
      </c>
      <c r="O15" s="21">
        <v>0</v>
      </c>
      <c r="P15" s="21" t="str">
        <v>Bhuvneshwar</v>
      </c>
      <c r="Q15" s="21" t="str">
        <v>PO Awaited</v>
      </c>
      <c r="R15" s="21" t="str">
        <v>OutStation</v>
      </c>
      <c r="S15" s="21">
        <f t="shared" si="1"/>
        <v>7</v>
      </c>
    </row>
    <row r="16" spans="1:19" hidden="1" x14ac:dyDescent="0.25">
      <c r="A16" s="21" t="str">
        <v>STL043124</v>
      </c>
      <c r="B16" s="21">
        <v>1</v>
      </c>
      <c r="C16" s="21" t="str">
        <v>GK BIO</v>
      </c>
      <c r="D16" s="21">
        <v>-20</v>
      </c>
      <c r="E16" s="21" t="str">
        <v>TARGETMOL</v>
      </c>
      <c r="F16" s="21">
        <v>0</v>
      </c>
      <c r="G16" s="21" t="str">
        <v>Pune</v>
      </c>
      <c r="H16" s="21" t="str">
        <v>Sample</v>
      </c>
      <c r="I16" s="21" t="str">
        <v>OutStation</v>
      </c>
      <c r="K16" s="21">
        <f t="shared" si="0"/>
        <v>5</v>
      </c>
      <c r="L16" s="21" t="str">
        <v>IMTECH</v>
      </c>
      <c r="M16" s="21" t="str">
        <v>RT</v>
      </c>
      <c r="N16" s="21" t="str">
        <v>SOUTHERNBIOTECH</v>
      </c>
      <c r="O16" s="21">
        <v>0</v>
      </c>
      <c r="P16" s="21" t="str">
        <v>Chandigarh</v>
      </c>
      <c r="Q16" s="21">
        <v>0</v>
      </c>
      <c r="R16" s="21" t="str">
        <v>OutStation</v>
      </c>
      <c r="S16" s="21">
        <f t="shared" si="1"/>
        <v>5</v>
      </c>
    </row>
    <row r="17" spans="1:19" hidden="1" x14ac:dyDescent="0.25">
      <c r="A17" s="21">
        <v>100516</v>
      </c>
      <c r="B17" s="21">
        <v>1</v>
      </c>
      <c r="C17" s="21" t="str">
        <v>ICGEB</v>
      </c>
      <c r="D17" s="21">
        <v>4</v>
      </c>
      <c r="E17" s="21" t="str">
        <v>BioLegend</v>
      </c>
      <c r="F17" s="21">
        <v>0</v>
      </c>
      <c r="G17" s="21" t="str">
        <v>Delhi</v>
      </c>
      <c r="H17" s="21">
        <v>0</v>
      </c>
      <c r="I17" s="21" t="str">
        <v>Local</v>
      </c>
      <c r="K17" s="21">
        <f t="shared" si="0"/>
        <v>4</v>
      </c>
      <c r="L17" s="21" t="str">
        <v>MICRO DELHI</v>
      </c>
      <c r="M17" s="21">
        <v>4</v>
      </c>
      <c r="N17" s="21" t="str">
        <v>BioLegend</v>
      </c>
      <c r="O17" s="21">
        <v>0</v>
      </c>
      <c r="P17" s="21" t="str">
        <v>Delhi</v>
      </c>
      <c r="Q17" s="21">
        <v>0</v>
      </c>
      <c r="R17" s="21" t="str">
        <v>Local</v>
      </c>
      <c r="S17" s="21">
        <f t="shared" si="1"/>
        <v>4</v>
      </c>
    </row>
    <row r="18" spans="1:19" hidden="1" x14ac:dyDescent="0.25">
      <c r="A18" s="21">
        <v>104532</v>
      </c>
      <c r="B18" s="21">
        <v>1</v>
      </c>
      <c r="C18" s="21" t="str">
        <v>ICGEB</v>
      </c>
      <c r="D18" s="21">
        <v>4</v>
      </c>
      <c r="E18" s="21" t="str">
        <v>BioLegend</v>
      </c>
      <c r="F18" s="21">
        <v>0</v>
      </c>
      <c r="G18" s="21" t="str">
        <v>Delhi</v>
      </c>
      <c r="H18" s="21">
        <v>0</v>
      </c>
      <c r="I18" s="21" t="str">
        <v>Local</v>
      </c>
      <c r="K18" s="21">
        <f t="shared" si="0"/>
        <v>2</v>
      </c>
      <c r="L18" s="21" t="str">
        <v>NCBS</v>
      </c>
      <c r="M18" s="21">
        <v>-20</v>
      </c>
      <c r="N18" s="21" t="str">
        <v>DHARMACON</v>
      </c>
      <c r="O18" s="21">
        <v>0</v>
      </c>
      <c r="P18" s="21" t="str">
        <v>Banglore</v>
      </c>
      <c r="Q18" s="21" t="str">
        <v>PO Awaited</v>
      </c>
      <c r="R18" s="21" t="str">
        <v>OutStation</v>
      </c>
      <c r="S18" s="21">
        <f t="shared" si="1"/>
        <v>2</v>
      </c>
    </row>
    <row r="19" spans="1:19" hidden="1" x14ac:dyDescent="0.25">
      <c r="A19" s="21">
        <v>116122</v>
      </c>
      <c r="B19" s="21">
        <v>1</v>
      </c>
      <c r="C19" s="21" t="str">
        <v>ICGEB</v>
      </c>
      <c r="D19" s="21">
        <v>4</v>
      </c>
      <c r="E19" s="21" t="str">
        <v>BioLegend</v>
      </c>
      <c r="F19" s="21">
        <v>0</v>
      </c>
      <c r="G19" s="21" t="str">
        <v>Delhi</v>
      </c>
      <c r="H19" s="21">
        <v>0</v>
      </c>
      <c r="I19" s="21" t="str">
        <v>Local</v>
      </c>
      <c r="K19" s="21">
        <f t="shared" si="0"/>
        <v>1</v>
      </c>
      <c r="L19" s="21" t="str">
        <v>PRIYANKA MADAM</v>
      </c>
      <c r="M19" s="21">
        <v>4</v>
      </c>
      <c r="N19" s="21" t="str">
        <v>BioLegend</v>
      </c>
      <c r="O19" s="21">
        <v>0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1</v>
      </c>
    </row>
    <row r="20" spans="1:19" hidden="1" x14ac:dyDescent="0.25">
      <c r="A20" s="21">
        <v>123137</v>
      </c>
      <c r="B20" s="21">
        <v>1</v>
      </c>
      <c r="C20" s="21" t="str">
        <v>ICGEB</v>
      </c>
      <c r="D20" s="21">
        <v>4</v>
      </c>
      <c r="E20" s="21" t="str">
        <v>BioLegend</v>
      </c>
      <c r="F20" s="21">
        <v>0</v>
      </c>
      <c r="G20" s="21" t="str">
        <v>Delhi</v>
      </c>
      <c r="H20" s="21">
        <v>0</v>
      </c>
      <c r="I20" s="21" t="str">
        <v>Local</v>
      </c>
      <c r="K20" s="21">
        <f t="shared" si="0"/>
        <v>1</v>
      </c>
      <c r="L20" s="21" t="str">
        <v>PRIYANKA MADAM</v>
      </c>
      <c r="M20" s="21">
        <v>4</v>
      </c>
      <c r="N20" s="21" t="str">
        <v>BioLegend</v>
      </c>
      <c r="O20" s="21">
        <v>0</v>
      </c>
      <c r="P20" s="21" t="str">
        <v>Delhi</v>
      </c>
      <c r="Q20" s="21">
        <v>0</v>
      </c>
      <c r="R20" s="21" t="str">
        <v>Local</v>
      </c>
      <c r="S20" s="21">
        <f t="shared" si="1"/>
        <v>1</v>
      </c>
    </row>
    <row r="21" spans="1:19" hidden="1" x14ac:dyDescent="0.25">
      <c r="A21" s="21">
        <v>127622</v>
      </c>
      <c r="B21" s="21">
        <v>1</v>
      </c>
      <c r="C21" s="21" t="str">
        <v>ICGEB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1</v>
      </c>
      <c r="L21" s="21" t="str">
        <v>RCB</v>
      </c>
      <c r="M21" s="21">
        <v>-20</v>
      </c>
      <c r="N21" s="21" t="str">
        <v>BioLegend</v>
      </c>
      <c r="O21" s="21">
        <v>0</v>
      </c>
      <c r="P21" s="21" t="str">
        <v>Delhi</v>
      </c>
      <c r="Q21" s="21">
        <v>0</v>
      </c>
      <c r="R21" s="21" t="str">
        <v>Local</v>
      </c>
      <c r="S21" s="21">
        <f t="shared" si="1"/>
        <v>1</v>
      </c>
    </row>
    <row r="22" spans="1:19" hidden="1" x14ac:dyDescent="0.25">
      <c r="A22" s="21">
        <v>146528</v>
      </c>
      <c r="B22" s="21">
        <v>1</v>
      </c>
      <c r="C22" s="21" t="str">
        <v>ICGEB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7</v>
      </c>
      <c r="L22" s="21" t="str">
        <v>RCB</v>
      </c>
      <c r="M22" s="21">
        <v>4</v>
      </c>
      <c r="N22" s="21" t="str">
        <v>Biolegend</v>
      </c>
      <c r="O22" s="21">
        <v>0</v>
      </c>
      <c r="P22" s="21" t="str">
        <v>Delhi</v>
      </c>
      <c r="Q22" s="21">
        <v>0</v>
      </c>
      <c r="R22" s="21" t="str">
        <v>Local</v>
      </c>
      <c r="S22" s="21">
        <f t="shared" si="1"/>
        <v>7</v>
      </c>
    </row>
    <row r="23" spans="1:19" hidden="1" x14ac:dyDescent="0.25">
      <c r="A23" s="21">
        <v>305238</v>
      </c>
      <c r="B23" s="21">
        <v>1</v>
      </c>
      <c r="C23" s="21" t="str">
        <v>ICGEB</v>
      </c>
      <c r="D23" s="21">
        <v>4</v>
      </c>
      <c r="E23" s="21" t="str">
        <v>BioLegend</v>
      </c>
      <c r="F23" s="21">
        <v>0</v>
      </c>
      <c r="G23" s="21" t="str">
        <v>Delhi</v>
      </c>
      <c r="H23" s="21">
        <v>0</v>
      </c>
      <c r="I23" s="21" t="str">
        <v>Local</v>
      </c>
      <c r="K23" s="21">
        <f t="shared" si="0"/>
        <v>1</v>
      </c>
      <c r="L23" s="21" t="str">
        <v>RCB</v>
      </c>
      <c r="M23" s="21" t="str">
        <v>RT</v>
      </c>
      <c r="N23" s="21" t="str">
        <v>Biolegend</v>
      </c>
      <c r="O23" s="21">
        <v>0</v>
      </c>
      <c r="P23" s="21" t="str">
        <v>Delhi</v>
      </c>
      <c r="Q23" s="21">
        <v>0</v>
      </c>
      <c r="R23" s="21" t="str">
        <v>Local</v>
      </c>
      <c r="S23" s="21">
        <f t="shared" si="1"/>
        <v>1</v>
      </c>
    </row>
    <row r="24" spans="1:19" hidden="1" x14ac:dyDescent="0.25">
      <c r="A24" s="58">
        <v>400412</v>
      </c>
      <c r="B24" s="58">
        <v>1</v>
      </c>
      <c r="C24" s="58" t="str">
        <v>ICGEB</v>
      </c>
      <c r="D24" s="58">
        <v>4</v>
      </c>
      <c r="E24" s="58" t="str">
        <v>BioLegend</v>
      </c>
      <c r="F24" s="58">
        <v>0</v>
      </c>
      <c r="G24" s="58" t="str">
        <v>Delhi</v>
      </c>
      <c r="H24" s="58">
        <v>0</v>
      </c>
      <c r="I24" s="58" t="str">
        <v>Local</v>
      </c>
      <c r="K24" s="21">
        <f t="shared" si="0"/>
        <v>5</v>
      </c>
      <c r="L24" s="21" t="str">
        <v>Sample (PM)</v>
      </c>
      <c r="M24" s="21">
        <v>4</v>
      </c>
      <c r="N24" s="21" t="str">
        <v>Hansa Biomed</v>
      </c>
      <c r="O24" s="21" t="str">
        <v>Priyanka Madam</v>
      </c>
      <c r="P24" s="21" t="str">
        <v>delhi</v>
      </c>
      <c r="Q24" s="21" t="str">
        <v>Priyanka Madam</v>
      </c>
      <c r="R24" s="21" t="str">
        <v>Local</v>
      </c>
      <c r="S24" s="21">
        <f t="shared" si="1"/>
        <v>5</v>
      </c>
    </row>
    <row r="25" spans="1:19" hidden="1" x14ac:dyDescent="0.25">
      <c r="A25" s="21">
        <v>400606</v>
      </c>
      <c r="B25" s="21">
        <v>1</v>
      </c>
      <c r="C25" s="21" t="str">
        <v>ICGEB</v>
      </c>
      <c r="D25" s="21">
        <v>4</v>
      </c>
      <c r="E25" s="21" t="str">
        <v>BioLegend</v>
      </c>
      <c r="F25" s="21">
        <v>0</v>
      </c>
      <c r="G25" s="21" t="str">
        <v>Delhi</v>
      </c>
      <c r="H25" s="21">
        <v>0</v>
      </c>
      <c r="I25" s="21" t="str">
        <v>Local</v>
      </c>
      <c r="K25" s="21">
        <f t="shared" si="0"/>
        <v>2</v>
      </c>
      <c r="L25" s="21" t="str">
        <v>SOUTH CAMPUS</v>
      </c>
      <c r="M25" s="21" t="str">
        <v>RT</v>
      </c>
      <c r="N25" s="21" t="str">
        <v>HOEFER</v>
      </c>
      <c r="O25" s="21">
        <v>0</v>
      </c>
      <c r="P25" s="21" t="str">
        <v>Delhi</v>
      </c>
      <c r="Q25" s="21" t="str">
        <v>Sample</v>
      </c>
      <c r="R25" s="21" t="str">
        <v>Local</v>
      </c>
      <c r="S25" s="21">
        <f t="shared" si="1"/>
        <v>2</v>
      </c>
    </row>
    <row r="26" spans="1:19" hidden="1" x14ac:dyDescent="0.25">
      <c r="A26" s="21">
        <v>400618</v>
      </c>
      <c r="B26" s="21">
        <v>1</v>
      </c>
      <c r="C26" s="21" t="str">
        <v>ICGEB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2</v>
      </c>
      <c r="L26" s="21" t="str">
        <v>Stock</v>
      </c>
      <c r="M26" s="21">
        <v>4</v>
      </c>
      <c r="N26" s="21" t="str">
        <v>BioLegend</v>
      </c>
      <c r="O26" s="21" t="str">
        <v>Biocon Order Cancelled</v>
      </c>
      <c r="P26" s="21" t="str">
        <v>STOCK</v>
      </c>
      <c r="Q26" s="21" t="str">
        <v>stock</v>
      </c>
      <c r="R26" s="21" t="str">
        <v>STOCK</v>
      </c>
      <c r="S26" s="21">
        <f t="shared" si="1"/>
        <v>2</v>
      </c>
    </row>
    <row r="27" spans="1:19" hidden="1" x14ac:dyDescent="0.25">
      <c r="A27" s="58">
        <v>400660</v>
      </c>
      <c r="B27" s="58">
        <v>1</v>
      </c>
      <c r="C27" s="58" t="str">
        <v>ICGEB</v>
      </c>
      <c r="D27" s="58">
        <v>4</v>
      </c>
      <c r="E27" s="58" t="str">
        <v>BioLegend</v>
      </c>
      <c r="F27" s="58">
        <v>0</v>
      </c>
      <c r="G27" s="58" t="str">
        <v>Delhi</v>
      </c>
      <c r="H27" s="58">
        <v>0</v>
      </c>
      <c r="I27" s="58" t="str">
        <v>Local</v>
      </c>
      <c r="K27" s="21">
        <f t="shared" si="0"/>
        <v>8</v>
      </c>
      <c r="L27" s="21" t="str">
        <v>Stock</v>
      </c>
      <c r="M27" s="21">
        <v>-20</v>
      </c>
      <c r="N27" s="21" t="str">
        <v>BioLegend</v>
      </c>
      <c r="O27" s="21">
        <v>0</v>
      </c>
      <c r="P27" s="21" t="str">
        <v>STOCK</v>
      </c>
      <c r="Q27" s="21" t="str">
        <v>Stock</v>
      </c>
      <c r="R27" s="21" t="str">
        <v>STOCK</v>
      </c>
      <c r="S27" s="21">
        <f t="shared" si="1"/>
        <v>8</v>
      </c>
    </row>
    <row r="28" spans="1:19" hidden="1" x14ac:dyDescent="0.25">
      <c r="A28" s="21">
        <v>302212</v>
      </c>
      <c r="B28" s="21">
        <v>1</v>
      </c>
      <c r="C28" s="21" t="str">
        <v>IGIB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13</v>
      </c>
      <c r="L28" s="21" t="str">
        <v>Stock</v>
      </c>
      <c r="M28" s="21">
        <v>4</v>
      </c>
      <c r="N28" s="21" t="str">
        <v>BioLegend</v>
      </c>
      <c r="O28" s="21">
        <v>0</v>
      </c>
      <c r="P28" s="21" t="str">
        <v>STOCK</v>
      </c>
      <c r="Q28" s="21" t="str">
        <v>Stock</v>
      </c>
      <c r="R28" s="21" t="str">
        <v>STOCK</v>
      </c>
      <c r="S28" s="21">
        <f t="shared" si="1"/>
        <v>13</v>
      </c>
    </row>
    <row r="29" spans="1:19" hidden="1" x14ac:dyDescent="0.25">
      <c r="A29" s="21">
        <v>302306</v>
      </c>
      <c r="B29" s="21">
        <v>1</v>
      </c>
      <c r="C29" s="21" t="str">
        <v>IGIB</v>
      </c>
      <c r="D29" s="21">
        <v>4</v>
      </c>
      <c r="E29" s="21" t="str">
        <v>BioLegend</v>
      </c>
      <c r="F29" s="21">
        <v>0</v>
      </c>
      <c r="G29" s="21" t="str">
        <v>Delhi</v>
      </c>
      <c r="H29" s="21">
        <v>0</v>
      </c>
      <c r="I29" s="21" t="str">
        <v>Local</v>
      </c>
      <c r="K29" s="21">
        <f t="shared" si="0"/>
        <v>1</v>
      </c>
      <c r="L29" s="21" t="str">
        <v>Stock</v>
      </c>
      <c r="M29" s="21">
        <v>-20</v>
      </c>
      <c r="N29" s="21" t="str">
        <v>Dharmacon</v>
      </c>
      <c r="O29" s="21" t="str">
        <v>Set of 4 item code (N-187978-01-0020, N-187978-02-0020, N-187978-03-0020, N-187978-04-0020)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hidden="1" x14ac:dyDescent="0.25">
      <c r="A30" s="21">
        <v>304108</v>
      </c>
      <c r="B30" s="21">
        <v>1</v>
      </c>
      <c r="C30" s="21" t="str">
        <v>IGIB</v>
      </c>
      <c r="D30" s="21">
        <v>4</v>
      </c>
      <c r="E30" s="21" t="str">
        <v>BioLegend</v>
      </c>
      <c r="F30" s="21">
        <v>0</v>
      </c>
      <c r="G30" s="21" t="str">
        <v>Delhi</v>
      </c>
      <c r="H30" s="21">
        <v>0</v>
      </c>
      <c r="I30" s="21" t="str">
        <v>Local</v>
      </c>
      <c r="K30" s="21">
        <f t="shared" si="0"/>
        <v>1</v>
      </c>
      <c r="L30" s="21" t="str">
        <v>Stock</v>
      </c>
      <c r="M30" s="21">
        <v>-20</v>
      </c>
      <c r="N30" s="21" t="str">
        <v>Dharmacon</v>
      </c>
      <c r="O30" s="21" t="str">
        <v>Extra Item Purchased (Informed by Dharmendra Sir)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hidden="1" x14ac:dyDescent="0.25">
      <c r="A31" s="21">
        <v>353214</v>
      </c>
      <c r="B31" s="21">
        <v>1</v>
      </c>
      <c r="C31" s="21" t="str">
        <v>IGIB</v>
      </c>
      <c r="D31" s="21">
        <v>4</v>
      </c>
      <c r="E31" s="21" t="str">
        <v>BioLegend</v>
      </c>
      <c r="F31" s="21">
        <v>0</v>
      </c>
      <c r="G31" s="21" t="str">
        <v>Delhi</v>
      </c>
      <c r="H31" s="21">
        <v>0</v>
      </c>
      <c r="I31" s="21" t="str">
        <v>Local</v>
      </c>
      <c r="K31" s="21">
        <f t="shared" si="0"/>
        <v>33</v>
      </c>
      <c r="L31" s="21" t="str">
        <v>Stock</v>
      </c>
      <c r="M31" s="21" t="str">
        <v>RT</v>
      </c>
      <c r="N31" s="21" t="str">
        <v>Mp Bio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33</v>
      </c>
    </row>
    <row r="32" spans="1:19" hidden="1" x14ac:dyDescent="0.25">
      <c r="A32" s="21">
        <v>300434</v>
      </c>
      <c r="B32" s="21">
        <v>1</v>
      </c>
      <c r="C32" s="21" t="str">
        <v>IGIB</v>
      </c>
      <c r="D32" s="21">
        <v>4</v>
      </c>
      <c r="E32" s="21" t="str">
        <v>Biolegend</v>
      </c>
      <c r="F32" s="21">
        <v>0</v>
      </c>
      <c r="G32" s="21" t="str">
        <v>Delhi</v>
      </c>
      <c r="H32" s="21">
        <v>0</v>
      </c>
      <c r="I32" s="21" t="str">
        <v>Local</v>
      </c>
      <c r="K32" s="21">
        <f t="shared" si="0"/>
        <v>80</v>
      </c>
      <c r="L32" s="21" t="str">
        <v>Stock</v>
      </c>
      <c r="M32" s="21" t="str">
        <v>RT</v>
      </c>
      <c r="N32" s="21" t="str">
        <v>Sartorius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80</v>
      </c>
    </row>
    <row r="33" spans="1:19" hidden="1" x14ac:dyDescent="0.25">
      <c r="A33" s="21">
        <v>300560</v>
      </c>
      <c r="B33" s="21">
        <v>1</v>
      </c>
      <c r="C33" s="21" t="str">
        <v>IGIB</v>
      </c>
      <c r="D33" s="21">
        <v>4</v>
      </c>
      <c r="E33" s="21" t="str">
        <v>Biolegend</v>
      </c>
      <c r="F33" s="21">
        <v>0</v>
      </c>
      <c r="G33" s="21" t="str">
        <v>Delhi</v>
      </c>
      <c r="H33" s="21">
        <v>0</v>
      </c>
      <c r="I33" s="21" t="str">
        <v>Local</v>
      </c>
      <c r="K33" s="21">
        <f t="shared" si="0"/>
        <v>3</v>
      </c>
      <c r="L33" s="21" t="str">
        <v>Stock</v>
      </c>
      <c r="M33" s="21">
        <v>4</v>
      </c>
      <c r="N33" s="21" t="str">
        <v>BioLegend</v>
      </c>
      <c r="O33" s="21" t="str">
        <v>FOC Informed By Priya Madam and informed to SM Sir</v>
      </c>
      <c r="P33" s="21" t="str">
        <v>STOCK</v>
      </c>
      <c r="Q33" s="21" t="str">
        <v>Stock</v>
      </c>
      <c r="R33" s="21" t="str">
        <v>STOCK</v>
      </c>
      <c r="S33" s="21">
        <f t="shared" si="1"/>
        <v>3</v>
      </c>
    </row>
    <row r="34" spans="1:19" hidden="1" x14ac:dyDescent="0.25">
      <c r="A34" s="21">
        <v>304120</v>
      </c>
      <c r="B34" s="21">
        <v>1</v>
      </c>
      <c r="C34" s="21" t="str">
        <v>IGIB</v>
      </c>
      <c r="D34" s="21">
        <v>4</v>
      </c>
      <c r="E34" s="21" t="str">
        <v>Biolegend</v>
      </c>
      <c r="F34" s="21">
        <v>0</v>
      </c>
      <c r="G34" s="21" t="str">
        <v>Delhi</v>
      </c>
      <c r="H34" s="21">
        <v>0</v>
      </c>
      <c r="I34" s="21" t="str">
        <v>Local</v>
      </c>
      <c r="K34" s="21">
        <f t="shared" ref="K34:K65" si="2">SUMIFS(B:B,C:C, L34,D:D, M34,E:E, N34,F:F, O34,G:G, P34,H:H, Q34)</f>
        <v>14</v>
      </c>
      <c r="L34" s="21" t="str">
        <v>Stock</v>
      </c>
      <c r="M34" s="21">
        <v>-20</v>
      </c>
      <c r="N34" s="21" t="str">
        <v>Mp Bio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14</v>
      </c>
    </row>
    <row r="35" spans="1:19" hidden="1" x14ac:dyDescent="0.25">
      <c r="A35" s="21">
        <v>304154</v>
      </c>
      <c r="B35" s="21">
        <v>1</v>
      </c>
      <c r="C35" s="21" t="str">
        <v>IGIB</v>
      </c>
      <c r="D35" s="21">
        <v>4</v>
      </c>
      <c r="E35" s="21" t="str">
        <v>Biolegend</v>
      </c>
      <c r="F35" s="21">
        <v>0</v>
      </c>
      <c r="G35" s="21" t="str">
        <v>Delhi</v>
      </c>
      <c r="H35" s="21">
        <v>0</v>
      </c>
      <c r="I35" s="21" t="str">
        <v>Local</v>
      </c>
      <c r="K35" s="58">
        <f t="shared" si="2"/>
        <v>2</v>
      </c>
      <c r="L35" s="58" t="str">
        <v>Stock</v>
      </c>
      <c r="M35" s="58" t="str">
        <v>RT</v>
      </c>
      <c r="N35" s="58" t="str">
        <v>Revvity</v>
      </c>
      <c r="O35" s="58" t="str">
        <v>MACHINE (PRIYANKA MADAM)</v>
      </c>
      <c r="P35" s="58" t="str">
        <v>STOCK</v>
      </c>
      <c r="Q35" s="58" t="str">
        <v>Stock</v>
      </c>
      <c r="R35" s="58" t="str">
        <v>STOCK</v>
      </c>
      <c r="S35" s="58">
        <f t="shared" si="3"/>
        <v>2</v>
      </c>
    </row>
    <row r="36" spans="1:19" hidden="1" x14ac:dyDescent="0.25">
      <c r="A36" s="21">
        <v>310938</v>
      </c>
      <c r="B36" s="21">
        <v>1</v>
      </c>
      <c r="C36" s="21" t="str">
        <v>IGIB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Return From Bio Health (Extra Purchase infromed by Priynka Madam)</v>
      </c>
      <c r="P36" s="21" t="str">
        <v>STOCK</v>
      </c>
      <c r="Q36" s="21" t="str">
        <v>Priyanka Madam</v>
      </c>
      <c r="R36" s="21" t="str">
        <v>STOCK</v>
      </c>
      <c r="S36" s="21">
        <f t="shared" si="3"/>
        <v>1</v>
      </c>
    </row>
    <row r="37" spans="1:19" hidden="1" x14ac:dyDescent="0.25">
      <c r="A37" s="21">
        <v>321306</v>
      </c>
      <c r="B37" s="21">
        <v>1</v>
      </c>
      <c r="C37" s="21" t="str">
        <v>IGIB</v>
      </c>
      <c r="D37" s="21">
        <v>4</v>
      </c>
      <c r="E37" s="21" t="str">
        <v>Biolegend</v>
      </c>
      <c r="F37" s="21">
        <v>0</v>
      </c>
      <c r="G37" s="21" t="str">
        <v>Delhi</v>
      </c>
      <c r="H37" s="21">
        <v>0</v>
      </c>
      <c r="I37" s="21" t="str">
        <v>Local</v>
      </c>
      <c r="K37" s="21">
        <f t="shared" si="2"/>
        <v>1</v>
      </c>
      <c r="L37" s="21" t="str">
        <v>Stock</v>
      </c>
      <c r="M37" s="21">
        <v>4</v>
      </c>
      <c r="N37" s="21" t="str">
        <v>BioLegend</v>
      </c>
      <c r="O37" s="21" t="str">
        <v>Expired</v>
      </c>
      <c r="P37" s="21" t="str">
        <v>STOCK</v>
      </c>
      <c r="Q37" s="21" t="str">
        <v>Stock</v>
      </c>
      <c r="R37" s="21" t="str">
        <v>STOCK</v>
      </c>
      <c r="S37" s="21">
        <f t="shared" si="3"/>
        <v>1</v>
      </c>
    </row>
    <row r="38" spans="1:19" hidden="1" x14ac:dyDescent="0.25">
      <c r="A38" s="21">
        <v>344734</v>
      </c>
      <c r="B38" s="21">
        <v>1</v>
      </c>
      <c r="C38" s="21" t="str">
        <v>IGIB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1</v>
      </c>
      <c r="L38" s="21" t="str">
        <v>Stock</v>
      </c>
      <c r="M38" s="21" t="str">
        <v>4</v>
      </c>
      <c r="N38" s="21" t="str">
        <v>BioLegend</v>
      </c>
      <c r="O38" s="21" t="str">
        <v>Extra Purchase By Priya Madam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hidden="1" x14ac:dyDescent="0.25">
      <c r="A39" s="21">
        <v>350216</v>
      </c>
      <c r="B39" s="21">
        <v>1</v>
      </c>
      <c r="C39" s="21" t="str">
        <v>IGIB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5</v>
      </c>
      <c r="L39" s="21" t="str">
        <v>Stock</v>
      </c>
      <c r="M39" s="21" t="str">
        <v>RT</v>
      </c>
      <c r="N39" s="21" t="str">
        <v>Biotium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5</v>
      </c>
    </row>
    <row r="40" spans="1:19" hidden="1" x14ac:dyDescent="0.25">
      <c r="A40" s="21">
        <v>353236</v>
      </c>
      <c r="B40" s="21">
        <v>1</v>
      </c>
      <c r="C40" s="21" t="str">
        <v>IGIB</v>
      </c>
      <c r="D40" s="21">
        <v>4</v>
      </c>
      <c r="E40" s="21" t="str">
        <v>Biolegend</v>
      </c>
      <c r="F40" s="21">
        <v>0</v>
      </c>
      <c r="G40" s="21" t="str">
        <v>Delhi</v>
      </c>
      <c r="H40" s="21">
        <v>0</v>
      </c>
      <c r="I40" s="21" t="str">
        <v>Local</v>
      </c>
      <c r="K40" s="21">
        <f t="shared" si="2"/>
        <v>2</v>
      </c>
      <c r="L40" s="21" t="str">
        <v>Stock</v>
      </c>
      <c r="M40" s="21">
        <v>-20</v>
      </c>
      <c r="N40" s="21" t="str">
        <v>Genei Lab</v>
      </c>
      <c r="O40" s="21" t="str">
        <v>One Piece Damaged received (Replacement received)</v>
      </c>
      <c r="P40" s="21" t="str">
        <v>STOCK</v>
      </c>
      <c r="Q40" s="21" t="str">
        <v>Stock</v>
      </c>
      <c r="R40" s="21" t="str">
        <v>STOCK</v>
      </c>
      <c r="S40" s="21">
        <f t="shared" si="3"/>
        <v>2</v>
      </c>
    </row>
    <row r="41" spans="1:19" hidden="1" x14ac:dyDescent="0.25">
      <c r="A41" s="21">
        <v>424602</v>
      </c>
      <c r="B41" s="21">
        <v>1</v>
      </c>
      <c r="C41" s="21" t="str">
        <v>IGIB</v>
      </c>
      <c r="D41" s="21">
        <v>4</v>
      </c>
      <c r="E41" s="21" t="str">
        <v>Biolegend</v>
      </c>
      <c r="F41" s="21">
        <v>0</v>
      </c>
      <c r="G41" s="21" t="str">
        <v>Delhi</v>
      </c>
      <c r="H41" s="21">
        <v>0</v>
      </c>
      <c r="I41" s="21" t="str">
        <v>Local</v>
      </c>
      <c r="K41" s="21">
        <f t="shared" si="2"/>
        <v>3</v>
      </c>
      <c r="L41" s="21" t="str">
        <v>Stock</v>
      </c>
      <c r="M41" s="21">
        <v>-20</v>
      </c>
      <c r="N41" s="21" t="str">
        <v>Genei Lab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hidden="1" x14ac:dyDescent="0.25">
      <c r="A42" s="21">
        <v>621622</v>
      </c>
      <c r="B42" s="21">
        <v>1</v>
      </c>
      <c r="C42" s="21" t="str">
        <v>IGIB</v>
      </c>
      <c r="D42" s="21">
        <v>4</v>
      </c>
      <c r="E42" s="21" t="str">
        <v>Biolegend</v>
      </c>
      <c r="F42" s="21">
        <v>0</v>
      </c>
      <c r="G42" s="21" t="str">
        <v>Delhi</v>
      </c>
      <c r="H42" s="21">
        <v>0</v>
      </c>
      <c r="I42" s="21" t="str">
        <v>Local</v>
      </c>
      <c r="K42" s="21">
        <f t="shared" si="2"/>
        <v>5</v>
      </c>
      <c r="L42" s="21" t="str">
        <v>Stock</v>
      </c>
      <c r="M42" s="21">
        <v>4</v>
      </c>
      <c r="N42" s="21" t="str">
        <v>BioLegend</v>
      </c>
      <c r="O42" s="21" t="str">
        <v>Extra Received</v>
      </c>
      <c r="P42" s="21" t="str">
        <v>STOCK</v>
      </c>
      <c r="Q42" s="21" t="str">
        <v>Stock</v>
      </c>
      <c r="R42" s="21" t="str">
        <v>STOCK</v>
      </c>
      <c r="S42" s="21">
        <f t="shared" si="3"/>
        <v>5</v>
      </c>
    </row>
    <row r="43" spans="1:19" hidden="1" x14ac:dyDescent="0.25">
      <c r="A43" s="21" t="str">
        <v>L-019598-00-0005</v>
      </c>
      <c r="B43" s="21">
        <v>1</v>
      </c>
      <c r="C43" s="21" t="str">
        <v>ILS</v>
      </c>
      <c r="D43" s="21">
        <v>-20</v>
      </c>
      <c r="E43" s="21" t="str">
        <v>DHARMACON</v>
      </c>
      <c r="F43" s="21">
        <v>0</v>
      </c>
      <c r="G43" s="21" t="str">
        <v>Bhuvneshwar</v>
      </c>
      <c r="H43" s="21" t="str">
        <v>PO Awaited</v>
      </c>
      <c r="I43" s="21" t="str">
        <v>OutStation</v>
      </c>
      <c r="K43" s="21">
        <f t="shared" si="2"/>
        <v>1</v>
      </c>
      <c r="L43" s="21" t="str">
        <v>Stock</v>
      </c>
      <c r="M43" s="21">
        <v>4</v>
      </c>
      <c r="N43" s="21" t="str">
        <v>BioLegend</v>
      </c>
      <c r="O43" s="21" t="str">
        <v>Retrun From IGIB , Invoice Number 1058</v>
      </c>
      <c r="P43" s="21" t="str">
        <v>STOCK</v>
      </c>
      <c r="Q43" s="21" t="str">
        <v>Open Item</v>
      </c>
      <c r="R43" s="21" t="str">
        <v>STOCK</v>
      </c>
      <c r="S43" s="21">
        <f t="shared" si="3"/>
        <v>1</v>
      </c>
    </row>
    <row r="44" spans="1:19" hidden="1" x14ac:dyDescent="0.25">
      <c r="A44" s="21" t="str">
        <v>L-013680-01-0005</v>
      </c>
      <c r="B44" s="21">
        <v>1</v>
      </c>
      <c r="C44" s="21" t="str">
        <v>ILS</v>
      </c>
      <c r="D44" s="21">
        <v>-20</v>
      </c>
      <c r="E44" s="21" t="str">
        <v>DHARMACON</v>
      </c>
      <c r="F44" s="21">
        <v>0</v>
      </c>
      <c r="G44" s="21" t="str">
        <v>Bhuvneshwar</v>
      </c>
      <c r="H44" s="21" t="str">
        <v>PO Awaited</v>
      </c>
      <c r="I44" s="21" t="str">
        <v>OutStation</v>
      </c>
      <c r="K44" s="21">
        <f t="shared" si="2"/>
        <v>17</v>
      </c>
      <c r="L44" s="21" t="str">
        <v>Stock</v>
      </c>
      <c r="M44" s="21">
        <v>-20</v>
      </c>
      <c r="N44" s="21" t="str">
        <v>Intron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17</v>
      </c>
    </row>
    <row r="45" spans="1:19" hidden="1" x14ac:dyDescent="0.25">
      <c r="A45" s="21" t="str">
        <v>L-012078-00-0005</v>
      </c>
      <c r="B45" s="21">
        <v>1</v>
      </c>
      <c r="C45" s="21" t="str">
        <v>ILS</v>
      </c>
      <c r="D45" s="21">
        <v>-20</v>
      </c>
      <c r="E45" s="21" t="str">
        <v>DHARMACON</v>
      </c>
      <c r="F45" s="21">
        <v>0</v>
      </c>
      <c r="G45" s="21" t="str">
        <v>Bhuvneshwar</v>
      </c>
      <c r="H45" s="21" t="str">
        <v>PO Awaited</v>
      </c>
      <c r="I45" s="21" t="str">
        <v>OutStation</v>
      </c>
      <c r="K45" s="21">
        <f t="shared" si="2"/>
        <v>3</v>
      </c>
      <c r="L45" s="21" t="str">
        <v>Stock</v>
      </c>
      <c r="M45" s="21">
        <v>4</v>
      </c>
      <c r="N45" s="21" t="str">
        <v>Genexis Biotech</v>
      </c>
      <c r="O45" s="21" t="str">
        <v>Sample Received (Priyanka madam)</v>
      </c>
      <c r="P45" s="21" t="str">
        <v>STOCK</v>
      </c>
      <c r="Q45" s="21" t="str">
        <v>Stock</v>
      </c>
      <c r="R45" s="21" t="str">
        <v>STOCK</v>
      </c>
      <c r="S45" s="21">
        <f t="shared" si="3"/>
        <v>3</v>
      </c>
    </row>
    <row r="46" spans="1:19" hidden="1" x14ac:dyDescent="0.25">
      <c r="A46" s="21" t="str">
        <v>L-003030-00-0005</v>
      </c>
      <c r="B46" s="21">
        <v>1</v>
      </c>
      <c r="C46" s="21" t="str">
        <v>ILS</v>
      </c>
      <c r="D46" s="21">
        <v>-20</v>
      </c>
      <c r="E46" s="21" t="str">
        <v>DHARMACON</v>
      </c>
      <c r="F46" s="21">
        <v>0</v>
      </c>
      <c r="G46" s="21" t="str">
        <v>Bhuvneshwar</v>
      </c>
      <c r="H46" s="21" t="str">
        <v>PO Awaited</v>
      </c>
      <c r="I46" s="21" t="str">
        <v>OutStation</v>
      </c>
      <c r="K46" s="21">
        <f t="shared" si="2"/>
        <v>1</v>
      </c>
      <c r="L46" s="21" t="str">
        <v>Stock</v>
      </c>
      <c r="M46" s="21">
        <v>4</v>
      </c>
      <c r="N46" s="21" t="str">
        <v>BioXcell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</v>
      </c>
    </row>
    <row r="47" spans="1:19" hidden="1" x14ac:dyDescent="0.25">
      <c r="A47" s="21" t="str">
        <v>L-004920-01-0005</v>
      </c>
      <c r="B47" s="21">
        <v>1</v>
      </c>
      <c r="C47" s="21" t="str">
        <v>ILS</v>
      </c>
      <c r="D47" s="21">
        <v>-20</v>
      </c>
      <c r="E47" s="21" t="str">
        <v>DHARMACON</v>
      </c>
      <c r="F47" s="21">
        <v>0</v>
      </c>
      <c r="G47" s="21" t="str">
        <v>Bhuvneshwar</v>
      </c>
      <c r="H47" s="21" t="str">
        <v>PO Awaited</v>
      </c>
      <c r="I47" s="21" t="str">
        <v>OutStation</v>
      </c>
      <c r="K47" s="21">
        <f t="shared" si="2"/>
        <v>11</v>
      </c>
      <c r="L47" s="21" t="str">
        <v>Stock</v>
      </c>
      <c r="M47" s="21">
        <v>4</v>
      </c>
      <c r="N47" s="21" t="str">
        <v>MP BIO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11</v>
      </c>
    </row>
    <row r="48" spans="1:19" hidden="1" x14ac:dyDescent="0.25">
      <c r="A48" s="21" t="str">
        <v>L-003805-00-0005</v>
      </c>
      <c r="B48" s="21">
        <v>1</v>
      </c>
      <c r="C48" s="21" t="str">
        <v>ILS</v>
      </c>
      <c r="D48" s="21">
        <v>-20</v>
      </c>
      <c r="E48" s="21" t="str">
        <v>DHARMACON</v>
      </c>
      <c r="F48" s="21">
        <v>0</v>
      </c>
      <c r="G48" s="21" t="str">
        <v>Bhuvneshwar</v>
      </c>
      <c r="H48" s="21" t="str">
        <v>PO Awaited</v>
      </c>
      <c r="I48" s="21" t="str">
        <v>OutStation</v>
      </c>
      <c r="K48" s="21">
        <f t="shared" si="2"/>
        <v>8</v>
      </c>
      <c r="L48" s="21" t="str">
        <v>Stock</v>
      </c>
      <c r="M48" s="21">
        <v>4</v>
      </c>
      <c r="N48" s="21" t="str">
        <v>DHARMACON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8</v>
      </c>
    </row>
    <row r="49" spans="1:19" hidden="1" x14ac:dyDescent="0.25">
      <c r="A49" s="21" t="str">
        <v>D-001810-10-05</v>
      </c>
      <c r="B49" s="21">
        <v>1</v>
      </c>
      <c r="C49" s="21" t="str">
        <v>ILS</v>
      </c>
      <c r="D49" s="21">
        <v>-20</v>
      </c>
      <c r="E49" s="21" t="str">
        <v>DHARMACON</v>
      </c>
      <c r="F49" s="21">
        <v>0</v>
      </c>
      <c r="G49" s="21" t="str">
        <v>Bhuvneshwar</v>
      </c>
      <c r="H49" s="21" t="str">
        <v>PO Awaited</v>
      </c>
      <c r="I49" s="21" t="str">
        <v>OutStation</v>
      </c>
      <c r="K49" s="21">
        <f t="shared" si="2"/>
        <v>4</v>
      </c>
      <c r="L49" s="21" t="str">
        <v>Stock</v>
      </c>
      <c r="M49" s="21">
        <v>-20</v>
      </c>
      <c r="N49" s="21" t="str">
        <v>DHARMACON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4</v>
      </c>
    </row>
    <row r="50" spans="1:19" hidden="1" x14ac:dyDescent="0.25">
      <c r="A50" s="21" t="str">
        <v>0100-01</v>
      </c>
      <c r="B50" s="21">
        <v>5</v>
      </c>
      <c r="C50" s="21" t="str">
        <v>IMTECH</v>
      </c>
      <c r="D50" s="21" t="str">
        <v>RT</v>
      </c>
      <c r="E50" s="21" t="str">
        <v>SOUTHERNBIOTECH</v>
      </c>
      <c r="F50" s="21">
        <v>0</v>
      </c>
      <c r="G50" s="21" t="str">
        <v>Chandigarh</v>
      </c>
      <c r="H50" s="21">
        <v>0</v>
      </c>
      <c r="I50" s="21" t="str">
        <v>OutStation</v>
      </c>
      <c r="K50" s="58">
        <f t="shared" si="2"/>
        <v>181</v>
      </c>
      <c r="L50" s="58" t="str">
        <v>Stock</v>
      </c>
      <c r="M50" s="58" t="str">
        <v>RT</v>
      </c>
      <c r="N50" s="58" t="str">
        <v>BioLegend</v>
      </c>
      <c r="O50" s="58">
        <v>0</v>
      </c>
      <c r="P50" s="58" t="str">
        <v>STOCK</v>
      </c>
      <c r="Q50" s="58" t="str">
        <v>Stock</v>
      </c>
      <c r="R50" s="58" t="str">
        <v>STOCK</v>
      </c>
      <c r="S50" s="58">
        <f t="shared" si="3"/>
        <v>181</v>
      </c>
    </row>
    <row r="51" spans="1:19" hidden="1" x14ac:dyDescent="0.25">
      <c r="A51" s="21">
        <v>344614</v>
      </c>
      <c r="B51" s="21">
        <v>1</v>
      </c>
      <c r="C51" s="21" t="str">
        <v>MICRO DELHI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1</v>
      </c>
      <c r="L51" s="21" t="str">
        <v>Stock</v>
      </c>
      <c r="M51" s="21">
        <v>-20</v>
      </c>
      <c r="N51" s="21" t="str">
        <v>TargetMol</v>
      </c>
      <c r="O51" s="21" t="str">
        <v>EXTRA RECEIVED</v>
      </c>
      <c r="P51" s="21" t="str">
        <v>STOCK</v>
      </c>
      <c r="Q51" s="21" t="str">
        <v>Stock</v>
      </c>
      <c r="R51" s="21" t="str">
        <v>STOCK</v>
      </c>
      <c r="S51" s="21">
        <f t="shared" si="3"/>
        <v>1</v>
      </c>
    </row>
    <row r="52" spans="1:19" hidden="1" x14ac:dyDescent="0.25">
      <c r="A52" s="58">
        <v>431501</v>
      </c>
      <c r="B52" s="58">
        <v>1</v>
      </c>
      <c r="C52" s="58" t="str">
        <v>MICRO DELHI</v>
      </c>
      <c r="D52" s="58">
        <v>4</v>
      </c>
      <c r="E52" s="58" t="str">
        <v>BioLegend</v>
      </c>
      <c r="F52" s="58">
        <v>0</v>
      </c>
      <c r="G52" s="58" t="str">
        <v>Delhi</v>
      </c>
      <c r="H52" s="58">
        <v>0</v>
      </c>
      <c r="I52" s="58" t="str">
        <v>Local</v>
      </c>
      <c r="K52" s="58">
        <f t="shared" si="2"/>
        <v>4</v>
      </c>
      <c r="L52" s="58" t="str">
        <v>Stock</v>
      </c>
      <c r="M52" s="58" t="str">
        <v>RT</v>
      </c>
      <c r="N52" s="58" t="str">
        <v>BioLegend</v>
      </c>
      <c r="O52" s="58">
        <v>0</v>
      </c>
      <c r="P52" s="58" t="str">
        <v>STOCK</v>
      </c>
      <c r="Q52" s="58">
        <v>0</v>
      </c>
      <c r="R52" s="58" t="str">
        <v>STOCK</v>
      </c>
      <c r="S52" s="58">
        <f t="shared" si="3"/>
        <v>4</v>
      </c>
    </row>
    <row r="53" spans="1:19" hidden="1" x14ac:dyDescent="0.25">
      <c r="A53" s="21">
        <v>514602</v>
      </c>
      <c r="B53" s="21">
        <v>1</v>
      </c>
      <c r="C53" s="21" t="str">
        <v>MICRO DELHI</v>
      </c>
      <c r="D53" s="21">
        <v>4</v>
      </c>
      <c r="E53" s="21" t="str">
        <v>BioLegend</v>
      </c>
      <c r="F53" s="21">
        <v>0</v>
      </c>
      <c r="G53" s="21" t="str">
        <v>Delhi</v>
      </c>
      <c r="H53" s="21">
        <v>0</v>
      </c>
      <c r="I53" s="21" t="str">
        <v>Local</v>
      </c>
      <c r="K53" s="21">
        <f t="shared" si="2"/>
        <v>5</v>
      </c>
      <c r="L53" s="21" t="str">
        <v>STOCK</v>
      </c>
      <c r="M53" s="21">
        <v>4</v>
      </c>
      <c r="N53" s="21" t="str">
        <v>BioLegend</v>
      </c>
      <c r="O53" s="21">
        <v>0</v>
      </c>
      <c r="P53" s="21" t="str">
        <v>STOCK</v>
      </c>
      <c r="Q53" s="21">
        <v>0</v>
      </c>
      <c r="R53" s="21" t="str">
        <v>STOCK</v>
      </c>
      <c r="S53" s="21">
        <f t="shared" si="3"/>
        <v>5</v>
      </c>
    </row>
    <row r="54" spans="1:19" hidden="1" x14ac:dyDescent="0.25">
      <c r="A54" s="21">
        <v>343108</v>
      </c>
      <c r="B54" s="21">
        <v>1</v>
      </c>
      <c r="C54" s="21" t="str">
        <v>MICRO DELHI</v>
      </c>
      <c r="D54" s="21">
        <v>4</v>
      </c>
      <c r="E54" s="21" t="str">
        <v>Biolegend</v>
      </c>
      <c r="F54" s="21">
        <v>0</v>
      </c>
      <c r="G54" s="21" t="str">
        <v>Delhi</v>
      </c>
      <c r="H54" s="21">
        <v>0</v>
      </c>
      <c r="I54" s="21" t="str">
        <v>Local</v>
      </c>
      <c r="K54" s="21">
        <f t="shared" si="2"/>
        <v>6</v>
      </c>
      <c r="L54" s="21" t="str">
        <v>STOCK</v>
      </c>
      <c r="M54" s="21">
        <v>-20</v>
      </c>
      <c r="N54" s="21" t="str">
        <v>BellBrook</v>
      </c>
      <c r="O54" s="21">
        <v>0</v>
      </c>
      <c r="P54" s="21" t="str">
        <v>STOCK</v>
      </c>
      <c r="Q54" s="21">
        <v>0</v>
      </c>
      <c r="R54" s="21" t="str">
        <v>STOCK</v>
      </c>
      <c r="S54" s="21">
        <f t="shared" si="3"/>
        <v>6</v>
      </c>
    </row>
    <row r="55" spans="1:19" hidden="1" x14ac:dyDescent="0.25">
      <c r="A55" s="21" t="str">
        <v>L-015121-00-0005</v>
      </c>
      <c r="B55" s="21">
        <v>1</v>
      </c>
      <c r="C55" s="21" t="str">
        <v>NCBS</v>
      </c>
      <c r="D55" s="21">
        <v>-20</v>
      </c>
      <c r="E55" s="21" t="str">
        <v>DHARMACON</v>
      </c>
      <c r="F55" s="21">
        <v>0</v>
      </c>
      <c r="G55" s="21" t="str">
        <v>Banglore</v>
      </c>
      <c r="H55" s="21" t="str">
        <v>PO Awaited</v>
      </c>
      <c r="I55" s="21" t="str">
        <v>OutStation</v>
      </c>
      <c r="K55" s="21">
        <f t="shared" si="2"/>
        <v>40</v>
      </c>
      <c r="L55" s="21" t="str">
        <v>THSTI</v>
      </c>
      <c r="M55" s="21">
        <v>4</v>
      </c>
      <c r="N55" s="21" t="str">
        <v>BioLegend</v>
      </c>
      <c r="O55" s="21">
        <v>0</v>
      </c>
      <c r="P55" s="21" t="str">
        <v>Faridabad</v>
      </c>
      <c r="Q55" s="21">
        <v>0</v>
      </c>
      <c r="R55" s="21" t="str">
        <v>Local</v>
      </c>
      <c r="S55" s="21">
        <f t="shared" si="3"/>
        <v>40</v>
      </c>
    </row>
    <row r="56" spans="1:19" hidden="1" x14ac:dyDescent="0.25">
      <c r="A56" s="21" t="str">
        <v>L-020165-00-0005</v>
      </c>
      <c r="B56" s="21">
        <v>1</v>
      </c>
      <c r="C56" s="21" t="str">
        <v>NCBS</v>
      </c>
      <c r="D56" s="21">
        <v>-20</v>
      </c>
      <c r="E56" s="21" t="str">
        <v>DHARMACON</v>
      </c>
      <c r="F56" s="21">
        <v>0</v>
      </c>
      <c r="G56" s="21" t="str">
        <v>Banglore</v>
      </c>
      <c r="H56" s="21" t="str">
        <v>PO Awaited</v>
      </c>
      <c r="I56" s="21" t="str">
        <v>OutStation</v>
      </c>
      <c r="K56" s="21">
        <f t="shared" si="2"/>
        <v>3</v>
      </c>
      <c r="L56" s="21" t="str">
        <v>THSTI</v>
      </c>
      <c r="M56" s="21">
        <v>-20</v>
      </c>
      <c r="N56" s="21" t="str">
        <v>Biolegend</v>
      </c>
      <c r="O56" s="21">
        <v>0</v>
      </c>
      <c r="P56" s="21" t="str">
        <v>Faridabad</v>
      </c>
      <c r="Q56" s="21">
        <v>0</v>
      </c>
      <c r="R56" s="21" t="str">
        <v>Local</v>
      </c>
      <c r="S56" s="21">
        <f t="shared" si="3"/>
        <v>3</v>
      </c>
    </row>
    <row r="57" spans="1:19" hidden="1" x14ac:dyDescent="0.25">
      <c r="A57" s="21">
        <v>424401</v>
      </c>
      <c r="B57" s="21">
        <v>1</v>
      </c>
      <c r="C57" s="21" t="str">
        <v>PRIYANKA MADAM</v>
      </c>
      <c r="D57" s="21">
        <v>4</v>
      </c>
      <c r="E57" s="21" t="str">
        <v>BioLegend</v>
      </c>
      <c r="F57" s="21">
        <v>0</v>
      </c>
      <c r="G57" s="21" t="str">
        <v>Delhi</v>
      </c>
      <c r="H57" s="21" t="str">
        <v>Priyanka Madam</v>
      </c>
      <c r="I57" s="21" t="str">
        <v>Local</v>
      </c>
      <c r="K57" s="21">
        <f t="shared" si="2"/>
        <v>4</v>
      </c>
      <c r="L57" s="21" t="str">
        <v>UNKNOWN</v>
      </c>
      <c r="M57" s="21">
        <v>4</v>
      </c>
      <c r="N57" s="21" t="str">
        <v>BioLegend</v>
      </c>
      <c r="O57" s="21" t="str">
        <v>Demo Kit Mohan Sir (740811, 741146) 2 pcs Kit</v>
      </c>
      <c r="P57" s="21" t="str">
        <v>Unknown</v>
      </c>
      <c r="Q57" s="21" t="str">
        <v>Mohan Sir, (Demo)</v>
      </c>
      <c r="R57" s="21" t="str">
        <v>Unknown</v>
      </c>
      <c r="S57" s="21">
        <f t="shared" si="3"/>
        <v>4</v>
      </c>
    </row>
    <row r="58" spans="1:19" hidden="1" x14ac:dyDescent="0.25">
      <c r="A58" s="21">
        <v>348801</v>
      </c>
      <c r="B58" s="21">
        <v>1</v>
      </c>
      <c r="C58" s="21" t="str">
        <v>PRIYANKA MADAM</v>
      </c>
      <c r="D58" s="21">
        <v>4</v>
      </c>
      <c r="E58" s="21" t="str">
        <v>BioLegend</v>
      </c>
      <c r="F58" s="21">
        <v>0</v>
      </c>
      <c r="G58" s="21" t="str">
        <v>Delhi</v>
      </c>
      <c r="H58" s="21">
        <v>0</v>
      </c>
      <c r="I58" s="21" t="str">
        <v>Local</v>
      </c>
      <c r="K58" s="21">
        <f t="shared" si="2"/>
        <v>1</v>
      </c>
      <c r="L58" s="21" t="str">
        <v>Unknown</v>
      </c>
      <c r="M58" s="21" t="str">
        <v>RT</v>
      </c>
      <c r="N58" s="21" t="str">
        <v>BioLegend</v>
      </c>
      <c r="O58" s="21" t="str">
        <v>Mohn Sir (Sample) Aurigine Onco</v>
      </c>
      <c r="P58" s="21" t="str">
        <v>Unknown</v>
      </c>
      <c r="Q58" s="21" t="str">
        <v>Mohan sir,(Sample) Aurigine Onco</v>
      </c>
      <c r="R58" s="21" t="str">
        <v>Unknown</v>
      </c>
      <c r="S58" s="21">
        <f t="shared" si="3"/>
        <v>1</v>
      </c>
    </row>
    <row r="59" spans="1:19" hidden="1" x14ac:dyDescent="0.25">
      <c r="A59" s="21">
        <v>592702</v>
      </c>
      <c r="B59" s="21">
        <v>1</v>
      </c>
      <c r="C59" s="21" t="str">
        <v>RCB</v>
      </c>
      <c r="D59" s="21">
        <v>-20</v>
      </c>
      <c r="E59" s="21" t="str">
        <v>BioLegend</v>
      </c>
      <c r="F59" s="21">
        <v>0</v>
      </c>
      <c r="G59" s="21" t="str">
        <v>Delhi</v>
      </c>
      <c r="H59" s="21">
        <v>0</v>
      </c>
      <c r="I59" s="21" t="str">
        <v>Local</v>
      </c>
      <c r="K59" s="21">
        <f t="shared" si="2"/>
        <v>1</v>
      </c>
      <c r="L59" s="21" t="str">
        <v>Unknown</v>
      </c>
      <c r="M59" s="21">
        <v>4</v>
      </c>
      <c r="N59" s="21" t="str">
        <v>BioLegend</v>
      </c>
      <c r="O59" s="21" t="str">
        <v>Mohn Sir (Sample) Aurigine Onco</v>
      </c>
      <c r="P59" s="21" t="str">
        <v>Unknown</v>
      </c>
      <c r="Q59" s="21" t="str">
        <v>Mohan sir,(Sample) Aurigine Onco</v>
      </c>
      <c r="R59" s="21" t="str">
        <v>Unknown</v>
      </c>
      <c r="S59" s="21">
        <f t="shared" si="3"/>
        <v>1</v>
      </c>
    </row>
    <row r="60" spans="1:19" hidden="1" x14ac:dyDescent="0.25">
      <c r="A60" s="21">
        <v>740145</v>
      </c>
      <c r="B60" s="21">
        <v>1</v>
      </c>
      <c r="C60" s="21" t="str">
        <v>RCB</v>
      </c>
      <c r="D60" s="21">
        <v>4</v>
      </c>
      <c r="E60" s="21" t="str">
        <v>Biolegend</v>
      </c>
      <c r="F60" s="21">
        <v>0</v>
      </c>
      <c r="G60" s="21" t="str">
        <v>Delhi</v>
      </c>
      <c r="H60" s="21">
        <v>0</v>
      </c>
      <c r="I60" s="21" t="str">
        <v>Local</v>
      </c>
      <c r="K60" s="21">
        <f t="shared" si="2"/>
        <v>1</v>
      </c>
      <c r="L60" s="21" t="str">
        <v>VECTOR</v>
      </c>
      <c r="M60" s="21">
        <v>4</v>
      </c>
      <c r="N60" s="21" t="str">
        <v>Biolegend</v>
      </c>
      <c r="O60" s="21">
        <v>0</v>
      </c>
      <c r="P60" s="21" t="str">
        <v>Punjab</v>
      </c>
      <c r="Q60" s="21" t="str">
        <v>Vishal Will Confirm</v>
      </c>
      <c r="R60" s="21" t="str">
        <v>OutStation</v>
      </c>
      <c r="S60" s="21">
        <f t="shared" si="3"/>
        <v>1</v>
      </c>
    </row>
    <row r="61" spans="1:19" hidden="1" x14ac:dyDescent="0.25">
      <c r="A61" s="21">
        <v>740379</v>
      </c>
      <c r="B61" s="21">
        <v>1</v>
      </c>
      <c r="C61" s="21" t="str">
        <v>RCB</v>
      </c>
      <c r="D61" s="21" t="str">
        <v>RT</v>
      </c>
      <c r="E61" s="21" t="str">
        <v>Biolegend</v>
      </c>
      <c r="F61" s="21">
        <v>0</v>
      </c>
      <c r="G61" s="21" t="str">
        <v>Delhi</v>
      </c>
      <c r="H61" s="21">
        <v>0</v>
      </c>
      <c r="I61" s="21" t="str">
        <v>Local</v>
      </c>
      <c r="K61" s="21">
        <f t="shared" si="2"/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f t="shared" si="3"/>
        <v>0</v>
      </c>
    </row>
    <row r="62" spans="1:19" hidden="1" x14ac:dyDescent="0.25">
      <c r="A62" s="21">
        <v>740623</v>
      </c>
      <c r="B62" s="21">
        <v>1</v>
      </c>
      <c r="C62" s="21" t="str">
        <v>RCB</v>
      </c>
      <c r="D62" s="21">
        <v>4</v>
      </c>
      <c r="E62" s="21" t="str">
        <v>Biolegend</v>
      </c>
      <c r="F62" s="21">
        <v>0</v>
      </c>
      <c r="G62" s="21" t="str">
        <v>Delhi</v>
      </c>
      <c r="H62" s="21">
        <v>0</v>
      </c>
      <c r="I62" s="21" t="str">
        <v>Local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hidden="1" x14ac:dyDescent="0.25">
      <c r="A63" s="21">
        <v>740627</v>
      </c>
      <c r="B63" s="21">
        <v>1</v>
      </c>
      <c r="C63" s="21" t="str">
        <v>RCB</v>
      </c>
      <c r="D63" s="21">
        <v>4</v>
      </c>
      <c r="E63" s="21" t="str">
        <v>Biolegend</v>
      </c>
      <c r="F63" s="21">
        <v>0</v>
      </c>
      <c r="G63" s="21" t="str">
        <v>Delhi</v>
      </c>
      <c r="H63" s="21">
        <v>0</v>
      </c>
      <c r="I63" s="21" t="str">
        <v>Local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hidden="1" x14ac:dyDescent="0.25">
      <c r="A64" s="21">
        <v>740628</v>
      </c>
      <c r="B64" s="21">
        <v>1</v>
      </c>
      <c r="C64" s="21" t="str">
        <v>RCB</v>
      </c>
      <c r="D64" s="21">
        <v>4</v>
      </c>
      <c r="E64" s="21" t="str">
        <v>Biolegend</v>
      </c>
      <c r="F64" s="21">
        <v>0</v>
      </c>
      <c r="G64" s="21" t="str">
        <v>Delhi</v>
      </c>
      <c r="H64" s="21">
        <v>0</v>
      </c>
      <c r="I64" s="21" t="str">
        <v>Local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hidden="1" x14ac:dyDescent="0.25">
      <c r="A65" s="21">
        <v>740629</v>
      </c>
      <c r="B65" s="21">
        <v>1</v>
      </c>
      <c r="C65" s="21" t="str">
        <v>RCB</v>
      </c>
      <c r="D65" s="21">
        <v>4</v>
      </c>
      <c r="E65" s="21" t="str">
        <v>Biolegend</v>
      </c>
      <c r="F65" s="21">
        <v>0</v>
      </c>
      <c r="G65" s="21" t="str">
        <v>Delhi</v>
      </c>
      <c r="H65" s="21">
        <v>0</v>
      </c>
      <c r="I65" s="21" t="str">
        <v>Local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hidden="1" x14ac:dyDescent="0.25">
      <c r="A66" s="21">
        <v>740634</v>
      </c>
      <c r="B66" s="21">
        <v>1</v>
      </c>
      <c r="C66" s="21" t="str">
        <v>RCB</v>
      </c>
      <c r="D66" s="21">
        <v>4</v>
      </c>
      <c r="E66" s="21" t="str">
        <v>Biolegend</v>
      </c>
      <c r="F66" s="21">
        <v>0</v>
      </c>
      <c r="G66" s="21" t="str">
        <v>Delhi</v>
      </c>
      <c r="H66" s="21">
        <v>0</v>
      </c>
      <c r="I66" s="21" t="str">
        <v>Local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>
        <v>741260</v>
      </c>
      <c r="B67" s="21">
        <v>1</v>
      </c>
      <c r="C67" s="21" t="str">
        <v>RCB</v>
      </c>
      <c r="D67" s="21">
        <v>4</v>
      </c>
      <c r="E67" s="21" t="str">
        <v>Biolegend</v>
      </c>
      <c r="F67" s="21">
        <v>0</v>
      </c>
      <c r="G67" s="21" t="str">
        <v>Delhi</v>
      </c>
      <c r="H67" s="21">
        <v>0</v>
      </c>
      <c r="I67" s="21" t="str">
        <v>Local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 t="str">
        <v>HBM-EXP-B2.5</v>
      </c>
      <c r="B68" s="21">
        <v>5</v>
      </c>
      <c r="C68" s="21" t="str">
        <v>Sample (PM)</v>
      </c>
      <c r="D68" s="21">
        <v>4</v>
      </c>
      <c r="E68" s="21" t="str">
        <v>Hansa Biomed</v>
      </c>
      <c r="F68" s="21" t="str">
        <v>Priyanka Madam</v>
      </c>
      <c r="G68" s="21" t="str">
        <v>delhi</v>
      </c>
      <c r="H68" s="21" t="str">
        <v>Priyanka Madam</v>
      </c>
      <c r="I68" s="21" t="str">
        <v>Local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 t="str">
        <v>SE2619T-2-1.5</v>
      </c>
      <c r="B69" s="21">
        <v>1</v>
      </c>
      <c r="C69" s="21" t="str">
        <v>SOUTH CAMPUS</v>
      </c>
      <c r="D69" s="21" t="str">
        <v>RT</v>
      </c>
      <c r="E69" s="21" t="str">
        <v>HOEFER</v>
      </c>
      <c r="F69" s="21">
        <v>0</v>
      </c>
      <c r="G69" s="21" t="str">
        <v>Delhi</v>
      </c>
      <c r="H69" s="21" t="str">
        <v>Sample</v>
      </c>
      <c r="I69" s="21" t="str">
        <v>Local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 t="str">
        <v>SE211A-10-1.5</v>
      </c>
      <c r="B70" s="21">
        <v>1</v>
      </c>
      <c r="C70" s="21" t="str">
        <v>SOUTH CAMPUS</v>
      </c>
      <c r="D70" s="21" t="str">
        <v>RT</v>
      </c>
      <c r="E70" s="21" t="str">
        <v>HOEFER</v>
      </c>
      <c r="F70" s="21">
        <v>0</v>
      </c>
      <c r="G70" s="21" t="str">
        <v>Delhi</v>
      </c>
      <c r="H70" s="21" t="str">
        <v>Sample</v>
      </c>
      <c r="I70" s="21" t="str">
        <v>Local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>
        <v>316302</v>
      </c>
      <c r="B71" s="21">
        <v>2</v>
      </c>
      <c r="C71" s="21" t="str">
        <v>Stock</v>
      </c>
      <c r="D71" s="21">
        <v>4</v>
      </c>
      <c r="E71" s="21" t="str">
        <v>BioLegend</v>
      </c>
      <c r="F71" s="21" t="str">
        <v>Biocon Order Cancelled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>
        <v>556002</v>
      </c>
      <c r="B72" s="21">
        <v>5</v>
      </c>
      <c r="C72" s="21" t="str">
        <v>Stock</v>
      </c>
      <c r="D72" s="21">
        <v>-20</v>
      </c>
      <c r="E72" s="21" t="str">
        <v>BioLegend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>
        <v>570802</v>
      </c>
      <c r="B73" s="21">
        <v>2</v>
      </c>
      <c r="C73" s="21" t="str">
        <v>Stock</v>
      </c>
      <c r="D73" s="21">
        <v>-20</v>
      </c>
      <c r="E73" s="21" t="str">
        <v>BioLegend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423303</v>
      </c>
      <c r="B74" s="21">
        <v>1</v>
      </c>
      <c r="C74" s="21" t="str">
        <v>Stock</v>
      </c>
      <c r="D74" s="21">
        <v>-20</v>
      </c>
      <c r="E74" s="21" t="str">
        <v>BioLegend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421002</v>
      </c>
      <c r="B75" s="21">
        <v>2</v>
      </c>
      <c r="C75" s="21" t="str">
        <v>Stock</v>
      </c>
      <c r="D75" s="21">
        <v>4</v>
      </c>
      <c r="E75" s="21" t="str">
        <v>BioLegend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8">
        <f t="shared" si="4"/>
        <v>0</v>
      </c>
      <c r="L75" s="58"/>
      <c r="M75" s="58"/>
      <c r="N75" s="58"/>
      <c r="O75" s="58"/>
      <c r="P75" s="58"/>
      <c r="Q75" s="58"/>
      <c r="R75" s="58"/>
      <c r="S75" s="58">
        <f t="shared" si="5"/>
        <v>0</v>
      </c>
    </row>
    <row r="76" spans="1:19" x14ac:dyDescent="0.25">
      <c r="A76" s="21">
        <v>421403</v>
      </c>
      <c r="B76" s="21">
        <v>4</v>
      </c>
      <c r="C76" s="21" t="str">
        <v>Stock</v>
      </c>
      <c r="D76" s="21">
        <v>4</v>
      </c>
      <c r="E76" s="21" t="str">
        <v>BioLegend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100261</v>
      </c>
      <c r="B77" s="21">
        <v>1</v>
      </c>
      <c r="C77" s="21" t="str">
        <v>Stock</v>
      </c>
      <c r="D77" s="21">
        <v>4</v>
      </c>
      <c r="E77" s="21" t="str">
        <v>BioLegend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108123</v>
      </c>
      <c r="B78" s="21">
        <v>1</v>
      </c>
      <c r="C78" s="21" t="str">
        <v>Stock</v>
      </c>
      <c r="D78" s="21">
        <v>4</v>
      </c>
      <c r="E78" s="21" t="str">
        <v>BioLegend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329702</v>
      </c>
      <c r="B79" s="21">
        <v>2</v>
      </c>
      <c r="C79" s="21" t="str">
        <v>Stock</v>
      </c>
      <c r="D79" s="21">
        <v>4</v>
      </c>
      <c r="E79" s="21" t="str">
        <v>BioLegend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 t="str">
        <v>RU-187978-00-0020</v>
      </c>
      <c r="B80" s="21">
        <v>1</v>
      </c>
      <c r="C80" s="21" t="str">
        <v>Stock</v>
      </c>
      <c r="D80" s="21">
        <v>-20</v>
      </c>
      <c r="E80" s="21" t="str">
        <v>Dharmacon</v>
      </c>
      <c r="F80" s="21" t="str">
        <v>Set of 4 item code (N-187978-01-0020, N-187978-02-0020, N-187978-03-0020, N-187978-04-0020)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 t="str">
        <v>J-004924-06-0010</v>
      </c>
      <c r="B81" s="21">
        <v>1</v>
      </c>
      <c r="C81" s="21" t="str">
        <v>Stock</v>
      </c>
      <c r="D81" s="21">
        <v>-20</v>
      </c>
      <c r="E81" s="21" t="str">
        <v>Dharmacon</v>
      </c>
      <c r="F81" s="21" t="str">
        <v>Extra Item Purchased (Informed by Dharmendra Sir)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814326</v>
      </c>
      <c r="B82" s="21">
        <v>2</v>
      </c>
      <c r="C82" s="21" t="str">
        <v>Stock</v>
      </c>
      <c r="D82" s="21" t="str">
        <v>RT</v>
      </c>
      <c r="E82" s="21" t="str">
        <v>Mp Bio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194825</v>
      </c>
      <c r="B83" s="21">
        <v>2</v>
      </c>
      <c r="C83" s="21" t="str">
        <v>Stock</v>
      </c>
      <c r="D83" s="21" t="str">
        <v>RT</v>
      </c>
      <c r="E83" s="21" t="str">
        <v>Mp Bio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104772</v>
      </c>
      <c r="B84" s="21">
        <v>2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100570</v>
      </c>
      <c r="B85" s="21">
        <v>1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152574</v>
      </c>
      <c r="B86" s="21">
        <v>1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193982</v>
      </c>
      <c r="B87" s="21">
        <v>4</v>
      </c>
      <c r="C87" s="21" t="str">
        <v>Stock</v>
      </c>
      <c r="D87" s="21" t="str">
        <v>RT</v>
      </c>
      <c r="E87" s="21" t="str">
        <v>Mp Bio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1860454</v>
      </c>
      <c r="B88" s="21">
        <v>1</v>
      </c>
      <c r="C88" s="21" t="str">
        <v>Stock</v>
      </c>
      <c r="D88" s="21" t="str">
        <v>RT</v>
      </c>
      <c r="E88" s="21" t="str">
        <v>Mp Bio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6553050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194002</v>
      </c>
      <c r="B90" s="21">
        <v>2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16532</v>
      </c>
      <c r="B91" s="21">
        <v>21</v>
      </c>
      <c r="C91" s="21" t="str">
        <v>Stock</v>
      </c>
      <c r="D91" s="21" t="str">
        <v>RT</v>
      </c>
      <c r="E91" s="21" t="str">
        <v>Sartorius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16532</v>
      </c>
      <c r="B92" s="21">
        <v>11</v>
      </c>
      <c r="C92" s="21" t="str">
        <v>Stock</v>
      </c>
      <c r="D92" s="21" t="str">
        <v>RT</v>
      </c>
      <c r="E92" s="21" t="str">
        <v>Sartorius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16533</v>
      </c>
      <c r="B93" s="21">
        <v>9</v>
      </c>
      <c r="C93" s="21" t="str">
        <v>Stock</v>
      </c>
      <c r="D93" s="21" t="str">
        <v>RT</v>
      </c>
      <c r="E93" s="21" t="str">
        <v>Sartorius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 t="str">
        <v>VS0191</v>
      </c>
      <c r="B94" s="21">
        <v>1</v>
      </c>
      <c r="C94" s="21" t="str">
        <v>Stock</v>
      </c>
      <c r="D94" s="21" t="str">
        <v>RT</v>
      </c>
      <c r="E94" s="21" t="str">
        <v>Sartorius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 t="str">
        <v>VS0141</v>
      </c>
      <c r="B95" s="21">
        <v>1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15407-47-MIN</v>
      </c>
      <c r="B96" s="21">
        <v>2</v>
      </c>
      <c r="C96" s="21" t="str">
        <v>Stock</v>
      </c>
      <c r="D96" s="21" t="str">
        <v>RT</v>
      </c>
      <c r="E96" s="21" t="str">
        <v>Sartorius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VS04T01</v>
      </c>
      <c r="B97" s="21">
        <v>2</v>
      </c>
      <c r="C97" s="21" t="str">
        <v>Stock</v>
      </c>
      <c r="D97" s="21" t="str">
        <v>RT</v>
      </c>
      <c r="E97" s="21" t="str">
        <v>Sartorius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VS04T01</v>
      </c>
      <c r="B98" s="21">
        <v>4</v>
      </c>
      <c r="C98" s="21" t="str">
        <v>Stock</v>
      </c>
      <c r="D98" s="21" t="str">
        <v>RT</v>
      </c>
      <c r="E98" s="21" t="str">
        <v>Sartorius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VS15T91</v>
      </c>
      <c r="B99" s="21">
        <v>3</v>
      </c>
      <c r="C99" s="21" t="str">
        <v>Stock</v>
      </c>
      <c r="D99" s="21" t="str">
        <v>RT</v>
      </c>
      <c r="E99" s="21" t="str">
        <v>Sartorius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VS15T21</v>
      </c>
      <c r="B100" s="21">
        <v>1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VS2051</v>
      </c>
      <c r="B101" s="21">
        <v>1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VS15TR21</v>
      </c>
      <c r="B102" s="21">
        <v>1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631151</v>
      </c>
      <c r="B103" s="21">
        <v>1</v>
      </c>
      <c r="C103" s="21" t="str">
        <v>Stock</v>
      </c>
      <c r="D103" s="21">
        <v>4</v>
      </c>
      <c r="E103" s="21" t="str">
        <v>BioLegend</v>
      </c>
      <c r="F103" s="21" t="str">
        <v>FOC Informed By Priya Madam and informed to SM Sir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656801</v>
      </c>
      <c r="B104" s="21">
        <v>1</v>
      </c>
      <c r="C104" s="21" t="str">
        <v>Stock</v>
      </c>
      <c r="D104" s="21">
        <v>4</v>
      </c>
      <c r="E104" s="21" t="str">
        <v>BioLegend</v>
      </c>
      <c r="F104" s="21" t="str">
        <v>FOC Informed By Priya Madam and informed to SM Sir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805002</v>
      </c>
      <c r="B105" s="21">
        <v>1</v>
      </c>
      <c r="C105" s="21" t="str">
        <v>Stock</v>
      </c>
      <c r="D105" s="21">
        <v>4</v>
      </c>
      <c r="E105" s="21" t="str">
        <v>BioLegend</v>
      </c>
      <c r="F105" s="21" t="str">
        <v>FOC Informed By Priya Madam and informed to SM Sir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092913726</v>
      </c>
      <c r="B106" s="21">
        <v>10</v>
      </c>
      <c r="C106" s="21" t="str">
        <v>Stock</v>
      </c>
      <c r="D106" s="21">
        <v>-20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TM125-220</v>
      </c>
      <c r="B107" s="21">
        <v>1</v>
      </c>
      <c r="C107" s="21" t="str">
        <v>Stock</v>
      </c>
      <c r="D107" s="21" t="str">
        <v>RT</v>
      </c>
      <c r="E107" s="21" t="str">
        <v>Revvity</v>
      </c>
      <c r="F107" s="21" t="str">
        <v>MACHINE (PRIYANKA MADAM)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TM-125-220-05</v>
      </c>
      <c r="B108" s="21">
        <v>1</v>
      </c>
      <c r="C108" s="21" t="str">
        <v>Stock</v>
      </c>
      <c r="D108" s="21" t="str">
        <v>RT</v>
      </c>
      <c r="E108" s="21" t="str">
        <v>Revvity</v>
      </c>
      <c r="F108" s="21" t="str">
        <v>MACHINE (PRIYANKA MADAM)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344812</v>
      </c>
      <c r="B109" s="21">
        <v>1</v>
      </c>
      <c r="C109" s="21" t="str">
        <v>Stock</v>
      </c>
      <c r="D109" s="21">
        <v>4</v>
      </c>
      <c r="E109" s="21" t="str">
        <v>BioLegend</v>
      </c>
      <c r="F109" s="21" t="str">
        <v>Return From Bio Health (Extra Purchase infromed by Priynka Madam)</v>
      </c>
      <c r="G109" s="21" t="str">
        <v>STOCK</v>
      </c>
      <c r="H109" s="21" t="str">
        <v>Priyanka Madam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421403</v>
      </c>
      <c r="B110" s="21">
        <v>1</v>
      </c>
      <c r="C110" s="21" t="str">
        <v>Stock</v>
      </c>
      <c r="D110" s="21">
        <v>4</v>
      </c>
      <c r="E110" s="21" t="str">
        <v>BioLegend</v>
      </c>
      <c r="F110" s="21" t="str">
        <v>Expired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6542050</v>
      </c>
      <c r="B111" s="21">
        <v>1</v>
      </c>
      <c r="C111" s="21" t="str">
        <v>Stock</v>
      </c>
      <c r="D111" s="21" t="str">
        <v>RT</v>
      </c>
      <c r="E111" s="21" t="str">
        <v>Mp Bio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6539025</v>
      </c>
      <c r="B112" s="21">
        <v>1</v>
      </c>
      <c r="C112" s="21" t="str">
        <v>Stock</v>
      </c>
      <c r="D112" s="21" t="str">
        <v>RT</v>
      </c>
      <c r="E112" s="21" t="str">
        <v>Mp Bio</v>
      </c>
      <c r="F112" s="21">
        <v>0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6552050</v>
      </c>
      <c r="B113" s="21">
        <v>6</v>
      </c>
      <c r="C113" s="21" t="str">
        <v>Stock</v>
      </c>
      <c r="D113" s="21" t="str">
        <v>RT</v>
      </c>
      <c r="E113" s="21" t="str">
        <v>Mp Bio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300408</v>
      </c>
      <c r="B114" s="21">
        <v>1</v>
      </c>
      <c r="C114" s="21" t="str">
        <v>Stock</v>
      </c>
      <c r="D114" s="21" t="str">
        <v>4</v>
      </c>
      <c r="E114" s="21" t="str">
        <v>BioLegend</v>
      </c>
      <c r="F114" s="21" t="str">
        <v>Extra Purchase By Priya Madam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41003</v>
      </c>
      <c r="B115" s="21">
        <v>1</v>
      </c>
      <c r="C115" s="21" t="str">
        <v>Stock</v>
      </c>
      <c r="D115" s="21" t="str">
        <v>RT</v>
      </c>
      <c r="E115" s="21" t="str">
        <v>Biotium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116910001</v>
      </c>
      <c r="B116" s="21">
        <v>1</v>
      </c>
      <c r="C116" s="21" t="str">
        <v>Stock</v>
      </c>
      <c r="D116" s="21" t="str">
        <v>RT</v>
      </c>
      <c r="E116" s="21" t="str">
        <v>Mp Bio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VS15T01</v>
      </c>
      <c r="B117" s="21">
        <v>1</v>
      </c>
      <c r="C117" s="21" t="str">
        <v>Stock</v>
      </c>
      <c r="D117" s="21" t="str">
        <v>RT</v>
      </c>
      <c r="E117" s="21" t="str">
        <v>Sartorius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 t="str">
        <v>2662070501730</v>
      </c>
      <c r="B118" s="21">
        <v>2</v>
      </c>
      <c r="C118" s="21" t="str">
        <v>Stock</v>
      </c>
      <c r="D118" s="21">
        <v>-20</v>
      </c>
      <c r="E118" s="21" t="str">
        <v>Genei Lab</v>
      </c>
      <c r="F118" s="21" t="str">
        <v>One Piece Damaged received (Replacement received)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 t="str">
        <v>2662670501730</v>
      </c>
      <c r="B119" s="21">
        <v>2</v>
      </c>
      <c r="C119" s="21" t="str">
        <v>Stock</v>
      </c>
      <c r="D119" s="21">
        <v>-20</v>
      </c>
      <c r="E119" s="21" t="str">
        <v>Genei Lab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 t="str">
        <v>0210064710</v>
      </c>
      <c r="B120" s="21">
        <v>1</v>
      </c>
      <c r="C120" s="21" t="str">
        <v>Stock</v>
      </c>
      <c r="D120" s="21">
        <v>-20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16532</v>
      </c>
      <c r="B121" s="21">
        <v>18</v>
      </c>
      <c r="C121" s="21" t="str">
        <v>Stock</v>
      </c>
      <c r="D121" s="21" t="str">
        <v>RT</v>
      </c>
      <c r="E121" s="21" t="str">
        <v>Sartorius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VS15T21</v>
      </c>
      <c r="B122" s="21">
        <v>4</v>
      </c>
      <c r="C122" s="21" t="str">
        <v>Stock</v>
      </c>
      <c r="D122" s="21" t="str">
        <v>RT</v>
      </c>
      <c r="E122" s="21" t="str">
        <v>Sartorius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432504</v>
      </c>
      <c r="B123" s="21">
        <v>1</v>
      </c>
      <c r="C123" s="21" t="str">
        <v>Stock</v>
      </c>
      <c r="D123" s="21">
        <v>4</v>
      </c>
      <c r="E123" s="21" t="str">
        <v>BioLegend</v>
      </c>
      <c r="F123" s="21" t="str">
        <v>Extra Received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431304</v>
      </c>
      <c r="B124" s="21">
        <v>1</v>
      </c>
      <c r="C124" s="21" t="str">
        <v>Stock</v>
      </c>
      <c r="D124" s="21">
        <v>4</v>
      </c>
      <c r="E124" s="21" t="str">
        <v>BioLegend</v>
      </c>
      <c r="F124" s="21" t="str">
        <v>Extra Received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430804</v>
      </c>
      <c r="B125" s="21">
        <v>1</v>
      </c>
      <c r="C125" s="21" t="str">
        <v>Stock</v>
      </c>
      <c r="D125" s="21">
        <v>4</v>
      </c>
      <c r="E125" s="21" t="str">
        <v>BioLegend</v>
      </c>
      <c r="F125" s="21" t="str">
        <v>Extra Received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430904</v>
      </c>
      <c r="B126" s="21">
        <v>1</v>
      </c>
      <c r="C126" s="21" t="str">
        <v>Stock</v>
      </c>
      <c r="D126" s="21">
        <v>4</v>
      </c>
      <c r="E126" s="21" t="str">
        <v>BioLegend</v>
      </c>
      <c r="F126" s="21" t="str">
        <v>Extra Received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850494</v>
      </c>
      <c r="B127" s="21">
        <v>1</v>
      </c>
      <c r="C127" s="21" t="str">
        <v>Stock</v>
      </c>
      <c r="D127" s="21" t="str">
        <v>RT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424602</v>
      </c>
      <c r="B128" s="21">
        <v>1</v>
      </c>
      <c r="C128" s="21" t="str">
        <v>Stock</v>
      </c>
      <c r="D128" s="21">
        <v>4</v>
      </c>
      <c r="E128" s="21" t="str">
        <v>BioLegend</v>
      </c>
      <c r="F128" s="21" t="str">
        <v>Retrun From IGIB , Invoice Number 1058</v>
      </c>
      <c r="G128" s="21" t="str">
        <v>STOCK</v>
      </c>
      <c r="H128" s="21" t="str">
        <v>Open Item</v>
      </c>
      <c r="I128" s="21" t="str">
        <v>STOCK</v>
      </c>
    </row>
    <row r="129" spans="1:9" x14ac:dyDescent="0.25">
      <c r="A129" s="21">
        <v>25021.5</v>
      </c>
      <c r="B129" s="21">
        <v>10</v>
      </c>
      <c r="C129" s="21" t="str">
        <v>Stock</v>
      </c>
      <c r="D129" s="21">
        <v>-20</v>
      </c>
      <c r="E129" s="21" t="str">
        <v>Intron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25021.5</v>
      </c>
      <c r="B130" s="21">
        <v>7</v>
      </c>
      <c r="C130" s="21" t="str">
        <v>Stock</v>
      </c>
      <c r="D130" s="21">
        <v>-20</v>
      </c>
      <c r="E130" s="21" t="str">
        <v>Intron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 t="str">
        <v>LSM 1077</v>
      </c>
      <c r="B131" s="21">
        <v>3</v>
      </c>
      <c r="C131" s="21" t="str">
        <v>Stock</v>
      </c>
      <c r="D131" s="21">
        <v>4</v>
      </c>
      <c r="E131" s="21" t="str">
        <v>Genexis Biotech</v>
      </c>
      <c r="F131" s="21" t="str">
        <v>Sample Received (Priyanka madam)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152624</v>
      </c>
      <c r="B132" s="21">
        <v>1</v>
      </c>
      <c r="C132" s="21" t="str">
        <v>Stock</v>
      </c>
      <c r="D132" s="21" t="str">
        <v>RT</v>
      </c>
      <c r="E132" s="21" t="str">
        <v>Mp Bio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 t="str">
        <v>0602100031730</v>
      </c>
      <c r="B133" s="21">
        <v>1</v>
      </c>
      <c r="C133" s="21" t="str">
        <v>Stock</v>
      </c>
      <c r="D133" s="21">
        <v>-20</v>
      </c>
      <c r="E133" s="21" t="str">
        <v>Genei Lab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421101</v>
      </c>
      <c r="B134" s="21">
        <v>3</v>
      </c>
      <c r="C134" s="21" t="str">
        <v>Stock</v>
      </c>
      <c r="D134" s="21">
        <v>4</v>
      </c>
      <c r="E134" s="21" t="str">
        <v>BioLegend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41003</v>
      </c>
      <c r="B135" s="21">
        <v>4</v>
      </c>
      <c r="C135" s="21" t="str">
        <v>Stock</v>
      </c>
      <c r="D135" s="21" t="str">
        <v>RT</v>
      </c>
      <c r="E135" s="21" t="str">
        <v>Biotium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BE0416</v>
      </c>
      <c r="B136" s="21">
        <v>1</v>
      </c>
      <c r="C136" s="21" t="str">
        <v>Stock</v>
      </c>
      <c r="D136" s="21">
        <v>4</v>
      </c>
      <c r="E136" s="21" t="str">
        <v>BioXcell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 t="str">
        <v>092913726</v>
      </c>
      <c r="B137" s="21">
        <v>3</v>
      </c>
      <c r="C137" s="21" t="str">
        <v>Stock</v>
      </c>
      <c r="D137" s="21">
        <v>-20</v>
      </c>
      <c r="E137" s="21" t="str">
        <v>MP Bio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805615</v>
      </c>
      <c r="B138" s="21">
        <v>2</v>
      </c>
      <c r="C138" s="21" t="str">
        <v>Stock</v>
      </c>
      <c r="D138" s="21" t="str">
        <v>RT</v>
      </c>
      <c r="E138" s="21" t="str">
        <v>MP BIO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>
        <v>4064112</v>
      </c>
      <c r="B139" s="21">
        <v>4</v>
      </c>
      <c r="C139" s="21" t="str">
        <v>Stock</v>
      </c>
      <c r="D139" s="21">
        <v>4</v>
      </c>
      <c r="E139" s="21" t="str">
        <v>MP BIO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11TRIMPR01</v>
      </c>
      <c r="B140" s="21">
        <v>3</v>
      </c>
      <c r="C140" s="21" t="str">
        <v>Stock</v>
      </c>
      <c r="D140" s="21" t="str">
        <v>RT</v>
      </c>
      <c r="E140" s="21" t="str">
        <v>MP BIO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16006925</v>
      </c>
      <c r="B141" s="21">
        <v>4</v>
      </c>
      <c r="C141" s="21" t="str">
        <v>Stock</v>
      </c>
      <c r="D141" s="21">
        <v>4</v>
      </c>
      <c r="E141" s="21" t="str">
        <v>MP BIO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 t="str">
        <v>B-003000-WB-100</v>
      </c>
      <c r="B142" s="21">
        <v>5</v>
      </c>
      <c r="C142" s="21" t="str">
        <v>Stock</v>
      </c>
      <c r="D142" s="21">
        <v>4</v>
      </c>
      <c r="E142" s="21" t="str">
        <v>DHARMACON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D-001810-10-05</v>
      </c>
      <c r="B143" s="21">
        <v>4</v>
      </c>
      <c r="C143" s="21" t="str">
        <v>Stock</v>
      </c>
      <c r="D143" s="21">
        <v>-20</v>
      </c>
      <c r="E143" s="21" t="str">
        <v>DHARMACON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T-2001-02</v>
      </c>
      <c r="B144" s="21">
        <v>3</v>
      </c>
      <c r="C144" s="21" t="str">
        <v>Stock</v>
      </c>
      <c r="D144" s="21">
        <v>4</v>
      </c>
      <c r="E144" s="21" t="str">
        <v>DHARMACON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1261254</v>
      </c>
      <c r="B145" s="21">
        <v>3</v>
      </c>
      <c r="C145" s="21" t="str">
        <v>Stock</v>
      </c>
      <c r="D145" s="21">
        <v>4</v>
      </c>
      <c r="E145" s="21" t="str">
        <v>MP BIO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740379</v>
      </c>
      <c r="B146" s="21">
        <v>181</v>
      </c>
      <c r="C146" s="21" t="str">
        <v>Stock</v>
      </c>
      <c r="D146" s="21" t="str">
        <v>RT</v>
      </c>
      <c r="E146" s="21" t="str">
        <v>BioLegend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T-0928</v>
      </c>
      <c r="B147" s="21">
        <v>1</v>
      </c>
      <c r="C147" s="21" t="str">
        <v>Stock</v>
      </c>
      <c r="D147" s="21">
        <v>-20</v>
      </c>
      <c r="E147" s="21" t="str">
        <v>TargetMol</v>
      </c>
      <c r="F147" s="21" t="str">
        <v>EXTRA RECEIVED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11TRIMPR01</v>
      </c>
      <c r="B148" s="21">
        <v>1</v>
      </c>
      <c r="C148" s="21" t="str">
        <v>Stock</v>
      </c>
      <c r="D148" s="21" t="str">
        <v>RT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740379</v>
      </c>
      <c r="B149" s="21">
        <v>4</v>
      </c>
      <c r="C149" s="21" t="str">
        <v>Stock</v>
      </c>
      <c r="D149" s="21" t="str">
        <v>RT</v>
      </c>
      <c r="E149" s="21" t="str">
        <v>BioLegend</v>
      </c>
      <c r="F149" s="21">
        <v>0</v>
      </c>
      <c r="G149" s="21" t="str">
        <v>STOCK</v>
      </c>
      <c r="H149" s="21">
        <v>0</v>
      </c>
      <c r="I149" s="21" t="str">
        <v>STOCK</v>
      </c>
    </row>
    <row r="150" spans="1:9" x14ac:dyDescent="0.25">
      <c r="A150" s="21">
        <v>626812</v>
      </c>
      <c r="B150" s="21">
        <v>5</v>
      </c>
      <c r="C150" s="21" t="str">
        <v>STOCK</v>
      </c>
      <c r="D150" s="21">
        <v>4</v>
      </c>
      <c r="E150" s="21" t="str">
        <v>BioLegend</v>
      </c>
      <c r="F150" s="21">
        <v>0</v>
      </c>
      <c r="G150" s="21" t="str">
        <v>STOCK</v>
      </c>
      <c r="H150" s="21">
        <v>0</v>
      </c>
      <c r="I150" s="21" t="str">
        <v>STOCK</v>
      </c>
    </row>
    <row r="151" spans="1:9" x14ac:dyDescent="0.25">
      <c r="A151" s="21">
        <v>331222</v>
      </c>
      <c r="B151" s="21">
        <v>1</v>
      </c>
      <c r="C151" s="21" t="str">
        <v>STOCK</v>
      </c>
      <c r="D151" s="21">
        <v>4</v>
      </c>
      <c r="E151" s="21" t="str">
        <v>Biolegend</v>
      </c>
      <c r="F151" s="21" t="str">
        <v>EXTRA RECEIVED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3025-1K</v>
      </c>
      <c r="B152" s="21">
        <v>2</v>
      </c>
      <c r="C152" s="21" t="str">
        <v>STOCK</v>
      </c>
      <c r="D152" s="21">
        <v>-20</v>
      </c>
      <c r="E152" s="21" t="str">
        <v>BellBrook</v>
      </c>
      <c r="F152" s="21">
        <v>0</v>
      </c>
      <c r="G152" s="21" t="str">
        <v>STOCK</v>
      </c>
      <c r="H152" s="21">
        <v>0</v>
      </c>
      <c r="I152" s="21" t="str">
        <v>STOCK</v>
      </c>
    </row>
    <row r="153" spans="1:9" x14ac:dyDescent="0.25">
      <c r="A153" s="21">
        <v>2227</v>
      </c>
      <c r="B153" s="21">
        <v>2</v>
      </c>
      <c r="C153" s="21" t="str">
        <v>STOCK</v>
      </c>
      <c r="D153" s="21">
        <v>-20</v>
      </c>
      <c r="E153" s="21" t="str">
        <v>BellBrook</v>
      </c>
      <c r="F153" s="21">
        <v>0</v>
      </c>
      <c r="G153" s="21" t="str">
        <v>STOCK</v>
      </c>
      <c r="H153" s="21">
        <v>0</v>
      </c>
      <c r="I153" s="21" t="str">
        <v>STOCK</v>
      </c>
    </row>
    <row r="154" spans="1:9" x14ac:dyDescent="0.25">
      <c r="A154" s="21" t="str">
        <v>3010-1K</v>
      </c>
      <c r="B154" s="21">
        <v>2</v>
      </c>
      <c r="C154" s="21" t="str">
        <v>STOCK</v>
      </c>
      <c r="D154" s="21">
        <v>-20</v>
      </c>
      <c r="E154" s="21" t="str">
        <v>BellBrook</v>
      </c>
      <c r="F154" s="21">
        <v>0</v>
      </c>
      <c r="G154" s="21" t="str">
        <v>STOCK</v>
      </c>
      <c r="H154" s="21">
        <v>0</v>
      </c>
      <c r="I154" s="21" t="str">
        <v>STOCK</v>
      </c>
    </row>
    <row r="155" spans="1:9" x14ac:dyDescent="0.25">
      <c r="A155" s="21">
        <v>741044</v>
      </c>
      <c r="B155" s="21">
        <v>1</v>
      </c>
      <c r="C155" s="21" t="str">
        <v>THSTI</v>
      </c>
      <c r="D155" s="21">
        <v>4</v>
      </c>
      <c r="E155" s="21" t="str">
        <v>BioLegend</v>
      </c>
      <c r="F155" s="21">
        <v>0</v>
      </c>
      <c r="G155" s="21" t="str">
        <v>Faridabad</v>
      </c>
      <c r="H155" s="21">
        <v>0</v>
      </c>
      <c r="I155" s="21" t="str">
        <v>Local</v>
      </c>
    </row>
    <row r="156" spans="1:9" x14ac:dyDescent="0.25">
      <c r="A156" s="21">
        <v>116415</v>
      </c>
      <c r="B156" s="21">
        <v>1</v>
      </c>
      <c r="C156" s="21" t="str">
        <v>THSTI</v>
      </c>
      <c r="D156" s="21">
        <v>4</v>
      </c>
      <c r="E156" s="21" t="str">
        <v>BioLegend</v>
      </c>
      <c r="F156" s="21">
        <v>0</v>
      </c>
      <c r="G156" s="21" t="str">
        <v>Faridabad</v>
      </c>
      <c r="H156" s="21">
        <v>0</v>
      </c>
      <c r="I156" s="21" t="str">
        <v>Local</v>
      </c>
    </row>
    <row r="157" spans="1:9" x14ac:dyDescent="0.25">
      <c r="A157" s="21">
        <v>100219</v>
      </c>
      <c r="B157" s="21">
        <v>2</v>
      </c>
      <c r="C157" s="21" t="str">
        <v>THSTI</v>
      </c>
      <c r="D157" s="21">
        <v>4</v>
      </c>
      <c r="E157" s="21" t="str">
        <v>Biolegend</v>
      </c>
      <c r="F157" s="21">
        <v>0</v>
      </c>
      <c r="G157" s="21" t="str">
        <v>Faridabad</v>
      </c>
      <c r="H157" s="21">
        <v>0</v>
      </c>
      <c r="I157" s="21" t="str">
        <v>Local</v>
      </c>
    </row>
    <row r="158" spans="1:9" hidden="1" x14ac:dyDescent="0.25">
      <c r="A158" s="21">
        <v>100234</v>
      </c>
      <c r="B158" s="21">
        <v>1</v>
      </c>
      <c r="C158" s="21" t="str">
        <v>THSTI</v>
      </c>
      <c r="D158" s="21">
        <v>4</v>
      </c>
      <c r="E158" s="21" t="str">
        <v>Biolegend</v>
      </c>
      <c r="F158" s="21">
        <v>0</v>
      </c>
      <c r="G158" s="21" t="str">
        <v>Faridabad</v>
      </c>
      <c r="H158" s="21">
        <v>0</v>
      </c>
      <c r="I158" s="21" t="str">
        <v>Local</v>
      </c>
    </row>
    <row r="159" spans="1:9" hidden="1" x14ac:dyDescent="0.25">
      <c r="A159" s="21">
        <v>100408</v>
      </c>
      <c r="B159" s="21">
        <v>1</v>
      </c>
      <c r="C159" s="21" t="str">
        <v>THSTI</v>
      </c>
      <c r="D159" s="21">
        <v>4</v>
      </c>
      <c r="E159" s="21" t="str">
        <v>Biolegend</v>
      </c>
      <c r="F159" s="21">
        <v>0</v>
      </c>
      <c r="G159" s="21" t="str">
        <v>Faridabad</v>
      </c>
      <c r="H159" s="21">
        <v>0</v>
      </c>
      <c r="I159" s="21" t="str">
        <v>Local</v>
      </c>
    </row>
    <row r="160" spans="1:9" hidden="1" x14ac:dyDescent="0.25">
      <c r="A160" s="21">
        <v>100413</v>
      </c>
      <c r="B160" s="21">
        <v>1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>
        <v>0</v>
      </c>
      <c r="I160" s="21" t="str">
        <v>Local</v>
      </c>
    </row>
    <row r="161" spans="1:9" hidden="1" x14ac:dyDescent="0.25">
      <c r="A161" s="21">
        <v>100422</v>
      </c>
      <c r="B161" s="21">
        <v>1</v>
      </c>
      <c r="C161" s="21" t="str">
        <v>THSTI</v>
      </c>
      <c r="D161" s="21">
        <v>4</v>
      </c>
      <c r="E161" s="21" t="str">
        <v>Biolegend</v>
      </c>
      <c r="F161" s="21">
        <v>0</v>
      </c>
      <c r="G161" s="21" t="str">
        <v>Faridabad</v>
      </c>
      <c r="H161" s="21">
        <v>0</v>
      </c>
      <c r="I161" s="21" t="str">
        <v>Local</v>
      </c>
    </row>
    <row r="162" spans="1:9" hidden="1" x14ac:dyDescent="0.25">
      <c r="A162" s="21">
        <v>100432</v>
      </c>
      <c r="B162" s="21">
        <v>3</v>
      </c>
      <c r="C162" s="21" t="str">
        <v>THSTI</v>
      </c>
      <c r="D162" s="21">
        <v>4</v>
      </c>
      <c r="E162" s="21" t="str">
        <v>Biolegend</v>
      </c>
      <c r="F162" s="21">
        <v>0</v>
      </c>
      <c r="G162" s="21" t="str">
        <v>Faridabad</v>
      </c>
      <c r="H162" s="21">
        <v>0</v>
      </c>
      <c r="I162" s="21" t="str">
        <v>Local</v>
      </c>
    </row>
    <row r="163" spans="1:9" hidden="1" x14ac:dyDescent="0.25">
      <c r="A163" s="21">
        <v>100573</v>
      </c>
      <c r="B163" s="21">
        <v>1</v>
      </c>
      <c r="C163" s="21" t="str">
        <v>THSTI</v>
      </c>
      <c r="D163" s="21">
        <v>4</v>
      </c>
      <c r="E163" s="21" t="str">
        <v>Biolegend</v>
      </c>
      <c r="F163" s="21">
        <v>0</v>
      </c>
      <c r="G163" s="21" t="str">
        <v>Faridabad</v>
      </c>
      <c r="H163" s="21">
        <v>0</v>
      </c>
      <c r="I163" s="21" t="str">
        <v>Local</v>
      </c>
    </row>
    <row r="164" spans="1:9" hidden="1" x14ac:dyDescent="0.25">
      <c r="A164" s="21">
        <v>100711</v>
      </c>
      <c r="B164" s="21">
        <v>1</v>
      </c>
      <c r="C164" s="21" t="str">
        <v>THSTI</v>
      </c>
      <c r="D164" s="21">
        <v>4</v>
      </c>
      <c r="E164" s="21" t="str">
        <v>Biolegend</v>
      </c>
      <c r="F164" s="21">
        <v>0</v>
      </c>
      <c r="G164" s="21" t="str">
        <v>Faridabad</v>
      </c>
      <c r="H164" s="21">
        <v>0</v>
      </c>
      <c r="I164" s="21" t="str">
        <v>Local</v>
      </c>
    </row>
    <row r="165" spans="1:9" hidden="1" x14ac:dyDescent="0.25">
      <c r="A165" s="21">
        <v>100714</v>
      </c>
      <c r="B165" s="21">
        <v>1</v>
      </c>
      <c r="C165" s="21" t="str">
        <v>THSTI</v>
      </c>
      <c r="D165" s="21">
        <v>4</v>
      </c>
      <c r="E165" s="21" t="str">
        <v>Biolegend</v>
      </c>
      <c r="F165" s="21">
        <v>0</v>
      </c>
      <c r="G165" s="21" t="str">
        <v>Faridabad</v>
      </c>
      <c r="H165" s="21">
        <v>0</v>
      </c>
      <c r="I165" s="21" t="str">
        <v>Local</v>
      </c>
    </row>
    <row r="166" spans="1:9" hidden="1" x14ac:dyDescent="0.25">
      <c r="A166" s="21">
        <v>101255</v>
      </c>
      <c r="B166" s="21">
        <v>1</v>
      </c>
      <c r="C166" s="21" t="str">
        <v>THSTI</v>
      </c>
      <c r="D166" s="21">
        <v>4</v>
      </c>
      <c r="E166" s="21" t="str">
        <v>Biolegend</v>
      </c>
      <c r="F166" s="21">
        <v>0</v>
      </c>
      <c r="G166" s="21" t="str">
        <v>Faridabad</v>
      </c>
      <c r="H166" s="21">
        <v>0</v>
      </c>
      <c r="I166" s="21" t="str">
        <v>Local</v>
      </c>
    </row>
    <row r="167" spans="1:9" hidden="1" x14ac:dyDescent="0.25">
      <c r="A167" s="21">
        <v>101263</v>
      </c>
      <c r="B167" s="21">
        <v>1</v>
      </c>
      <c r="C167" s="21" t="str">
        <v>THSTI</v>
      </c>
      <c r="D167" s="21">
        <v>4</v>
      </c>
      <c r="E167" s="21" t="str">
        <v>Biolegend</v>
      </c>
      <c r="F167" s="21">
        <v>0</v>
      </c>
      <c r="G167" s="21" t="str">
        <v>Faridabad</v>
      </c>
      <c r="H167" s="21">
        <v>0</v>
      </c>
      <c r="I167" s="21" t="str">
        <v>Local</v>
      </c>
    </row>
    <row r="168" spans="1:9" hidden="1" x14ac:dyDescent="0.25">
      <c r="A168" s="21">
        <v>103149</v>
      </c>
      <c r="B168" s="21">
        <v>1</v>
      </c>
      <c r="C168" s="21" t="str">
        <v>THSTI</v>
      </c>
      <c r="D168" s="21">
        <v>4</v>
      </c>
      <c r="E168" s="21" t="str">
        <v>Biolegend</v>
      </c>
      <c r="F168" s="21">
        <v>0</v>
      </c>
      <c r="G168" s="21" t="str">
        <v>Faridabad</v>
      </c>
      <c r="H168" s="21">
        <v>0</v>
      </c>
      <c r="I168" s="21" t="str">
        <v>Local</v>
      </c>
    </row>
    <row r="169" spans="1:9" hidden="1" x14ac:dyDescent="0.25">
      <c r="A169" s="21">
        <v>104741</v>
      </c>
      <c r="B169" s="21">
        <v>1</v>
      </c>
      <c r="C169" s="21" t="str">
        <v>THSTI</v>
      </c>
      <c r="D169" s="21">
        <v>4</v>
      </c>
      <c r="E169" s="21" t="str">
        <v>Biolegend</v>
      </c>
      <c r="F169" s="21">
        <v>0</v>
      </c>
      <c r="G169" s="21" t="str">
        <v>Faridabad</v>
      </c>
      <c r="H169" s="21">
        <v>0</v>
      </c>
      <c r="I169" s="21" t="str">
        <v>Local</v>
      </c>
    </row>
    <row r="170" spans="1:9" hidden="1" x14ac:dyDescent="0.25">
      <c r="A170" s="21">
        <v>106317</v>
      </c>
      <c r="B170" s="21">
        <v>1</v>
      </c>
      <c r="C170" s="21" t="str">
        <v>THSTI</v>
      </c>
      <c r="D170" s="21">
        <v>4</v>
      </c>
      <c r="E170" s="21" t="str">
        <v>Biolegend</v>
      </c>
      <c r="F170" s="21">
        <v>0</v>
      </c>
      <c r="G170" s="21" t="str">
        <v>Faridabad</v>
      </c>
      <c r="H170" s="21">
        <v>0</v>
      </c>
      <c r="I170" s="21" t="str">
        <v>Local</v>
      </c>
    </row>
    <row r="171" spans="1:9" hidden="1" x14ac:dyDescent="0.25">
      <c r="A171" s="21">
        <v>108455</v>
      </c>
      <c r="B171" s="21">
        <v>1</v>
      </c>
      <c r="C171" s="21" t="str">
        <v>THSTI</v>
      </c>
      <c r="D171" s="21">
        <v>4</v>
      </c>
      <c r="E171" s="21" t="str">
        <v>Biolegend</v>
      </c>
      <c r="F171" s="21">
        <v>0</v>
      </c>
      <c r="G171" s="21" t="str">
        <v>Faridabad</v>
      </c>
      <c r="H171" s="21">
        <v>0</v>
      </c>
      <c r="I171" s="21" t="str">
        <v>Local</v>
      </c>
    </row>
    <row r="172" spans="1:9" hidden="1" x14ac:dyDescent="0.25">
      <c r="A172" s="21">
        <v>108745</v>
      </c>
      <c r="B172" s="21">
        <v>1</v>
      </c>
      <c r="C172" s="21" t="str">
        <v>THSTI</v>
      </c>
      <c r="D172" s="21">
        <v>4</v>
      </c>
      <c r="E172" s="21" t="str">
        <v>Biolegend</v>
      </c>
      <c r="F172" s="21">
        <v>0</v>
      </c>
      <c r="G172" s="21" t="str">
        <v>Faridabad</v>
      </c>
      <c r="H172" s="21">
        <v>0</v>
      </c>
      <c r="I172" s="21" t="str">
        <v>Local</v>
      </c>
    </row>
    <row r="173" spans="1:9" hidden="1" x14ac:dyDescent="0.25">
      <c r="A173" s="21">
        <v>115508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>
        <v>0</v>
      </c>
      <c r="I173" s="21" t="str">
        <v>Local</v>
      </c>
    </row>
    <row r="174" spans="1:9" hidden="1" x14ac:dyDescent="0.25">
      <c r="A174" s="21">
        <v>123113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>
        <v>0</v>
      </c>
      <c r="I174" s="21" t="str">
        <v>Local</v>
      </c>
    </row>
    <row r="175" spans="1:9" hidden="1" x14ac:dyDescent="0.25">
      <c r="A175" s="21">
        <v>135220</v>
      </c>
      <c r="B175" s="21">
        <v>1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>
        <v>0</v>
      </c>
      <c r="I175" s="21" t="str">
        <v>Local</v>
      </c>
    </row>
    <row r="176" spans="1:9" hidden="1" x14ac:dyDescent="0.25">
      <c r="A176" s="21">
        <v>141706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>
        <v>0</v>
      </c>
      <c r="I176" s="21" t="str">
        <v>Local</v>
      </c>
    </row>
    <row r="177" spans="1:9" hidden="1" x14ac:dyDescent="0.25">
      <c r="A177" s="21">
        <v>145311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>
        <v>0</v>
      </c>
      <c r="I177" s="21" t="str">
        <v>Local</v>
      </c>
    </row>
    <row r="178" spans="1:9" hidden="1" x14ac:dyDescent="0.25">
      <c r="A178" s="21">
        <v>154317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>
        <v>0</v>
      </c>
      <c r="I178" s="21" t="str">
        <v>Local</v>
      </c>
    </row>
    <row r="179" spans="1:9" hidden="1" x14ac:dyDescent="0.25">
      <c r="A179" s="21">
        <v>155520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>
        <v>0</v>
      </c>
      <c r="I179" s="21" t="str">
        <v>Local</v>
      </c>
    </row>
    <row r="180" spans="1:9" hidden="1" x14ac:dyDescent="0.25">
      <c r="A180" s="21">
        <v>161218</v>
      </c>
      <c r="B180" s="21">
        <v>1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>
        <v>0</v>
      </c>
      <c r="I180" s="21" t="str">
        <v>Local</v>
      </c>
    </row>
    <row r="181" spans="1:9" hidden="1" x14ac:dyDescent="0.25">
      <c r="A181" s="21">
        <v>199902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>
        <v>0</v>
      </c>
      <c r="I181" s="21" t="str">
        <v>Local</v>
      </c>
    </row>
    <row r="182" spans="1:9" hidden="1" x14ac:dyDescent="0.25">
      <c r="A182" s="21">
        <v>317308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>
        <v>0</v>
      </c>
      <c r="I182" s="21" t="str">
        <v>Local</v>
      </c>
    </row>
    <row r="183" spans="1:9" hidden="1" x14ac:dyDescent="0.25">
      <c r="A183" s="21">
        <v>331246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>
        <v>0</v>
      </c>
      <c r="I183" s="21" t="str">
        <v>Local</v>
      </c>
    </row>
    <row r="184" spans="1:9" hidden="1" x14ac:dyDescent="0.25">
      <c r="A184" s="21">
        <v>362638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>
        <v>0</v>
      </c>
      <c r="I184" s="21" t="str">
        <v>Local</v>
      </c>
    </row>
    <row r="185" spans="1:9" hidden="1" x14ac:dyDescent="0.25">
      <c r="A185" s="21">
        <v>396425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>
        <v>0</v>
      </c>
      <c r="I185" s="21" t="str">
        <v>Local</v>
      </c>
    </row>
    <row r="186" spans="1:9" hidden="1" x14ac:dyDescent="0.25">
      <c r="A186" s="21">
        <v>423106</v>
      </c>
      <c r="B186" s="21">
        <v>3</v>
      </c>
      <c r="C186" s="21" t="str">
        <v>THSTI</v>
      </c>
      <c r="D186" s="21">
        <v>-20</v>
      </c>
      <c r="E186" s="21" t="str">
        <v>Biolegend</v>
      </c>
      <c r="F186" s="21">
        <v>0</v>
      </c>
      <c r="G186" s="21" t="str">
        <v>Faridabad</v>
      </c>
      <c r="H186" s="21">
        <v>0</v>
      </c>
      <c r="I186" s="21" t="str">
        <v>Local</v>
      </c>
    </row>
    <row r="187" spans="1:9" hidden="1" x14ac:dyDescent="0.25">
      <c r="A187" s="21">
        <v>424401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>
        <v>0</v>
      </c>
      <c r="I187" s="21" t="str">
        <v>Local</v>
      </c>
    </row>
    <row r="188" spans="1:9" hidden="1" x14ac:dyDescent="0.25">
      <c r="A188" s="21">
        <v>425401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>
        <v>0</v>
      </c>
      <c r="I188" s="21" t="str">
        <v>Local</v>
      </c>
    </row>
    <row r="189" spans="1:9" hidden="1" x14ac:dyDescent="0.25">
      <c r="A189" s="21">
        <v>503807</v>
      </c>
      <c r="B189" s="21">
        <v>1</v>
      </c>
      <c r="C189" s="21" t="str">
        <v>THSTI</v>
      </c>
      <c r="D189" s="21">
        <v>4</v>
      </c>
      <c r="E189" s="21" t="str">
        <v>Biolegend</v>
      </c>
      <c r="F189" s="21">
        <v>0</v>
      </c>
      <c r="G189" s="21" t="str">
        <v>Faridabad</v>
      </c>
      <c r="H189" s="21">
        <v>0</v>
      </c>
      <c r="I189" s="21" t="str">
        <v>Local</v>
      </c>
    </row>
    <row r="190" spans="1:9" hidden="1" x14ac:dyDescent="0.25">
      <c r="A190" s="21">
        <v>505838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>
        <v>0</v>
      </c>
      <c r="I190" s="21" t="str">
        <v>Local</v>
      </c>
    </row>
    <row r="191" spans="1:9" hidden="1" x14ac:dyDescent="0.25">
      <c r="A191" s="21">
        <v>505845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>
        <v>0</v>
      </c>
      <c r="I191" s="21" t="str">
        <v>Local</v>
      </c>
    </row>
    <row r="192" spans="1:9" hidden="1" x14ac:dyDescent="0.25">
      <c r="A192" s="21">
        <v>506947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>
        <v>0</v>
      </c>
      <c r="I192" s="21" t="str">
        <v>Local</v>
      </c>
    </row>
    <row r="193" spans="1:9" hidden="1" x14ac:dyDescent="0.25">
      <c r="A193" s="21">
        <v>740811</v>
      </c>
      <c r="B193" s="21">
        <v>2</v>
      </c>
      <c r="C193" s="21" t="str">
        <v>UNKNOWN</v>
      </c>
      <c r="D193" s="21">
        <v>4</v>
      </c>
      <c r="E193" s="21" t="str">
        <v>BioLegend</v>
      </c>
      <c r="F193" s="21" t="str">
        <v>Demo Kit Mohan Sir (740811, 741146) 2 pcs Kit</v>
      </c>
      <c r="G193" s="21" t="str">
        <v>Unknown</v>
      </c>
      <c r="H193" s="21" t="str">
        <v>Mohan Sir, (Demo)</v>
      </c>
      <c r="I193" s="21" t="str">
        <v>Unknown</v>
      </c>
    </row>
    <row r="194" spans="1:9" hidden="1" x14ac:dyDescent="0.25">
      <c r="A194" s="21">
        <v>741146</v>
      </c>
      <c r="B194" s="21">
        <v>2</v>
      </c>
      <c r="C194" s="21" t="str">
        <v>UNKNOWN</v>
      </c>
      <c r="D194" s="21">
        <v>4</v>
      </c>
      <c r="E194" s="21" t="str">
        <v>BioLegend</v>
      </c>
      <c r="F194" s="21" t="str">
        <v>Demo Kit Mohan Sir (740811, 741146) 2 pcs Kit</v>
      </c>
      <c r="G194" s="21" t="str">
        <v>Unknown</v>
      </c>
      <c r="H194" s="21" t="str">
        <v>Mohan Sir, (Demo)</v>
      </c>
      <c r="I194" s="21" t="str">
        <v>Unknown</v>
      </c>
    </row>
    <row r="195" spans="1:9" hidden="1" x14ac:dyDescent="0.25">
      <c r="A195" s="21">
        <v>740379</v>
      </c>
      <c r="B195" s="21">
        <v>1</v>
      </c>
      <c r="C195" s="21" t="str">
        <v>Unknown</v>
      </c>
      <c r="D195" s="21" t="str">
        <v>RT</v>
      </c>
      <c r="E195" s="21" t="str">
        <v>BioLegend</v>
      </c>
      <c r="F195" s="21" t="str">
        <v>Mohn Sir (Sample) Aurigine Onco</v>
      </c>
      <c r="G195" s="21" t="str">
        <v>Unknown</v>
      </c>
      <c r="H195" s="21" t="str">
        <v>Mohan sir,(Sample) Aurigine Onco</v>
      </c>
      <c r="I195" s="21" t="str">
        <v>Unknown</v>
      </c>
    </row>
    <row r="196" spans="1:9" hidden="1" x14ac:dyDescent="0.25">
      <c r="A196" s="21">
        <v>741110</v>
      </c>
      <c r="B196" s="21">
        <v>1</v>
      </c>
      <c r="C196" s="21" t="str">
        <v>Unknown</v>
      </c>
      <c r="D196" s="21">
        <v>4</v>
      </c>
      <c r="E196" s="21" t="str">
        <v>BioLegend</v>
      </c>
      <c r="F196" s="21" t="str">
        <v>Mohn Sir (Sample) Aurigine Onco</v>
      </c>
      <c r="G196" s="21" t="str">
        <v>Unknown</v>
      </c>
      <c r="H196" s="21" t="str">
        <v>Mohan sir,(Sample) Aurigine Onco</v>
      </c>
      <c r="I196" s="21" t="str">
        <v>Unknown</v>
      </c>
    </row>
    <row r="197" spans="1:9" hidden="1" x14ac:dyDescent="0.25">
      <c r="A197" s="21">
        <v>740965</v>
      </c>
      <c r="B197" s="21">
        <v>1</v>
      </c>
      <c r="C197" s="21" t="str">
        <v>VECTOR</v>
      </c>
      <c r="D197" s="21">
        <v>4</v>
      </c>
      <c r="E197" s="21" t="str">
        <v>Biolegend</v>
      </c>
      <c r="F197" s="21">
        <v>0</v>
      </c>
      <c r="G197" s="21" t="str">
        <v>Punjab</v>
      </c>
      <c r="H197" s="21" t="str">
        <v>Vishal Will Confirm</v>
      </c>
      <c r="I197" s="21" t="str">
        <v>OutStation</v>
      </c>
    </row>
    <row r="198" spans="1:9" hidden="1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hidden="1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hidden="1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autoFilter ref="A1:I200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0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2</v>
      </c>
      <c r="E3" s="1" t="str">
        <v>Local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>
        <v>0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ARAGEN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Back Order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Deepak / Priyanka Madam</v>
      </c>
    </row>
    <row r="8" spans="1:6" x14ac:dyDescent="0.25">
      <c r="A8" s="1" t="str">
        <v>ASHOKA</v>
      </c>
      <c r="B8" s="1">
        <v>4</v>
      </c>
      <c r="C8" s="1" t="str">
        <v>BioLegend</v>
      </c>
      <c r="D8" s="1">
        <v>1</v>
      </c>
      <c r="E8" s="1" t="str">
        <v>Local</v>
      </c>
      <c r="F8" s="1">
        <v>0</v>
      </c>
    </row>
    <row r="9" spans="1:6" x14ac:dyDescent="0.25">
      <c r="A9" s="1" t="str">
        <v>AURIGINE ONCO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AURIGINE ONCO</v>
      </c>
      <c r="B10" s="1">
        <v>4</v>
      </c>
      <c r="C10" s="1" t="str">
        <v>DHARMACON</v>
      </c>
      <c r="D10" s="1">
        <v>1</v>
      </c>
      <c r="E10" s="1" t="str">
        <v>OutStation</v>
      </c>
      <c r="F10" s="1" t="str">
        <v>From Stock / Back Order</v>
      </c>
    </row>
    <row r="11" spans="1:6" x14ac:dyDescent="0.25">
      <c r="A11" s="1" t="str">
        <v>DR LAL</v>
      </c>
      <c r="B11" s="1">
        <v>4</v>
      </c>
      <c r="C11" s="1" t="str">
        <v>BioLegend</v>
      </c>
      <c r="D11" s="1">
        <v>2</v>
      </c>
      <c r="E11" s="1" t="str">
        <v>Local</v>
      </c>
      <c r="F11" s="1">
        <v>0</v>
      </c>
    </row>
    <row r="12" spans="1:6" x14ac:dyDescent="0.25">
      <c r="A12" s="1" t="str">
        <v>GK BIO</v>
      </c>
      <c r="B12" s="1">
        <v>-20</v>
      </c>
      <c r="C12" s="1" t="str">
        <v>TARGETMOL</v>
      </c>
      <c r="D12" s="1">
        <v>1</v>
      </c>
      <c r="E12" s="1" t="str">
        <v>OutStation</v>
      </c>
      <c r="F12" s="1" t="str">
        <v>Sample</v>
      </c>
    </row>
    <row r="13" spans="1:6" x14ac:dyDescent="0.25">
      <c r="A13" s="1" t="str">
        <v>ICGEB</v>
      </c>
      <c r="B13" s="1">
        <v>4</v>
      </c>
      <c r="C13" s="1" t="str">
        <v>BioLegend</v>
      </c>
      <c r="D13" s="1">
        <v>11</v>
      </c>
      <c r="E13" s="1" t="str">
        <v>Local</v>
      </c>
      <c r="F13" s="1">
        <v>0</v>
      </c>
    </row>
    <row r="14" spans="1:6" x14ac:dyDescent="0.25">
      <c r="A14" s="1" t="str">
        <v>IGIB</v>
      </c>
      <c r="B14" s="1">
        <v>4</v>
      </c>
      <c r="C14" s="1" t="str">
        <v>BioLegend</v>
      </c>
      <c r="D14" s="1">
        <v>15</v>
      </c>
      <c r="E14" s="1" t="str">
        <v>Local</v>
      </c>
      <c r="F14" s="1">
        <v>0</v>
      </c>
    </row>
    <row r="15" spans="1:6" x14ac:dyDescent="0.25">
      <c r="A15" s="1" t="str">
        <v>ILS</v>
      </c>
      <c r="B15" s="1">
        <v>-20</v>
      </c>
      <c r="C15" s="1" t="str">
        <v>DHARMACON</v>
      </c>
      <c r="D15" s="1">
        <v>7</v>
      </c>
      <c r="E15" s="1" t="str">
        <v>OutStation</v>
      </c>
      <c r="F15" s="1" t="str">
        <v>PO Awaited</v>
      </c>
    </row>
    <row r="16" spans="1:6" x14ac:dyDescent="0.25">
      <c r="A16" s="1" t="str">
        <v>IMTECH</v>
      </c>
      <c r="B16" s="1" t="str">
        <v>RT</v>
      </c>
      <c r="C16" s="1" t="str">
        <v>SOUTHERNBIOTECH</v>
      </c>
      <c r="D16" s="1">
        <v>5</v>
      </c>
      <c r="E16" s="1" t="str">
        <v>OutStation</v>
      </c>
      <c r="F16" s="1">
        <v>0</v>
      </c>
    </row>
    <row r="17" spans="1:6" x14ac:dyDescent="0.25">
      <c r="A17" s="1" t="str">
        <v>MICRO DELHI</v>
      </c>
      <c r="B17" s="1">
        <v>4</v>
      </c>
      <c r="C17" s="1" t="str">
        <v>BioLegend</v>
      </c>
      <c r="D17" s="1">
        <v>4</v>
      </c>
      <c r="E17" s="1" t="str">
        <v>Local</v>
      </c>
      <c r="F17" s="1">
        <v>0</v>
      </c>
    </row>
    <row r="18" spans="1:6" x14ac:dyDescent="0.25">
      <c r="A18" s="1" t="str">
        <v>NCBS</v>
      </c>
      <c r="B18" s="1">
        <v>-20</v>
      </c>
      <c r="C18" s="1" t="str">
        <v>DHARMACON</v>
      </c>
      <c r="D18" s="1">
        <v>2</v>
      </c>
      <c r="E18" s="1" t="str">
        <v>OutStation</v>
      </c>
      <c r="F18" s="1" t="str">
        <v>PO Awaited</v>
      </c>
    </row>
    <row r="19" spans="1:6" x14ac:dyDescent="0.25">
      <c r="A19" s="1" t="str">
        <v>PRIYANKA MADAM</v>
      </c>
      <c r="B19" s="1">
        <v>4</v>
      </c>
      <c r="C19" s="1" t="str">
        <v>BioLegend</v>
      </c>
      <c r="D19" s="1">
        <v>1</v>
      </c>
      <c r="E19" s="1" t="str">
        <v>Local</v>
      </c>
      <c r="F19" s="1" t="str">
        <v>Priyanka Madam</v>
      </c>
    </row>
    <row r="20" spans="1:6" x14ac:dyDescent="0.25">
      <c r="A20" s="1" t="str">
        <v>PRIYANKA MADAM</v>
      </c>
      <c r="B20" s="1">
        <v>4</v>
      </c>
      <c r="C20" s="1" t="str">
        <v>BioLegend</v>
      </c>
      <c r="D20" s="1">
        <v>1</v>
      </c>
      <c r="E20" s="1" t="str">
        <v>Local</v>
      </c>
      <c r="F20" s="1">
        <v>0</v>
      </c>
    </row>
    <row r="21" spans="1:6" x14ac:dyDescent="0.25">
      <c r="A21" s="1" t="str">
        <v>RCB</v>
      </c>
      <c r="B21" s="1">
        <v>-20</v>
      </c>
      <c r="C21" s="1" t="str">
        <v>BioLegend</v>
      </c>
      <c r="D21" s="1">
        <v>1</v>
      </c>
      <c r="E21" s="1" t="str">
        <v>Local</v>
      </c>
      <c r="F21" s="1">
        <v>0</v>
      </c>
    </row>
    <row r="22" spans="1:6" x14ac:dyDescent="0.25">
      <c r="A22" s="1" t="str">
        <v>RCB</v>
      </c>
      <c r="B22" s="1">
        <v>4</v>
      </c>
      <c r="C22" s="1" t="str">
        <v>Biolegend</v>
      </c>
      <c r="D22" s="1">
        <v>7</v>
      </c>
      <c r="E22" s="1" t="str">
        <v>Local</v>
      </c>
      <c r="F22" s="1">
        <v>0</v>
      </c>
    </row>
    <row r="23" spans="1:6" x14ac:dyDescent="0.25">
      <c r="A23" s="1" t="str">
        <v>RCB</v>
      </c>
      <c r="B23" s="1" t="str">
        <v>RT</v>
      </c>
      <c r="C23" s="1" t="str">
        <v>Biolegend</v>
      </c>
      <c r="D23" s="1">
        <v>1</v>
      </c>
      <c r="E23" s="1" t="str">
        <v>Local</v>
      </c>
      <c r="F23" s="1">
        <v>0</v>
      </c>
    </row>
    <row r="24" spans="1:6" x14ac:dyDescent="0.25">
      <c r="A24" s="1" t="str">
        <v>Sample (PM)</v>
      </c>
      <c r="B24" s="1">
        <v>4</v>
      </c>
      <c r="C24" s="1" t="str">
        <v>Hansa Biomed</v>
      </c>
      <c r="D24" s="1">
        <v>5</v>
      </c>
      <c r="E24" s="1" t="str">
        <v>Local</v>
      </c>
      <c r="F24" s="1" t="str">
        <v>Priyanka Madam</v>
      </c>
    </row>
    <row r="25" spans="1:6" x14ac:dyDescent="0.25">
      <c r="A25" s="1" t="str">
        <v>SOUTH CAMPUS</v>
      </c>
      <c r="B25" s="1" t="str">
        <v>RT</v>
      </c>
      <c r="C25" s="1" t="str">
        <v>HOEFER</v>
      </c>
      <c r="D25" s="1">
        <v>2</v>
      </c>
      <c r="E25" s="1" t="str">
        <v>Local</v>
      </c>
      <c r="F25" s="1" t="str">
        <v>Sample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2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-20</v>
      </c>
      <c r="C27" s="1" t="str">
        <v>BioLegend</v>
      </c>
      <c r="D27" s="1">
        <v>8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13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Dharmacon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Mp Bio</v>
      </c>
      <c r="D30" s="1">
        <v>33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Sartorius</v>
      </c>
      <c r="D31" s="1">
        <v>80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Mp Bio</v>
      </c>
      <c r="D33" s="1">
        <v>14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Revvity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Priyanka Madam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 t="str">
        <v>4</v>
      </c>
      <c r="C37" s="1" t="str">
        <v>BioLegend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Biotium</v>
      </c>
      <c r="D38" s="1">
        <v>5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Genei Lab</v>
      </c>
      <c r="D39" s="1">
        <v>2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Genei Lab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BioLegend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1</v>
      </c>
      <c r="E42" s="1" t="str">
        <v>STOCK</v>
      </c>
      <c r="F42" s="1" t="str">
        <v>Open Item</v>
      </c>
    </row>
    <row r="43" spans="1:6" x14ac:dyDescent="0.25">
      <c r="A43" s="1" t="str">
        <v>Stock</v>
      </c>
      <c r="B43" s="1">
        <v>-20</v>
      </c>
      <c r="C43" s="1" t="str">
        <v>Intron</v>
      </c>
      <c r="D43" s="1">
        <v>17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Genexis Biotech</v>
      </c>
      <c r="D44" s="1">
        <v>3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BioXcell</v>
      </c>
      <c r="D45" s="1">
        <v>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MP BIO</v>
      </c>
      <c r="D46" s="1">
        <v>11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DHARMACON</v>
      </c>
      <c r="D47" s="1">
        <v>8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DHARMACON</v>
      </c>
      <c r="D48" s="1">
        <v>4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 t="str">
        <v>RT</v>
      </c>
      <c r="C49" s="1" t="str">
        <v>BioLegend</v>
      </c>
      <c r="D49" s="1">
        <v>181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TargetMol</v>
      </c>
      <c r="D50" s="1">
        <v>1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 t="str">
        <v>RT</v>
      </c>
      <c r="C51" s="1" t="str">
        <v>BioLegend</v>
      </c>
      <c r="D51" s="1">
        <v>4</v>
      </c>
      <c r="E51" s="1" t="str">
        <v>STOCK</v>
      </c>
      <c r="F51" s="1">
        <v>0</v>
      </c>
    </row>
    <row r="52" spans="1:6" x14ac:dyDescent="0.25">
      <c r="A52" s="1" t="str">
        <v>STOCK</v>
      </c>
      <c r="B52" s="1">
        <v>4</v>
      </c>
      <c r="C52" s="1" t="str">
        <v>BioLegend</v>
      </c>
      <c r="D52" s="1">
        <v>5</v>
      </c>
      <c r="E52" s="1" t="str">
        <v>STOCK</v>
      </c>
      <c r="F52" s="1">
        <v>0</v>
      </c>
    </row>
    <row r="53" spans="1:6" x14ac:dyDescent="0.25">
      <c r="A53" s="1" t="str">
        <v>STOCK</v>
      </c>
      <c r="B53" s="1">
        <v>-20</v>
      </c>
      <c r="C53" s="1" t="str">
        <v>BellBrook</v>
      </c>
      <c r="D53" s="1">
        <v>6</v>
      </c>
      <c r="E53" s="1" t="str">
        <v>STOCK</v>
      </c>
      <c r="F53" s="1">
        <v>0</v>
      </c>
    </row>
    <row r="54" spans="1:6" x14ac:dyDescent="0.25">
      <c r="A54" s="1" t="str">
        <v>THSTI</v>
      </c>
      <c r="B54" s="1">
        <v>4</v>
      </c>
      <c r="C54" s="1" t="str">
        <v>BioLegend</v>
      </c>
      <c r="D54" s="1">
        <v>40</v>
      </c>
      <c r="E54" s="1" t="str">
        <v>Local</v>
      </c>
      <c r="F54" s="1">
        <v>0</v>
      </c>
    </row>
    <row r="55" spans="1:6" x14ac:dyDescent="0.25">
      <c r="A55" s="1" t="str">
        <v>THSTI</v>
      </c>
      <c r="B55" s="1">
        <v>-20</v>
      </c>
      <c r="C55" s="1" t="str">
        <v>Biolegend</v>
      </c>
      <c r="D55" s="1">
        <v>3</v>
      </c>
      <c r="E55" s="1" t="str">
        <v>Local</v>
      </c>
      <c r="F55" s="1">
        <v>0</v>
      </c>
    </row>
    <row r="56" spans="1:6" x14ac:dyDescent="0.25">
      <c r="A56" s="1" t="str">
        <v>UNKNOWN</v>
      </c>
      <c r="B56" s="1">
        <v>4</v>
      </c>
      <c r="C56" s="1" t="str">
        <v>BioLegend</v>
      </c>
      <c r="D56" s="1">
        <v>4</v>
      </c>
      <c r="E56" s="1" t="str">
        <v>Unknown</v>
      </c>
      <c r="F56" s="1" t="str">
        <v>Mohan Sir, (Demo)</v>
      </c>
    </row>
    <row r="57" spans="1:6" x14ac:dyDescent="0.25">
      <c r="A57" s="1" t="str">
        <v>Unknown</v>
      </c>
      <c r="B57" s="1" t="str">
        <v>RT</v>
      </c>
      <c r="C57" s="1" t="str">
        <v>BioLegend</v>
      </c>
      <c r="D57" s="1">
        <v>1</v>
      </c>
      <c r="E57" s="1" t="str">
        <v>Unknown</v>
      </c>
      <c r="F57" s="1" t="str">
        <v>Mohan sir,(Sample) Aurigine Onco</v>
      </c>
    </row>
    <row r="58" spans="1:6" x14ac:dyDescent="0.25">
      <c r="A58" s="1" t="str">
        <v>Unknown</v>
      </c>
      <c r="B58" s="1">
        <v>4</v>
      </c>
      <c r="C58" s="1" t="str">
        <v>BioLegend</v>
      </c>
      <c r="D58" s="1">
        <v>1</v>
      </c>
      <c r="E58" s="1" t="str">
        <v>Unknown</v>
      </c>
      <c r="F58" s="1" t="str">
        <v>Mohan sir,(Sample) Aurigine Onco</v>
      </c>
    </row>
    <row r="59" spans="1:6" x14ac:dyDescent="0.25">
      <c r="A59" s="1" t="str">
        <v>VECTOR</v>
      </c>
      <c r="B59" s="1">
        <v>4</v>
      </c>
      <c r="C59" s="1" t="str">
        <v>Biolegend</v>
      </c>
      <c r="D59" s="1">
        <v>1</v>
      </c>
      <c r="E59" s="1" t="str">
        <v>OutStation</v>
      </c>
      <c r="F59" s="1" t="str">
        <v>Vishal Will Confirm</v>
      </c>
    </row>
    <row r="60" spans="1:6" x14ac:dyDescent="0.25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45975</v>
      </c>
      <c r="B2" s="1" t="str">
        <v>D3004714410</v>
      </c>
      <c r="C2" s="1">
        <v>0</v>
      </c>
      <c r="D2" s="1" t="str">
        <v>MEDLIFE</v>
      </c>
    </row>
    <row r="3" spans="1:4" x14ac:dyDescent="0.25">
      <c r="A3" s="2">
        <v>45978</v>
      </c>
      <c r="B3" s="1">
        <v>58158258476</v>
      </c>
      <c r="C3" s="1">
        <v>0</v>
      </c>
      <c r="D3" s="1" t="str">
        <v>MICRO VAPI</v>
      </c>
    </row>
    <row r="4" spans="1:4" x14ac:dyDescent="0.25">
      <c r="A4" s="2">
        <v>45979</v>
      </c>
      <c r="B4" s="1">
        <v>58158289280</v>
      </c>
      <c r="C4" s="1">
        <v>0</v>
      </c>
      <c r="D4" s="1" t="str">
        <v>ADVANCED ANZYME</v>
      </c>
    </row>
    <row r="5" spans="1:4" x14ac:dyDescent="0.25">
      <c r="A5" s="2">
        <v>45979</v>
      </c>
      <c r="B5" s="1">
        <v>58158290083</v>
      </c>
      <c r="C5" s="1">
        <v>0</v>
      </c>
      <c r="D5" s="1" t="str">
        <v>SAM SIR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97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B-002000-UB-100</v>
      </c>
      <c r="B55" s="1" t="str">
        <v>5X siRNA Buffer  100ml</v>
      </c>
      <c r="C55" s="1">
        <v>1</v>
      </c>
      <c r="D55" s="1" t="str">
        <v>ARAGEN</v>
      </c>
      <c r="E55" s="1">
        <v>4</v>
      </c>
      <c r="F55" s="1" t="str">
        <v>DHARMACON</v>
      </c>
      <c r="G55" s="1" t="str">
        <v>Hyderabad</v>
      </c>
      <c r="H55" s="1" t="str">
        <v>Back Order</v>
      </c>
      <c r="I55" s="1" t="str">
        <v>OutStation</v>
      </c>
    </row>
    <row r="56" spans="1:9" x14ac:dyDescent="0.25">
      <c r="A56" s="1" t="str">
        <v>T-2001-03</v>
      </c>
      <c r="B56" s="1" t="str">
        <v>DharmaFECT 1 Transfection Reagent  1.5ml</v>
      </c>
      <c r="C56" s="1">
        <v>1</v>
      </c>
      <c r="D56" s="1" t="str">
        <v>AURIGINE ONCO</v>
      </c>
      <c r="E56" s="1">
        <v>4</v>
      </c>
      <c r="F56" s="1" t="str">
        <v>DHARMACON</v>
      </c>
      <c r="G56" s="1" t="str">
        <v>Banglore</v>
      </c>
      <c r="H56" s="1" t="str">
        <v>From Stock / Back Order</v>
      </c>
      <c r="I56" s="1" t="str">
        <v>OutStation</v>
      </c>
    </row>
    <row r="57" spans="1:9" x14ac:dyDescent="0.25">
      <c r="A57" s="1">
        <v>301305</v>
      </c>
      <c r="B57" s="1" t="str">
        <v>anti-human CD11b</v>
      </c>
      <c r="C57" s="1">
        <v>1</v>
      </c>
      <c r="D57" s="1" t="str">
        <v>ASHOKA</v>
      </c>
      <c r="E57" s="1">
        <v>4</v>
      </c>
      <c r="F57" s="1" t="str">
        <v>BioLegend</v>
      </c>
      <c r="G57" s="1" t="str">
        <v>Sonipat</v>
      </c>
      <c r="H57" s="1" t="str">
        <v>Deepak / Priyanka Madam</v>
      </c>
      <c r="I57" s="1" t="str">
        <v>Local</v>
      </c>
    </row>
    <row r="58" spans="1:9" x14ac:dyDescent="0.25">
      <c r="A58" s="1">
        <v>305413</v>
      </c>
      <c r="B58" s="1" t="str">
        <v>anti-human CD86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369703</v>
      </c>
      <c r="B59" s="1" t="str">
        <v>anti-human Arginase I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 t="str">
        <v>T-0928</v>
      </c>
      <c r="B60" s="1">
        <v>0</v>
      </c>
      <c r="C60" s="1">
        <v>1</v>
      </c>
      <c r="D60" s="1" t="str">
        <v>Stock</v>
      </c>
      <c r="E60" s="1">
        <v>-20</v>
      </c>
      <c r="F60" s="1" t="str">
        <v>TargetMol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11TRIMPR01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MP BIO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T1408</v>
      </c>
      <c r="B62" s="1">
        <v>0</v>
      </c>
      <c r="C62" s="1">
        <v>1</v>
      </c>
      <c r="D62" s="1" t="str">
        <v>AIIMS</v>
      </c>
      <c r="E62" s="1">
        <v>-20</v>
      </c>
      <c r="F62" s="1" t="str">
        <v>TARGETMOL</v>
      </c>
      <c r="G62" s="1" t="str">
        <v>Delhi</v>
      </c>
      <c r="H62" s="1" t="str">
        <v>Priyanka Madam</v>
      </c>
      <c r="I62" s="1" t="str">
        <v>Local</v>
      </c>
    </row>
    <row r="63" spans="1:9" x14ac:dyDescent="0.25">
      <c r="A63" s="1" t="str">
        <v>STL043124</v>
      </c>
      <c r="B63" s="1">
        <v>0</v>
      </c>
      <c r="C63" s="1">
        <v>1</v>
      </c>
      <c r="D63" s="1" t="str">
        <v>GK BIO</v>
      </c>
      <c r="E63" s="1">
        <v>-20</v>
      </c>
      <c r="F63" s="1" t="str">
        <v>TARGETMOL</v>
      </c>
      <c r="G63" s="1" t="str">
        <v>Pune</v>
      </c>
      <c r="H63" s="1" t="str">
        <v>Sample</v>
      </c>
      <c r="I63" s="1" t="str">
        <v>OutStation</v>
      </c>
    </row>
    <row r="64" spans="1:9" x14ac:dyDescent="0.25">
      <c r="A64" s="1">
        <v>314512</v>
      </c>
      <c r="B64" s="1" t="str">
        <v>anti-human IgM</v>
      </c>
      <c r="C64" s="1">
        <v>1</v>
      </c>
      <c r="D64" s="1" t="str">
        <v>DR LAL</v>
      </c>
      <c r="E64" s="1">
        <v>4</v>
      </c>
      <c r="F64" s="1" t="str">
        <v>BioLegend</v>
      </c>
      <c r="G64" s="1" t="str">
        <v>Delhi</v>
      </c>
      <c r="H64" s="1">
        <v>0</v>
      </c>
      <c r="I64" s="1" t="str">
        <v>Local</v>
      </c>
    </row>
    <row r="65" spans="1:9" x14ac:dyDescent="0.25">
      <c r="A65" s="1">
        <v>344614</v>
      </c>
      <c r="B65" s="1" t="str">
        <v>anti-human CD4</v>
      </c>
      <c r="C65" s="1">
        <v>1</v>
      </c>
      <c r="D65" s="1" t="str">
        <v>MICRO DELHI</v>
      </c>
      <c r="E65" s="1">
        <v>4</v>
      </c>
      <c r="F65" s="1" t="str">
        <v>BioLegend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>
        <v>431501</v>
      </c>
      <c r="B66" s="1" t="str">
        <v>Human IL-8</v>
      </c>
      <c r="C66" s="1">
        <v>1</v>
      </c>
      <c r="D66" s="1" t="str">
        <v>MICRO DELHI</v>
      </c>
      <c r="E66" s="1">
        <v>4</v>
      </c>
      <c r="F66" s="1" t="str">
        <v>BioLegend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>
        <v>514602</v>
      </c>
      <c r="B67" s="1" t="str">
        <v>anti-human IL-8</v>
      </c>
      <c r="C67" s="1">
        <v>1</v>
      </c>
      <c r="D67" s="1" t="str">
        <v>MICRO DELHI</v>
      </c>
      <c r="E67" s="1">
        <v>4</v>
      </c>
      <c r="F67" s="1" t="str">
        <v>BioLegend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592702</v>
      </c>
      <c r="B68" s="1" t="str">
        <v>Human IFN-α2 (carrier-free)</v>
      </c>
      <c r="C68" s="1">
        <v>1</v>
      </c>
      <c r="D68" s="1" t="str">
        <v>RCB</v>
      </c>
      <c r="E68" s="1">
        <v>-20</v>
      </c>
      <c r="F68" s="1" t="str">
        <v>BioLegend</v>
      </c>
      <c r="G68" s="1" t="str">
        <v>Delhi</v>
      </c>
      <c r="H68" s="1">
        <v>0</v>
      </c>
      <c r="I68" s="1" t="str">
        <v>Local</v>
      </c>
    </row>
    <row r="69" spans="1:9" x14ac:dyDescent="0.25">
      <c r="A69" s="1">
        <v>693504</v>
      </c>
      <c r="B69" s="1" t="str">
        <v>anti-ZAP-70</v>
      </c>
      <c r="C69" s="1">
        <v>1</v>
      </c>
      <c r="D69" s="1" t="str">
        <v>DR LAL</v>
      </c>
      <c r="E69" s="1">
        <v>4</v>
      </c>
      <c r="F69" s="1" t="str">
        <v>BioLegend</v>
      </c>
      <c r="G69" s="1" t="str">
        <v>Delhi</v>
      </c>
      <c r="H69" s="1">
        <v>0</v>
      </c>
      <c r="I69" s="1" t="str">
        <v>Local</v>
      </c>
    </row>
    <row r="70" spans="1:9" x14ac:dyDescent="0.25">
      <c r="A70" s="1">
        <v>741044</v>
      </c>
      <c r="B70" s="1" t="str">
        <v>MU Th Cytokine Panel (12-plex) w/ VbP V03</v>
      </c>
      <c r="C70" s="1">
        <v>1</v>
      </c>
      <c r="D70" s="1" t="str">
        <v>THSTI</v>
      </c>
      <c r="E70" s="1">
        <v>4</v>
      </c>
      <c r="F70" s="1" t="str">
        <v>BioLegend</v>
      </c>
      <c r="G70" s="1" t="str">
        <v>Faridabad</v>
      </c>
      <c r="H70" s="1">
        <v>0</v>
      </c>
      <c r="I70" s="1" t="str">
        <v>Local</v>
      </c>
    </row>
    <row r="71" spans="1:9" x14ac:dyDescent="0.25">
      <c r="A71" s="1">
        <v>100516</v>
      </c>
      <c r="B71" s="1" t="str">
        <v>anti-mouse CD4</v>
      </c>
      <c r="C71" s="1">
        <v>1</v>
      </c>
      <c r="D71" s="1" t="str">
        <v>ICGEB</v>
      </c>
      <c r="E71" s="1">
        <v>4</v>
      </c>
      <c r="F71" s="1" t="str">
        <v>BioLegend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>
        <v>104532</v>
      </c>
      <c r="B72" s="1" t="str">
        <v>anti-mouse CD69</v>
      </c>
      <c r="C72" s="1">
        <v>1</v>
      </c>
      <c r="D72" s="1" t="str">
        <v>ICGEB</v>
      </c>
      <c r="E72" s="1">
        <v>4</v>
      </c>
      <c r="F72" s="1" t="str">
        <v>BioLegend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>
        <v>116122</v>
      </c>
      <c r="B73" s="1" t="str">
        <v>anti-mouse CD54</v>
      </c>
      <c r="C73" s="1">
        <v>1</v>
      </c>
      <c r="D73" s="1" t="str">
        <v>ICGEB</v>
      </c>
      <c r="E73" s="1">
        <v>4</v>
      </c>
      <c r="F73" s="1" t="str">
        <v>BioLegend</v>
      </c>
      <c r="G73" s="1" t="str">
        <v>Delhi</v>
      </c>
      <c r="H73" s="1">
        <v>0</v>
      </c>
      <c r="I73" s="1" t="str">
        <v>Local</v>
      </c>
    </row>
    <row r="74" spans="1:9" x14ac:dyDescent="0.25">
      <c r="A74" s="1">
        <v>116415</v>
      </c>
      <c r="B74" s="1" t="str">
        <v>anti-mouse I-Ab</v>
      </c>
      <c r="C74" s="1">
        <v>1</v>
      </c>
      <c r="D74" s="1" t="str">
        <v>THSTI</v>
      </c>
      <c r="E74" s="1">
        <v>4</v>
      </c>
      <c r="F74" s="1" t="str">
        <v>BioLegend</v>
      </c>
      <c r="G74" s="1" t="str">
        <v>Faridabad</v>
      </c>
      <c r="H74" s="1">
        <v>0</v>
      </c>
      <c r="I74" s="1" t="str">
        <v>Local</v>
      </c>
    </row>
    <row r="75" spans="1:9" x14ac:dyDescent="0.25">
      <c r="A75" s="1">
        <v>123137</v>
      </c>
      <c r="B75" s="1" t="str">
        <v>anti-mouse F4/80</v>
      </c>
      <c r="C75" s="1">
        <v>1</v>
      </c>
      <c r="D75" s="1" t="str">
        <v>ICGEB</v>
      </c>
      <c r="E75" s="1">
        <v>4</v>
      </c>
      <c r="F75" s="1" t="str">
        <v>BioLegend</v>
      </c>
      <c r="G75" s="1" t="str">
        <v>Delhi</v>
      </c>
      <c r="H75" s="1">
        <v>0</v>
      </c>
      <c r="I75" s="1" t="str">
        <v>Local</v>
      </c>
    </row>
    <row r="76" spans="1:9" x14ac:dyDescent="0.25">
      <c r="A76" s="1">
        <v>127622</v>
      </c>
      <c r="B76" s="1" t="str">
        <v>anti-mouse Ly-6G</v>
      </c>
      <c r="C76" s="1">
        <v>1</v>
      </c>
      <c r="D76" s="1" t="str">
        <v>ICGEB</v>
      </c>
      <c r="E76" s="1">
        <v>4</v>
      </c>
      <c r="F76" s="1" t="str">
        <v>BioLegend</v>
      </c>
      <c r="G76" s="1" t="str">
        <v>Delhi</v>
      </c>
      <c r="H76" s="1">
        <v>0</v>
      </c>
      <c r="I76" s="1" t="str">
        <v>Local</v>
      </c>
    </row>
    <row r="77" spans="1:9" x14ac:dyDescent="0.25">
      <c r="A77" s="1">
        <v>146528</v>
      </c>
      <c r="B77" s="1" t="str">
        <v>anti-mouse CD184 (CXCR4)</v>
      </c>
      <c r="C77" s="1">
        <v>1</v>
      </c>
      <c r="D77" s="1" t="str">
        <v>ICGEB</v>
      </c>
      <c r="E77" s="1">
        <v>4</v>
      </c>
      <c r="F77" s="1" t="str">
        <v>BioLegend</v>
      </c>
      <c r="G77" s="1" t="str">
        <v>Delhi</v>
      </c>
      <c r="H77" s="1">
        <v>0</v>
      </c>
      <c r="I77" s="1" t="str">
        <v>Local</v>
      </c>
    </row>
    <row r="78" spans="1:9" x14ac:dyDescent="0.25">
      <c r="A78" s="1">
        <v>300402</v>
      </c>
      <c r="B78" s="1" t="str">
        <v>anti-human CD3</v>
      </c>
      <c r="C78" s="1">
        <v>1</v>
      </c>
      <c r="D78" s="1" t="str">
        <v>ASHOKA</v>
      </c>
      <c r="E78" s="1">
        <v>4</v>
      </c>
      <c r="F78" s="1" t="str">
        <v>BioLegend</v>
      </c>
      <c r="G78" s="1" t="str">
        <v>Sonipat</v>
      </c>
      <c r="H78" s="1">
        <v>0</v>
      </c>
      <c r="I78" s="1" t="str">
        <v>Local</v>
      </c>
    </row>
    <row r="79" spans="1:9" x14ac:dyDescent="0.25">
      <c r="A79" s="1">
        <v>301804</v>
      </c>
      <c r="B79" s="1" t="str">
        <v>anti-human CD14</v>
      </c>
      <c r="C79" s="1">
        <v>1</v>
      </c>
      <c r="D79" s="1" t="str">
        <v>AIIMS</v>
      </c>
      <c r="E79" s="1">
        <v>4</v>
      </c>
      <c r="F79" s="1" t="str">
        <v>BioLegend</v>
      </c>
      <c r="G79" s="1" t="str">
        <v>Delhi</v>
      </c>
      <c r="H79" s="1">
        <v>0</v>
      </c>
      <c r="I79" s="1" t="str">
        <v>Local</v>
      </c>
    </row>
    <row r="80" spans="1:9" x14ac:dyDescent="0.25">
      <c r="A80" s="1">
        <v>302212</v>
      </c>
      <c r="B80" s="1" t="str">
        <v>anti-human CD19</v>
      </c>
      <c r="C80" s="1">
        <v>1</v>
      </c>
      <c r="D80" s="1" t="str">
        <v>IGIB</v>
      </c>
      <c r="E80" s="1">
        <v>4</v>
      </c>
      <c r="F80" s="1" t="str">
        <v>BioLegend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302306</v>
      </c>
      <c r="B81" s="1" t="str">
        <v>anti-human CD20</v>
      </c>
      <c r="C81" s="1">
        <v>1</v>
      </c>
      <c r="D81" s="1" t="str">
        <v>IGIB</v>
      </c>
      <c r="E81" s="1">
        <v>4</v>
      </c>
      <c r="F81" s="1" t="str">
        <v>BioLegend</v>
      </c>
      <c r="G81" s="1" t="str">
        <v>Delhi</v>
      </c>
      <c r="H81" s="1">
        <v>0</v>
      </c>
      <c r="I81" s="1" t="str">
        <v>Local</v>
      </c>
    </row>
    <row r="82" spans="1:9" x14ac:dyDescent="0.25">
      <c r="A82" s="1">
        <v>304108</v>
      </c>
      <c r="B82" s="1" t="str">
        <v>anti-human CD45RA</v>
      </c>
      <c r="C82" s="1">
        <v>1</v>
      </c>
      <c r="D82" s="1" t="str">
        <v>IGIB</v>
      </c>
      <c r="E82" s="1">
        <v>4</v>
      </c>
      <c r="F82" s="1" t="str">
        <v>BioLegend</v>
      </c>
      <c r="G82" s="1" t="str">
        <v>Delhi</v>
      </c>
      <c r="H82" s="1">
        <v>0</v>
      </c>
      <c r="I82" s="1" t="str">
        <v>Local</v>
      </c>
    </row>
    <row r="83" spans="1:9" x14ac:dyDescent="0.25">
      <c r="A83" s="1">
        <v>305238</v>
      </c>
      <c r="B83" s="1" t="str">
        <v>anti-human CD80</v>
      </c>
      <c r="C83" s="1">
        <v>1</v>
      </c>
      <c r="D83" s="1" t="str">
        <v>ICGEB</v>
      </c>
      <c r="E83" s="1">
        <v>4</v>
      </c>
      <c r="F83" s="1" t="str">
        <v>BioLegend</v>
      </c>
      <c r="G83" s="1" t="str">
        <v>Delhi</v>
      </c>
      <c r="H83" s="1">
        <v>0</v>
      </c>
      <c r="I83" s="1" t="str">
        <v>Local</v>
      </c>
    </row>
    <row r="84" spans="1:9" x14ac:dyDescent="0.25">
      <c r="A84" s="1">
        <v>348801</v>
      </c>
      <c r="B84" s="1" t="str">
        <v>anti-human Lineage (CD3/14/16/19/20/56)</v>
      </c>
      <c r="C84" s="1">
        <v>1</v>
      </c>
      <c r="D84" s="1" t="str">
        <v>PRIYANKA MADAM</v>
      </c>
      <c r="E84" s="1">
        <v>4</v>
      </c>
      <c r="F84" s="1" t="str">
        <v>BioLegend</v>
      </c>
      <c r="G84" s="1" t="str">
        <v>Delhi</v>
      </c>
      <c r="H84" s="1">
        <v>0</v>
      </c>
      <c r="I84" s="1" t="str">
        <v>Local</v>
      </c>
    </row>
    <row r="85" spans="1:9" x14ac:dyDescent="0.25">
      <c r="A85" s="1">
        <v>353214</v>
      </c>
      <c r="B85" s="1" t="str">
        <v>anti-human CD197 (CCR7)</v>
      </c>
      <c r="C85" s="1">
        <v>1</v>
      </c>
      <c r="D85" s="1" t="str">
        <v>IGIB</v>
      </c>
      <c r="E85" s="1">
        <v>4</v>
      </c>
      <c r="F85" s="1" t="str">
        <v>BioLegend</v>
      </c>
      <c r="G85" s="1" t="str">
        <v>Delhi</v>
      </c>
      <c r="H85" s="1">
        <v>0</v>
      </c>
      <c r="I85" s="1" t="str">
        <v>Local</v>
      </c>
    </row>
    <row r="86" spans="1:9" x14ac:dyDescent="0.25">
      <c r="A86" s="1">
        <v>400412</v>
      </c>
      <c r="B86" s="1" t="str">
        <v>Rat IgG1, κ Isotype Ctrl</v>
      </c>
      <c r="C86" s="1">
        <v>1</v>
      </c>
      <c r="D86" s="1" t="str">
        <v>ICGEB</v>
      </c>
      <c r="E86" s="1">
        <v>4</v>
      </c>
      <c r="F86" s="1" t="str">
        <v>BioLegend</v>
      </c>
      <c r="G86" s="1" t="str">
        <v>Delhi</v>
      </c>
      <c r="H86" s="1">
        <v>0</v>
      </c>
      <c r="I86" s="1" t="str">
        <v>Local</v>
      </c>
    </row>
    <row r="87" spans="1:9" x14ac:dyDescent="0.25">
      <c r="A87" s="1">
        <v>400606</v>
      </c>
      <c r="B87" s="1" t="str">
        <v>Rat IgG2b, κ Isotype Ctrl</v>
      </c>
      <c r="C87" s="1">
        <v>1</v>
      </c>
      <c r="D87" s="1" t="str">
        <v>ICGEB</v>
      </c>
      <c r="E87" s="1">
        <v>4</v>
      </c>
      <c r="F87" s="1" t="str">
        <v>BioLegend</v>
      </c>
      <c r="G87" s="1" t="str">
        <v>Delhi</v>
      </c>
      <c r="H87" s="1">
        <v>0</v>
      </c>
      <c r="I87" s="1" t="str">
        <v>Local</v>
      </c>
    </row>
    <row r="88" spans="1:9" x14ac:dyDescent="0.25">
      <c r="A88" s="1">
        <v>400618</v>
      </c>
      <c r="B88" s="1" t="str">
        <v>Rat IgG2b, κ Isotype Ctrl</v>
      </c>
      <c r="C88" s="1">
        <v>1</v>
      </c>
      <c r="D88" s="1" t="str">
        <v>ICGEB</v>
      </c>
      <c r="E88" s="1">
        <v>4</v>
      </c>
      <c r="F88" s="1" t="str">
        <v>BioLegend</v>
      </c>
      <c r="G88" s="1" t="str">
        <v>Delhi</v>
      </c>
      <c r="H88" s="1">
        <v>0</v>
      </c>
      <c r="I88" s="1" t="str">
        <v>Local</v>
      </c>
    </row>
    <row r="89" spans="1:9" x14ac:dyDescent="0.25">
      <c r="A89" s="1">
        <v>400660</v>
      </c>
      <c r="B89" s="1" t="str">
        <v>Rat IgG2b, κ Isotype Ctrl</v>
      </c>
      <c r="C89" s="1">
        <v>1</v>
      </c>
      <c r="D89" s="1" t="str">
        <v>ICGEB</v>
      </c>
      <c r="E89" s="1">
        <v>4</v>
      </c>
      <c r="F89" s="1" t="str">
        <v>BioLegend</v>
      </c>
      <c r="G89" s="1" t="str">
        <v>Delhi</v>
      </c>
      <c r="H89" s="1">
        <v>0</v>
      </c>
      <c r="I89" s="1" t="str">
        <v>Local</v>
      </c>
    </row>
    <row r="90" spans="1:9" x14ac:dyDescent="0.25">
      <c r="A90" s="1">
        <v>100234</v>
      </c>
      <c r="B90" s="1" t="str">
        <v>anti-mouse CD3</v>
      </c>
      <c r="C90" s="1">
        <v>1</v>
      </c>
      <c r="D90" s="1" t="str">
        <v>THSTI</v>
      </c>
      <c r="E90" s="1">
        <v>4</v>
      </c>
      <c r="F90" s="1" t="str">
        <v>Biolegend</v>
      </c>
      <c r="G90" s="1" t="str">
        <v>Faridabad</v>
      </c>
      <c r="H90" s="1">
        <v>0</v>
      </c>
      <c r="I90" s="1" t="str">
        <v>Local</v>
      </c>
    </row>
    <row r="91" spans="1:9" x14ac:dyDescent="0.25">
      <c r="A91" s="1">
        <v>100408</v>
      </c>
      <c r="B91" s="1" t="str">
        <v>anti-mouse CD4</v>
      </c>
      <c r="C91" s="1">
        <v>1</v>
      </c>
      <c r="D91" s="1" t="str">
        <v>THSTI</v>
      </c>
      <c r="E91" s="1">
        <v>4</v>
      </c>
      <c r="F91" s="1" t="str">
        <v>Biolegend</v>
      </c>
      <c r="G91" s="1" t="str">
        <v>Faridabad</v>
      </c>
      <c r="H91" s="1">
        <v>0</v>
      </c>
      <c r="I91" s="1" t="str">
        <v>Local</v>
      </c>
    </row>
    <row r="92" spans="1:9" x14ac:dyDescent="0.25">
      <c r="A92" s="1">
        <v>100413</v>
      </c>
      <c r="B92" s="1" t="str">
        <v>anti-mouse CD4</v>
      </c>
      <c r="C92" s="1">
        <v>1</v>
      </c>
      <c r="D92" s="1" t="str">
        <v>THSTI</v>
      </c>
      <c r="E92" s="1">
        <v>4</v>
      </c>
      <c r="F92" s="1" t="str">
        <v>Biolegend</v>
      </c>
      <c r="G92" s="1" t="str">
        <v>Faridabad</v>
      </c>
      <c r="H92" s="1">
        <v>0</v>
      </c>
      <c r="I92" s="1" t="str">
        <v>Local</v>
      </c>
    </row>
    <row r="93" spans="1:9" x14ac:dyDescent="0.25">
      <c r="A93" s="1">
        <v>100422</v>
      </c>
      <c r="B93" s="1" t="str">
        <v>anti-mouse CD4</v>
      </c>
      <c r="C93" s="1">
        <v>1</v>
      </c>
      <c r="D93" s="1" t="str">
        <v>THSTI</v>
      </c>
      <c r="E93" s="1">
        <v>4</v>
      </c>
      <c r="F93" s="1" t="str">
        <v>Biolegend</v>
      </c>
      <c r="G93" s="1" t="str">
        <v>Faridabad</v>
      </c>
      <c r="H93" s="1">
        <v>0</v>
      </c>
      <c r="I93" s="1" t="str">
        <v>Local</v>
      </c>
    </row>
    <row r="94" spans="1:9" x14ac:dyDescent="0.25">
      <c r="A94" s="1">
        <v>100573</v>
      </c>
      <c r="B94" s="1" t="str">
        <v>0001 anti-mouse CD4</v>
      </c>
      <c r="C94" s="1">
        <v>1</v>
      </c>
      <c r="D94" s="1" t="str">
        <v>THSTI</v>
      </c>
      <c r="E94" s="1">
        <v>4</v>
      </c>
      <c r="F94" s="1" t="str">
        <v>Biolegend</v>
      </c>
      <c r="G94" s="1" t="str">
        <v>Faridabad</v>
      </c>
      <c r="H94" s="1">
        <v>0</v>
      </c>
      <c r="I94" s="1" t="str">
        <v>Local</v>
      </c>
    </row>
    <row r="95" spans="1:9" x14ac:dyDescent="0.25">
      <c r="A95" s="1">
        <v>100711</v>
      </c>
      <c r="B95" s="1" t="str">
        <v>anti-mouse CD8a</v>
      </c>
      <c r="C95" s="1">
        <v>1</v>
      </c>
      <c r="D95" s="1" t="str">
        <v>THSTI</v>
      </c>
      <c r="E95" s="1">
        <v>4</v>
      </c>
      <c r="F95" s="1" t="str">
        <v>Biolegend</v>
      </c>
      <c r="G95" s="1" t="str">
        <v>Faridabad</v>
      </c>
      <c r="H95" s="1">
        <v>0</v>
      </c>
      <c r="I95" s="1" t="str">
        <v>Local</v>
      </c>
    </row>
    <row r="96" spans="1:9" x14ac:dyDescent="0.25">
      <c r="A96" s="1">
        <v>100714</v>
      </c>
      <c r="B96" s="1" t="str">
        <v>anti-mouse CD8a</v>
      </c>
      <c r="C96" s="1">
        <v>1</v>
      </c>
      <c r="D96" s="1" t="str">
        <v>THSTI</v>
      </c>
      <c r="E96" s="1">
        <v>4</v>
      </c>
      <c r="F96" s="1" t="str">
        <v>Biolegend</v>
      </c>
      <c r="G96" s="1" t="str">
        <v>Faridabad</v>
      </c>
      <c r="H96" s="1">
        <v>0</v>
      </c>
      <c r="I96" s="1" t="str">
        <v>Local</v>
      </c>
    </row>
    <row r="97" spans="1:9" x14ac:dyDescent="0.25">
      <c r="A97" s="1">
        <v>101255</v>
      </c>
      <c r="B97" s="1" t="str">
        <v>anti-mouse/human CD11b</v>
      </c>
      <c r="C97" s="1">
        <v>1</v>
      </c>
      <c r="D97" s="1" t="str">
        <v>THSTI</v>
      </c>
      <c r="E97" s="1">
        <v>4</v>
      </c>
      <c r="F97" s="1" t="str">
        <v>Biolegend</v>
      </c>
      <c r="G97" s="1" t="str">
        <v>Faridabad</v>
      </c>
      <c r="H97" s="1">
        <v>0</v>
      </c>
      <c r="I97" s="1" t="str">
        <v>Local</v>
      </c>
    </row>
    <row r="98" spans="1:9" x14ac:dyDescent="0.25">
      <c r="A98" s="1">
        <v>101263</v>
      </c>
      <c r="B98" s="1" t="str">
        <v>anti-mouse/human CD11b</v>
      </c>
      <c r="C98" s="1">
        <v>1</v>
      </c>
      <c r="D98" s="1" t="str">
        <v>THSTI</v>
      </c>
      <c r="E98" s="1">
        <v>4</v>
      </c>
      <c r="F98" s="1" t="str">
        <v>Biolegend</v>
      </c>
      <c r="G98" s="1" t="str">
        <v>Faridabad</v>
      </c>
      <c r="H98" s="1">
        <v>0</v>
      </c>
      <c r="I98" s="1" t="str">
        <v>Local</v>
      </c>
    </row>
    <row r="99" spans="1:9" x14ac:dyDescent="0.25">
      <c r="A99" s="1">
        <v>103149</v>
      </c>
      <c r="B99" s="1" t="str">
        <v>anti-mouse CD45</v>
      </c>
      <c r="C99" s="1">
        <v>1</v>
      </c>
      <c r="D99" s="1" t="str">
        <v>THSTI</v>
      </c>
      <c r="E99" s="1">
        <v>4</v>
      </c>
      <c r="F99" s="1" t="str">
        <v>Biolegend</v>
      </c>
      <c r="G99" s="1" t="str">
        <v>Faridabad</v>
      </c>
      <c r="H99" s="1">
        <v>0</v>
      </c>
      <c r="I99" s="1" t="str">
        <v>Local</v>
      </c>
    </row>
    <row r="100" spans="1:9" x14ac:dyDescent="0.25">
      <c r="A100" s="1">
        <v>104741</v>
      </c>
      <c r="B100" s="1" t="str">
        <v>anti-mouse CD80</v>
      </c>
      <c r="C100" s="1">
        <v>1</v>
      </c>
      <c r="D100" s="1" t="str">
        <v>THSTI</v>
      </c>
      <c r="E100" s="1">
        <v>4</v>
      </c>
      <c r="F100" s="1" t="str">
        <v>Biolegend</v>
      </c>
      <c r="G100" s="1" t="str">
        <v>Faridabad</v>
      </c>
      <c r="H100" s="1">
        <v>0</v>
      </c>
      <c r="I100" s="1" t="str">
        <v>Local</v>
      </c>
    </row>
    <row r="101" spans="1:9" x14ac:dyDescent="0.25">
      <c r="A101" s="1">
        <v>106317</v>
      </c>
      <c r="B101" s="1" t="str">
        <v>anti-mouse CD152</v>
      </c>
      <c r="C101" s="1">
        <v>1</v>
      </c>
      <c r="D101" s="1" t="str">
        <v>THSTI</v>
      </c>
      <c r="E101" s="1">
        <v>4</v>
      </c>
      <c r="F101" s="1" t="str">
        <v>Biolegend</v>
      </c>
      <c r="G101" s="1" t="str">
        <v>Faridabad</v>
      </c>
      <c r="H101" s="1">
        <v>0</v>
      </c>
      <c r="I101" s="1" t="str">
        <v>Local</v>
      </c>
    </row>
    <row r="102" spans="1:9" x14ac:dyDescent="0.25">
      <c r="A102" s="1">
        <v>108455</v>
      </c>
      <c r="B102" s="1" t="str">
        <v>anti-mouse Ly-6G/Ly-6C (Gr-1)</v>
      </c>
      <c r="C102" s="1">
        <v>1</v>
      </c>
      <c r="D102" s="1" t="str">
        <v>THSTI</v>
      </c>
      <c r="E102" s="1">
        <v>4</v>
      </c>
      <c r="F102" s="1" t="str">
        <v>Biolegend</v>
      </c>
      <c r="G102" s="1" t="str">
        <v>Faridabad</v>
      </c>
      <c r="H102" s="1">
        <v>0</v>
      </c>
      <c r="I102" s="1" t="str">
        <v>Local</v>
      </c>
    </row>
    <row r="103" spans="1:9" x14ac:dyDescent="0.25">
      <c r="A103" s="1">
        <v>108745</v>
      </c>
      <c r="B103" s="1" t="str">
        <v>anti-mouse NK-1.1</v>
      </c>
      <c r="C103" s="1">
        <v>1</v>
      </c>
      <c r="D103" s="1" t="str">
        <v>THSTI</v>
      </c>
      <c r="E103" s="1">
        <v>4</v>
      </c>
      <c r="F103" s="1" t="str">
        <v>Biolegend</v>
      </c>
      <c r="G103" s="1" t="str">
        <v>Faridabad</v>
      </c>
      <c r="H103" s="1">
        <v>0</v>
      </c>
      <c r="I103" s="1" t="str">
        <v>Local</v>
      </c>
    </row>
    <row r="104" spans="1:9" x14ac:dyDescent="0.25">
      <c r="A104" s="1">
        <v>115508</v>
      </c>
      <c r="B104" s="1" t="str">
        <v>anti-mouse CD19</v>
      </c>
      <c r="C104" s="1">
        <v>1</v>
      </c>
      <c r="D104" s="1" t="str">
        <v>THSTI</v>
      </c>
      <c r="E104" s="1">
        <v>4</v>
      </c>
      <c r="F104" s="1" t="str">
        <v>Biolegend</v>
      </c>
      <c r="G104" s="1" t="str">
        <v>Faridabad</v>
      </c>
      <c r="H104" s="1">
        <v>0</v>
      </c>
      <c r="I104" s="1" t="str">
        <v>Local</v>
      </c>
    </row>
    <row r="105" spans="1:9" x14ac:dyDescent="0.25">
      <c r="A105" s="1">
        <v>123113</v>
      </c>
      <c r="B105" s="1" t="str">
        <v>anti-mouse F4/80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>
        <v>0</v>
      </c>
      <c r="I105" s="1" t="str">
        <v>Local</v>
      </c>
    </row>
    <row r="106" spans="1:9" x14ac:dyDescent="0.25">
      <c r="A106" s="1">
        <v>135220</v>
      </c>
      <c r="B106" s="1" t="str">
        <v>anti-mouse CD279 (PD-1)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>
        <v>0</v>
      </c>
      <c r="I106" s="1" t="str">
        <v>Local</v>
      </c>
    </row>
    <row r="107" spans="1:9" x14ac:dyDescent="0.25">
      <c r="A107" s="1">
        <v>141706</v>
      </c>
      <c r="B107" s="1" t="str">
        <v>anti-mouse CD206 (MMR)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>
        <v>0</v>
      </c>
      <c r="I107" s="1" t="str">
        <v>Local</v>
      </c>
    </row>
    <row r="108" spans="1:9" x14ac:dyDescent="0.25">
      <c r="A108" s="1">
        <v>145311</v>
      </c>
      <c r="B108" s="1" t="str">
        <v>anti-mouse IL-33Rα (IL1RL1, ST2)</v>
      </c>
      <c r="C108" s="1">
        <v>1</v>
      </c>
      <c r="D108" s="1" t="str">
        <v>THSTI</v>
      </c>
      <c r="E108" s="1">
        <v>4</v>
      </c>
      <c r="F108" s="1" t="str">
        <v>Biolegend</v>
      </c>
      <c r="G108" s="1" t="str">
        <v>Faridabad</v>
      </c>
      <c r="H108" s="1">
        <v>0</v>
      </c>
      <c r="I108" s="1" t="str">
        <v>Local</v>
      </c>
    </row>
    <row r="109" spans="1:9" x14ac:dyDescent="0.25">
      <c r="A109" s="1">
        <v>154317</v>
      </c>
      <c r="B109" s="1" t="str">
        <v>anti-mouse Perforin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>
        <v>0</v>
      </c>
      <c r="I109" s="1" t="str">
        <v>Local</v>
      </c>
    </row>
    <row r="110" spans="1:9" x14ac:dyDescent="0.25">
      <c r="A110" s="1">
        <v>155520</v>
      </c>
      <c r="B110" s="1" t="str">
        <v>anti-mouse CD170 (Siglec-F)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>
        <v>0</v>
      </c>
      <c r="I110" s="1" t="str">
        <v>Local</v>
      </c>
    </row>
    <row r="111" spans="1:9" x14ac:dyDescent="0.25">
      <c r="A111" s="1">
        <v>161218</v>
      </c>
      <c r="B111" s="1" t="str">
        <v>anti-mouse CD62L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>
        <v>0</v>
      </c>
      <c r="I111" s="1" t="str">
        <v>Local</v>
      </c>
    </row>
    <row r="112" spans="1:9" x14ac:dyDescent="0.25">
      <c r="A112" s="1">
        <v>199902</v>
      </c>
      <c r="B112" s="1" t="str">
        <v>Mouse Universal Cocktail, V1.0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>
        <v>0</v>
      </c>
      <c r="I112" s="1" t="str">
        <v>Local</v>
      </c>
    </row>
    <row r="113" spans="1:9" x14ac:dyDescent="0.25">
      <c r="A113" s="1">
        <v>300434</v>
      </c>
      <c r="B113" s="1" t="str">
        <v>anti-human CD3</v>
      </c>
      <c r="C113" s="1">
        <v>1</v>
      </c>
      <c r="D113" s="1" t="str">
        <v>IGIB</v>
      </c>
      <c r="E113" s="1">
        <v>4</v>
      </c>
      <c r="F113" s="1" t="str">
        <v>Biolegend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>
        <v>300560</v>
      </c>
      <c r="B114" s="1" t="str">
        <v>anti-human CD4</v>
      </c>
      <c r="C114" s="1">
        <v>1</v>
      </c>
      <c r="D114" s="1" t="str">
        <v>IGIB</v>
      </c>
      <c r="E114" s="1">
        <v>4</v>
      </c>
      <c r="F114" s="1" t="str">
        <v>Biolegend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>
        <v>304120</v>
      </c>
      <c r="B115" s="1" t="str">
        <v>anti-human CD45RA</v>
      </c>
      <c r="C115" s="1">
        <v>1</v>
      </c>
      <c r="D115" s="1" t="str">
        <v>IGIB</v>
      </c>
      <c r="E115" s="1">
        <v>4</v>
      </c>
      <c r="F115" s="1" t="str">
        <v>Biolegend</v>
      </c>
      <c r="G115" s="1" t="str">
        <v>Delhi</v>
      </c>
      <c r="H115" s="1">
        <v>0</v>
      </c>
      <c r="I115" s="1" t="str">
        <v>Local</v>
      </c>
    </row>
    <row r="116" spans="1:9" x14ac:dyDescent="0.25">
      <c r="A116" s="1">
        <v>304154</v>
      </c>
      <c r="B116" s="1" t="str">
        <v>anti-human CD45RA</v>
      </c>
      <c r="C116" s="1">
        <v>1</v>
      </c>
      <c r="D116" s="1" t="str">
        <v>IGIB</v>
      </c>
      <c r="E116" s="1">
        <v>4</v>
      </c>
      <c r="F116" s="1" t="str">
        <v>Biolegend</v>
      </c>
      <c r="G116" s="1" t="str">
        <v>Delhi</v>
      </c>
      <c r="H116" s="1">
        <v>0</v>
      </c>
      <c r="I116" s="1" t="str">
        <v>Local</v>
      </c>
    </row>
    <row r="117" spans="1:9" x14ac:dyDescent="0.25">
      <c r="A117" s="1">
        <v>310938</v>
      </c>
      <c r="B117" s="1" t="str">
        <v>anti-human CD69</v>
      </c>
      <c r="C117" s="1">
        <v>1</v>
      </c>
      <c r="D117" s="1" t="str">
        <v>IGIB</v>
      </c>
      <c r="E117" s="1">
        <v>4</v>
      </c>
      <c r="F117" s="1" t="str">
        <v>Biolegend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>
        <v>317308</v>
      </c>
      <c r="B118" s="1" t="str">
        <v>anti-human CD3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>
        <v>0</v>
      </c>
      <c r="I118" s="1" t="str">
        <v>Local</v>
      </c>
    </row>
    <row r="119" spans="1:9" x14ac:dyDescent="0.25">
      <c r="A119" s="1">
        <v>321306</v>
      </c>
      <c r="B119" s="1" t="str">
        <v>anti-human/mouse CLA</v>
      </c>
      <c r="C119" s="1">
        <v>1</v>
      </c>
      <c r="D119" s="1" t="str">
        <v>IGIB</v>
      </c>
      <c r="E119" s="1">
        <v>4</v>
      </c>
      <c r="F119" s="1" t="str">
        <v>Biolegend</v>
      </c>
      <c r="G119" s="1" t="str">
        <v>Delhi</v>
      </c>
      <c r="H119" s="1">
        <v>0</v>
      </c>
      <c r="I119" s="1" t="str">
        <v>Local</v>
      </c>
    </row>
    <row r="120" spans="1:9" x14ac:dyDescent="0.25">
      <c r="A120" s="1">
        <v>331246</v>
      </c>
      <c r="B120" s="1" t="str">
        <v>anti-human TCR γ/δ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>
        <v>0</v>
      </c>
      <c r="I120" s="1" t="str">
        <v>Local</v>
      </c>
    </row>
    <row r="121" spans="1:9" x14ac:dyDescent="0.25">
      <c r="A121" s="1">
        <v>343108</v>
      </c>
      <c r="B121" s="1" t="str">
        <v>anti-human CD7</v>
      </c>
      <c r="C121" s="1">
        <v>1</v>
      </c>
      <c r="D121" s="1" t="str">
        <v>MICRO DELHI</v>
      </c>
      <c r="E121" s="1">
        <v>4</v>
      </c>
      <c r="F121" s="1" t="str">
        <v>Biolegend</v>
      </c>
      <c r="G121" s="1" t="str">
        <v>Delhi</v>
      </c>
      <c r="H121" s="1">
        <v>0</v>
      </c>
      <c r="I121" s="1" t="str">
        <v>Local</v>
      </c>
    </row>
    <row r="122" spans="1:9" x14ac:dyDescent="0.25">
      <c r="A122" s="1">
        <v>344734</v>
      </c>
      <c r="B122" s="1" t="str">
        <v>anti-human CD8</v>
      </c>
      <c r="C122" s="1">
        <v>1</v>
      </c>
      <c r="D122" s="1" t="str">
        <v>IGIB</v>
      </c>
      <c r="E122" s="1">
        <v>4</v>
      </c>
      <c r="F122" s="1" t="str">
        <v>Biolegend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>
        <v>350216</v>
      </c>
      <c r="B123" s="1" t="str">
        <v>anti-human CD103 (Integrin αE)</v>
      </c>
      <c r="C123" s="1">
        <v>1</v>
      </c>
      <c r="D123" s="1" t="str">
        <v>IGIB</v>
      </c>
      <c r="E123" s="1">
        <v>4</v>
      </c>
      <c r="F123" s="1" t="str">
        <v>Biolegend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353236</v>
      </c>
      <c r="B124" s="1" t="str">
        <v>anti-human CD197 (CCR7)</v>
      </c>
      <c r="C124" s="1">
        <v>1</v>
      </c>
      <c r="D124" s="1" t="str">
        <v>IGIB</v>
      </c>
      <c r="E124" s="1">
        <v>4</v>
      </c>
      <c r="F124" s="1" t="str">
        <v>Biolegend</v>
      </c>
      <c r="G124" s="1" t="str">
        <v>Delhi</v>
      </c>
      <c r="H124" s="1">
        <v>0</v>
      </c>
      <c r="I124" s="1" t="str">
        <v>Local</v>
      </c>
    </row>
    <row r="125" spans="1:9" x14ac:dyDescent="0.25">
      <c r="A125" s="1">
        <v>362638</v>
      </c>
      <c r="B125" s="1" t="str">
        <v>anti-His-Tag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>
        <v>0</v>
      </c>
      <c r="I125" s="1" t="str">
        <v>Local</v>
      </c>
    </row>
    <row r="126" spans="1:9" x14ac:dyDescent="0.25">
      <c r="A126" s="1">
        <v>396425</v>
      </c>
      <c r="B126" s="1" t="str">
        <v>anti-human/mouse Granzyme B Recombinant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>
        <v>0</v>
      </c>
      <c r="I126" s="1" t="str">
        <v>Local</v>
      </c>
    </row>
    <row r="127" spans="1:9" x14ac:dyDescent="0.25">
      <c r="A127" s="1">
        <v>424401</v>
      </c>
      <c r="B127" s="1" t="str">
        <v>True-Nuclear™ Transcription Factor Buffer Set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>
        <v>0</v>
      </c>
      <c r="I127" s="1" t="str">
        <v>Local</v>
      </c>
    </row>
    <row r="128" spans="1:9" x14ac:dyDescent="0.25">
      <c r="A128" s="1">
        <v>424602</v>
      </c>
      <c r="B128" s="1" t="str">
        <v>Compensation Beads</v>
      </c>
      <c r="C128" s="1">
        <v>1</v>
      </c>
      <c r="D128" s="1" t="str">
        <v>IGIB</v>
      </c>
      <c r="E128" s="1">
        <v>4</v>
      </c>
      <c r="F128" s="1" t="str">
        <v>Biolegend</v>
      </c>
      <c r="G128" s="1" t="str">
        <v>Delhi</v>
      </c>
      <c r="H128" s="1">
        <v>0</v>
      </c>
      <c r="I128" s="1" t="str">
        <v>Local</v>
      </c>
    </row>
    <row r="129" spans="1:9" x14ac:dyDescent="0.25">
      <c r="A129" s="1">
        <v>425401</v>
      </c>
      <c r="B129" s="1" t="str">
        <v>True-Phos™ Perm Buffer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>
        <v>0</v>
      </c>
      <c r="I129" s="1" t="str">
        <v>Local</v>
      </c>
    </row>
    <row r="130" spans="1:9" x14ac:dyDescent="0.25">
      <c r="A130" s="1">
        <v>503807</v>
      </c>
      <c r="B130" s="1" t="str">
        <v>anti-mouse IL-2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>
        <v>0</v>
      </c>
      <c r="I130" s="1" t="str">
        <v>Local</v>
      </c>
    </row>
    <row r="131" spans="1:9" x14ac:dyDescent="0.25">
      <c r="A131" s="1">
        <v>503833</v>
      </c>
      <c r="B131" s="1" t="str">
        <v>anti-mouse IL-2</v>
      </c>
      <c r="C131" s="1">
        <v>1</v>
      </c>
      <c r="D131" s="1" t="str">
        <v>AIIMS</v>
      </c>
      <c r="E131" s="1">
        <v>4</v>
      </c>
      <c r="F131" s="1" t="str">
        <v>Biolegend</v>
      </c>
      <c r="G131" s="1" t="str">
        <v>Delhi</v>
      </c>
      <c r="H131" s="1">
        <v>0</v>
      </c>
      <c r="I131" s="1" t="str">
        <v>Local</v>
      </c>
    </row>
    <row r="132" spans="1:9" x14ac:dyDescent="0.25">
      <c r="A132" s="1">
        <v>505838</v>
      </c>
      <c r="B132" s="1" t="str">
        <v>anti-mouse IFN-γ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>
        <v>0</v>
      </c>
      <c r="I132" s="1" t="str">
        <v>Local</v>
      </c>
    </row>
    <row r="133" spans="1:9" x14ac:dyDescent="0.25">
      <c r="A133" s="1">
        <v>505845</v>
      </c>
      <c r="B133" s="1" t="str">
        <v>anti-mouse IFN-γ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>
        <v>0</v>
      </c>
      <c r="I133" s="1" t="str">
        <v>Local</v>
      </c>
    </row>
    <row r="134" spans="1:9" x14ac:dyDescent="0.25">
      <c r="A134" s="1">
        <v>506947</v>
      </c>
      <c r="B134" s="1" t="str">
        <v>anti-mouse IL-17A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>
        <v>0</v>
      </c>
      <c r="I134" s="1" t="str">
        <v>Local</v>
      </c>
    </row>
    <row r="135" spans="1:9" x14ac:dyDescent="0.25">
      <c r="A135" s="1">
        <v>621622</v>
      </c>
      <c r="B135" s="1" t="str">
        <v>anti-human CD279 (PD-1)</v>
      </c>
      <c r="C135" s="1">
        <v>1</v>
      </c>
      <c r="D135" s="1" t="str">
        <v>IGIB</v>
      </c>
      <c r="E135" s="1">
        <v>4</v>
      </c>
      <c r="F135" s="1" t="str">
        <v>Biolegend</v>
      </c>
      <c r="G135" s="1" t="str">
        <v>Delhi</v>
      </c>
      <c r="H135" s="1">
        <v>0</v>
      </c>
      <c r="I135" s="1" t="str">
        <v>Local</v>
      </c>
    </row>
    <row r="136" spans="1:9" x14ac:dyDescent="0.25">
      <c r="A136" s="1">
        <v>740145</v>
      </c>
      <c r="B136" s="1" t="str">
        <v>Mouse IFN-β Capture Bead B6, 13X</v>
      </c>
      <c r="C136" s="1">
        <v>1</v>
      </c>
      <c r="D136" s="1" t="str">
        <v>RCB</v>
      </c>
      <c r="E136" s="1">
        <v>4</v>
      </c>
      <c r="F136" s="1" t="str">
        <v>Biolegend</v>
      </c>
      <c r="G136" s="1" t="str">
        <v>Delhi</v>
      </c>
      <c r="H136" s="1">
        <v>0</v>
      </c>
      <c r="I136" s="1" t="str">
        <v>Local</v>
      </c>
    </row>
    <row r="137" spans="1:9" x14ac:dyDescent="0.25">
      <c r="A137" s="1">
        <v>740379</v>
      </c>
      <c r="B137" s="1" t="str">
        <v>V-bottom Plate for LEGENDplex™ Assay</v>
      </c>
      <c r="C137" s="1">
        <v>1</v>
      </c>
      <c r="D137" s="1" t="str">
        <v>RCB</v>
      </c>
      <c r="E137" s="1" t="str">
        <v>RT</v>
      </c>
      <c r="F137" s="1" t="str">
        <v>Biolegend</v>
      </c>
      <c r="G137" s="1" t="str">
        <v>Delhi</v>
      </c>
      <c r="H137" s="1">
        <v>0</v>
      </c>
      <c r="I137" s="1" t="str">
        <v>Local</v>
      </c>
    </row>
    <row r="138" spans="1:9" x14ac:dyDescent="0.25">
      <c r="A138" s="1">
        <v>740623</v>
      </c>
      <c r="B138" s="1" t="str">
        <v>Buffer Set I</v>
      </c>
      <c r="C138" s="1">
        <v>1</v>
      </c>
      <c r="D138" s="1" t="str">
        <v>RCB</v>
      </c>
      <c r="E138" s="1">
        <v>4</v>
      </c>
      <c r="F138" s="1" t="str">
        <v>Biolegend</v>
      </c>
      <c r="G138" s="1" t="str">
        <v>Delhi</v>
      </c>
      <c r="H138" s="1">
        <v>0</v>
      </c>
      <c r="I138" s="1" t="str">
        <v>Local</v>
      </c>
    </row>
    <row r="139" spans="1:9" x14ac:dyDescent="0.25">
      <c r="A139" s="1">
        <v>740627</v>
      </c>
      <c r="B139" s="1" t="str">
        <v>Mouse CCL2 (MCP-1) Capture Bead A7, 13X</v>
      </c>
      <c r="C139" s="1">
        <v>1</v>
      </c>
      <c r="D139" s="1" t="str">
        <v>RCB</v>
      </c>
      <c r="E139" s="1">
        <v>4</v>
      </c>
      <c r="F139" s="1" t="str">
        <v>Biolegend</v>
      </c>
      <c r="G139" s="1" t="str">
        <v>Delhi</v>
      </c>
      <c r="H139" s="1">
        <v>0</v>
      </c>
      <c r="I139" s="1" t="str">
        <v>Local</v>
      </c>
    </row>
    <row r="140" spans="1:9" x14ac:dyDescent="0.25">
      <c r="A140" s="1">
        <v>740628</v>
      </c>
      <c r="B140" s="1" t="str">
        <v>Mouse CCL5 (RANTES) Capture Bead A10, 13X</v>
      </c>
      <c r="C140" s="1">
        <v>1</v>
      </c>
      <c r="D140" s="1" t="str">
        <v>RCB</v>
      </c>
      <c r="E140" s="1">
        <v>4</v>
      </c>
      <c r="F140" s="1" t="str">
        <v>Biolegend</v>
      </c>
      <c r="G140" s="1" t="str">
        <v>Delhi</v>
      </c>
      <c r="H140" s="1">
        <v>0</v>
      </c>
      <c r="I140" s="1" t="str">
        <v>Local</v>
      </c>
    </row>
    <row r="141" spans="1:9" x14ac:dyDescent="0.25">
      <c r="A141" s="1">
        <v>740629</v>
      </c>
      <c r="B141" s="1" t="str">
        <v>Mouse IL-1β Capture Bead B2, 13X</v>
      </c>
      <c r="C141" s="1">
        <v>1</v>
      </c>
      <c r="D141" s="1" t="str">
        <v>RCB</v>
      </c>
      <c r="E141" s="1">
        <v>4</v>
      </c>
      <c r="F141" s="1" t="str">
        <v>Biolegend</v>
      </c>
      <c r="G141" s="1" t="str">
        <v>Delhi</v>
      </c>
      <c r="H141" s="1">
        <v>0</v>
      </c>
      <c r="I141" s="1" t="str">
        <v>Local</v>
      </c>
    </row>
    <row r="142" spans="1:9" x14ac:dyDescent="0.25">
      <c r="A142" s="1">
        <v>740634</v>
      </c>
      <c r="B142" s="1" t="str">
        <v>Mouse IL-6 Capture Bead B9, 13X</v>
      </c>
      <c r="C142" s="1">
        <v>1</v>
      </c>
      <c r="D142" s="1" t="str">
        <v>RCB</v>
      </c>
      <c r="E142" s="1">
        <v>4</v>
      </c>
      <c r="F142" s="1" t="str">
        <v>Biolegend</v>
      </c>
      <c r="G142" s="1" t="str">
        <v>Delhi</v>
      </c>
      <c r="H142" s="1">
        <v>0</v>
      </c>
      <c r="I142" s="1" t="str">
        <v>Local</v>
      </c>
    </row>
    <row r="143" spans="1:9" x14ac:dyDescent="0.25">
      <c r="A143" s="1">
        <v>740965</v>
      </c>
      <c r="B143" s="1" t="str">
        <v>HU Vascular Inflammation Panel 2 (13-plex) w/FP</v>
      </c>
      <c r="C143" s="1">
        <v>1</v>
      </c>
      <c r="D143" s="1" t="str">
        <v>VECTOR</v>
      </c>
      <c r="E143" s="1">
        <v>4</v>
      </c>
      <c r="F143" s="1" t="str">
        <v>Biolegend</v>
      </c>
      <c r="G143" s="1" t="str">
        <v>Punjab</v>
      </c>
      <c r="H143" s="1" t="str">
        <v>Vishal Will Confirm</v>
      </c>
      <c r="I143" s="1" t="str">
        <v>OutStation</v>
      </c>
    </row>
    <row r="144" spans="1:9" x14ac:dyDescent="0.25">
      <c r="A144" s="1">
        <v>741260</v>
      </c>
      <c r="B144" s="1" t="str">
        <v>Mouse TNF-α Capture Bead A6, 13X</v>
      </c>
      <c r="C144" s="1">
        <v>1</v>
      </c>
      <c r="D144" s="1" t="str">
        <v>RCB</v>
      </c>
      <c r="E144" s="1">
        <v>4</v>
      </c>
      <c r="F144" s="1" t="str">
        <v>Biolegend</v>
      </c>
      <c r="G144" s="1" t="str">
        <v>Delhi</v>
      </c>
      <c r="H144" s="1">
        <v>0</v>
      </c>
      <c r="I144" s="1" t="str">
        <v>Local</v>
      </c>
    </row>
    <row r="145" spans="1:9" x14ac:dyDescent="0.25">
      <c r="A145" s="1">
        <v>331222</v>
      </c>
      <c r="B145" s="1" t="str">
        <v>anti-Brevican</v>
      </c>
      <c r="C145" s="1">
        <v>1</v>
      </c>
      <c r="D145" s="1" t="str">
        <v>STOCK</v>
      </c>
      <c r="E145" s="1">
        <v>4</v>
      </c>
      <c r="F145" s="1" t="str">
        <v>Biolegend</v>
      </c>
      <c r="G145" s="1" t="str">
        <v>STOCK</v>
      </c>
      <c r="H145" s="1" t="str">
        <v>STOCK</v>
      </c>
      <c r="I145" s="1" t="str">
        <v>STOCK</v>
      </c>
    </row>
    <row r="146" spans="1:9" x14ac:dyDescent="0.25">
      <c r="A146" s="1" t="str">
        <v>T11766L</v>
      </c>
      <c r="B146" s="1">
        <v>0</v>
      </c>
      <c r="C146" s="1">
        <v>1</v>
      </c>
      <c r="D146" s="1" t="str">
        <v>AIIMS</v>
      </c>
      <c r="E146" s="1">
        <v>-20</v>
      </c>
      <c r="F146" s="1" t="str">
        <v>Targetmol</v>
      </c>
      <c r="G146" s="1" t="str">
        <v>Delhi</v>
      </c>
      <c r="H146" s="1">
        <v>0</v>
      </c>
      <c r="I146" s="1" t="str">
        <v>Local</v>
      </c>
    </row>
    <row r="147" spans="1:9" x14ac:dyDescent="0.25">
      <c r="A147" s="1">
        <v>316302</v>
      </c>
      <c r="B147" s="1" t="str">
        <v>Purified anti-human β2-microglobulin Antibody</v>
      </c>
      <c r="C147" s="1">
        <v>2</v>
      </c>
      <c r="D147" s="1" t="str">
        <v>Stock</v>
      </c>
      <c r="E147" s="1">
        <v>4</v>
      </c>
      <c r="F147" s="1" t="str">
        <v>BioLegend</v>
      </c>
      <c r="G147" s="1" t="str">
        <v>STOCK</v>
      </c>
      <c r="H147" s="1" t="str">
        <v>stock</v>
      </c>
      <c r="I147" s="1" t="str">
        <v>STOCK</v>
      </c>
    </row>
    <row r="148" spans="1:9" x14ac:dyDescent="0.25">
      <c r="A148" s="1">
        <v>570802</v>
      </c>
      <c r="B148" s="1" t="str">
        <v xml:space="preserve">Recombinant Human IL-6 </v>
      </c>
      <c r="C148" s="1">
        <v>2</v>
      </c>
      <c r="D148" s="1" t="str">
        <v>Stock</v>
      </c>
      <c r="E148" s="1">
        <v>-20</v>
      </c>
      <c r="F148" s="1" t="str">
        <v>BioLegend</v>
      </c>
      <c r="G148" s="1" t="str">
        <v>STOCK</v>
      </c>
      <c r="H148" s="1" t="str">
        <v>Stock</v>
      </c>
      <c r="I148" s="1" t="str">
        <v>STOCK</v>
      </c>
    </row>
    <row r="149" spans="1:9" x14ac:dyDescent="0.25">
      <c r="A149" s="1">
        <v>421002</v>
      </c>
      <c r="B149" s="1" t="str">
        <v xml:space="preserve">Intracellular Staining Permeabilization Wash Buffer </v>
      </c>
      <c r="C149" s="1">
        <v>2</v>
      </c>
      <c r="D149" s="1" t="str">
        <v>Stock</v>
      </c>
      <c r="E149" s="1">
        <v>4</v>
      </c>
      <c r="F149" s="1" t="str">
        <v>BioLegend</v>
      </c>
      <c r="G149" s="1" t="str">
        <v>STOCK</v>
      </c>
      <c r="H149" s="1" t="str">
        <v>Stock</v>
      </c>
      <c r="I149" s="1" t="str">
        <v>STOCK</v>
      </c>
    </row>
    <row r="150" spans="1:9" x14ac:dyDescent="0.25">
      <c r="A150" s="1">
        <v>329702</v>
      </c>
      <c r="B150" s="1" t="str">
        <v xml:space="preserve">Purified anti-human CD274 </v>
      </c>
      <c r="C150" s="1">
        <v>2</v>
      </c>
      <c r="D150" s="1" t="str">
        <v>Stock</v>
      </c>
      <c r="E150" s="1">
        <v>4</v>
      </c>
      <c r="F150" s="1" t="str">
        <v>BioLegend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>
        <v>814326</v>
      </c>
      <c r="B151" s="1" t="str">
        <v>Acrylamide, Ultra Pure 500 KG</v>
      </c>
      <c r="C151" s="1">
        <v>2</v>
      </c>
      <c r="D151" s="1" t="str">
        <v>Stock</v>
      </c>
      <c r="E151" s="1" t="str">
        <v>RT</v>
      </c>
      <c r="F151" s="1" t="str">
        <v>Mp Bio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>
        <v>194825</v>
      </c>
      <c r="B152" s="1" t="str">
        <v>Glycine, Molecular Biology Reagent 1 KG</v>
      </c>
      <c r="C152" s="1">
        <v>2</v>
      </c>
      <c r="D152" s="1" t="str">
        <v>Stock</v>
      </c>
      <c r="E152" s="1" t="str">
        <v>RT</v>
      </c>
      <c r="F152" s="1" t="str">
        <v>Mp Bio</v>
      </c>
      <c r="G152" s="1" t="str">
        <v>STOCK</v>
      </c>
      <c r="H152" s="1" t="str">
        <v>Stock</v>
      </c>
      <c r="I152" s="1" t="str">
        <v>STOCK</v>
      </c>
    </row>
    <row r="153" spans="1:9" x14ac:dyDescent="0.25">
      <c r="A153" s="1">
        <v>104772</v>
      </c>
      <c r="B153" s="1" t="str">
        <v>Ammonium Sulfate, Technical Pure 500 GM</v>
      </c>
      <c r="C153" s="1">
        <v>2</v>
      </c>
      <c r="D153" s="1" t="str">
        <v>Stock</v>
      </c>
      <c r="E153" s="1" t="str">
        <v>RT</v>
      </c>
      <c r="F153" s="1" t="str">
        <v>Mp Bio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>
        <v>194002</v>
      </c>
      <c r="B154" s="1" t="str">
        <v>Chloroform, Molecular Biology Reagent</v>
      </c>
      <c r="C154" s="1">
        <v>2</v>
      </c>
      <c r="D154" s="1" t="str">
        <v>Stock</v>
      </c>
      <c r="E154" s="1" t="str">
        <v>RT</v>
      </c>
      <c r="F154" s="1" t="str">
        <v>Mp Bio</v>
      </c>
      <c r="G154" s="1" t="str">
        <v>STOCK</v>
      </c>
      <c r="H154" s="1" t="str">
        <v>Stock</v>
      </c>
      <c r="I154" s="1" t="str">
        <v>STOCK</v>
      </c>
    </row>
    <row r="155" spans="1:9" x14ac:dyDescent="0.25">
      <c r="A155" s="1" t="str">
        <v>15407-47-MIN</v>
      </c>
      <c r="B155" s="1" t="str">
        <v>Polyethersulfone 0.22 µm</v>
      </c>
      <c r="C155" s="1">
        <v>2</v>
      </c>
      <c r="D155" s="1" t="str">
        <v>Stock</v>
      </c>
      <c r="E155" s="1" t="str">
        <v>RT</v>
      </c>
      <c r="F155" s="1" t="str">
        <v>Sartorius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 t="str">
        <v>VS04T01</v>
      </c>
      <c r="B156" s="1" t="str">
        <v>VivaSpin Turbo 4 10000 MWCO</v>
      </c>
      <c r="C156" s="1">
        <v>2</v>
      </c>
      <c r="D156" s="1" t="str">
        <v>Stock</v>
      </c>
      <c r="E156" s="1" t="str">
        <v>RT</v>
      </c>
      <c r="F156" s="1" t="str">
        <v>Sartorius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 t="str">
        <v>2662070501730</v>
      </c>
      <c r="B157" s="1" t="str">
        <v>(StepUp 1 Kb DNA Ladder RTU, 50 µg)</v>
      </c>
      <c r="C157" s="1">
        <v>2</v>
      </c>
      <c r="D157" s="1" t="str">
        <v>Stock</v>
      </c>
      <c r="E157" s="1">
        <v>-20</v>
      </c>
      <c r="F157" s="1" t="str">
        <v>Genei Lab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 t="str">
        <v>2662670501730</v>
      </c>
      <c r="B158" s="1" t="str">
        <v>RMBD13 (StepUp 100 Bp DNA Ladder RTU, 50 µg)</v>
      </c>
      <c r="C158" s="1">
        <v>2</v>
      </c>
      <c r="D158" s="1" t="str">
        <v>Stock</v>
      </c>
      <c r="E158" s="1">
        <v>-20</v>
      </c>
      <c r="F158" s="1" t="str">
        <v>Genei Lab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>
        <v>740811</v>
      </c>
      <c r="B159" s="1" t="str">
        <v>LEGENDplex™ Human Inflammation Panel 1 Standard  1 vial</v>
      </c>
      <c r="C159" s="1">
        <v>2</v>
      </c>
      <c r="D159" s="1" t="str">
        <v>UNKNOWN</v>
      </c>
      <c r="E159" s="1">
        <v>4</v>
      </c>
      <c r="F159" s="1" t="str">
        <v>BioLegend</v>
      </c>
      <c r="G159" s="1" t="str">
        <v>Unknown</v>
      </c>
      <c r="H159" s="1" t="str">
        <v>Mohan Sir, (Demo)</v>
      </c>
      <c r="I159" s="1" t="str">
        <v>Unknown</v>
      </c>
    </row>
    <row r="160" spans="1:9" x14ac:dyDescent="0.25">
      <c r="A160" s="1">
        <v>741146</v>
      </c>
      <c r="B160" s="1" t="str">
        <v>LEGENDplex™ Buffer Set A3  100tests</v>
      </c>
      <c r="C160" s="1">
        <v>2</v>
      </c>
      <c r="D160" s="1" t="str">
        <v>UNKNOWN</v>
      </c>
      <c r="E160" s="1">
        <v>4</v>
      </c>
      <c r="F160" s="1" t="str">
        <v>BioLegend</v>
      </c>
      <c r="G160" s="1" t="str">
        <v>Unknown</v>
      </c>
      <c r="H160" s="1" t="str">
        <v>Mohan Sir, (Demo)</v>
      </c>
      <c r="I160" s="1" t="str">
        <v>Unknown</v>
      </c>
    </row>
    <row r="161" spans="1:9" x14ac:dyDescent="0.25">
      <c r="A161" s="1">
        <v>805615</v>
      </c>
      <c r="B161" s="1">
        <v>0</v>
      </c>
      <c r="C161" s="1">
        <v>2</v>
      </c>
      <c r="D161" s="1" t="str">
        <v>Stock</v>
      </c>
      <c r="E161" s="1" t="str">
        <v>RT</v>
      </c>
      <c r="F161" s="1" t="str">
        <v>MP BIO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100219</v>
      </c>
      <c r="B162" s="1" t="str">
        <v>anti-mouse CD3</v>
      </c>
      <c r="C162" s="1">
        <v>2</v>
      </c>
      <c r="D162" s="1" t="str">
        <v>THSTI</v>
      </c>
      <c r="E162" s="1">
        <v>4</v>
      </c>
      <c r="F162" s="1" t="str">
        <v>Biolegend</v>
      </c>
      <c r="G162" s="1" t="str">
        <v>Faridabad</v>
      </c>
      <c r="H162" s="1">
        <v>0</v>
      </c>
      <c r="I162" s="1" t="str">
        <v>Local</v>
      </c>
    </row>
    <row r="163" spans="1:9" x14ac:dyDescent="0.25">
      <c r="A163" s="1" t="str">
        <v>3025-1K</v>
      </c>
      <c r="B163" s="1">
        <v>0</v>
      </c>
      <c r="C163" s="1">
        <v>2</v>
      </c>
      <c r="D163" s="1" t="str">
        <v>STOCK</v>
      </c>
      <c r="E163" s="1">
        <v>-20</v>
      </c>
      <c r="F163" s="1" t="str">
        <v>BellBrook</v>
      </c>
      <c r="G163" s="1" t="str">
        <v>STOCK</v>
      </c>
      <c r="H163" s="1">
        <v>0</v>
      </c>
      <c r="I163" s="1" t="str">
        <v>STOCK</v>
      </c>
    </row>
    <row r="164" spans="1:9" x14ac:dyDescent="0.25">
      <c r="A164" s="43">
        <v>2227</v>
      </c>
      <c r="B164" s="43">
        <v>0</v>
      </c>
      <c r="C164" s="43">
        <v>2</v>
      </c>
      <c r="D164" s="43" t="str">
        <v>STOCK</v>
      </c>
      <c r="E164" s="43">
        <v>-20</v>
      </c>
      <c r="F164" s="43" t="str">
        <v>BellBrook</v>
      </c>
      <c r="G164" s="43" t="str">
        <v>STOCK</v>
      </c>
      <c r="H164">
        <v>0</v>
      </c>
      <c r="I164" t="str">
        <v>STOCK</v>
      </c>
    </row>
    <row r="165" spans="1:9" x14ac:dyDescent="0.25">
      <c r="A165" s="1" t="str">
        <v>3010-1K</v>
      </c>
      <c r="B165" s="1">
        <v>0</v>
      </c>
      <c r="C165" s="1">
        <v>2</v>
      </c>
      <c r="D165" s="1" t="str">
        <v>STOCK</v>
      </c>
      <c r="E165" s="1">
        <v>-20</v>
      </c>
      <c r="F165" s="1" t="str">
        <v>BellBrook</v>
      </c>
      <c r="G165" s="1" t="str">
        <v>STOCK</v>
      </c>
      <c r="H165">
        <v>0</v>
      </c>
      <c r="I165" t="str">
        <v>STOCK</v>
      </c>
    </row>
    <row r="166" spans="1:9" x14ac:dyDescent="0.25">
      <c r="A166" s="1" t="str">
        <v>VS15T91</v>
      </c>
      <c r="B166" s="1" t="str">
        <v>VivaSpin Turbo 15 3000 MWCO</v>
      </c>
      <c r="C166" s="1">
        <v>3</v>
      </c>
      <c r="D166" s="1" t="str">
        <v>Stock</v>
      </c>
      <c r="E166" s="1" t="str">
        <v>RT</v>
      </c>
      <c r="F166" s="1" t="str">
        <v>Sartorius</v>
      </c>
      <c r="G166" s="1" t="str">
        <v>STOCK</v>
      </c>
      <c r="H166" t="str">
        <v>Stock</v>
      </c>
      <c r="I166" t="str">
        <v>STOCK</v>
      </c>
    </row>
    <row r="167" spans="1:9" x14ac:dyDescent="0.25">
      <c r="A167" s="1" t="str">
        <v>LSM 1077</v>
      </c>
      <c r="B167" s="1">
        <v>0</v>
      </c>
      <c r="C167" s="1">
        <v>3</v>
      </c>
      <c r="D167" s="1" t="str">
        <v>Stock</v>
      </c>
      <c r="E167" s="1">
        <v>4</v>
      </c>
      <c r="F167" s="1" t="str">
        <v>Genexis Biotech</v>
      </c>
      <c r="G167" s="1" t="str">
        <v>STOCK</v>
      </c>
      <c r="H167" t="str">
        <v>Stock</v>
      </c>
      <c r="I167" t="str">
        <v>STOCK</v>
      </c>
    </row>
    <row r="168" spans="1:9" x14ac:dyDescent="0.25">
      <c r="A168" s="1">
        <v>421101</v>
      </c>
      <c r="B168" s="1" t="str">
        <v>TMB substrate set  110mlx2</v>
      </c>
      <c r="C168" s="1">
        <v>3</v>
      </c>
      <c r="D168" s="1" t="str">
        <v>Stock</v>
      </c>
      <c r="E168" s="1">
        <v>4</v>
      </c>
      <c r="F168" s="1" t="str">
        <v>BioLegend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 t="str">
        <v>092913726</v>
      </c>
      <c r="B169" s="1" t="str">
        <v>Adult Bovine Serum, Sterile Filtered, New Zealand Origin 1kg (970ML)</v>
      </c>
      <c r="C169" s="1">
        <v>3</v>
      </c>
      <c r="D169" s="1" t="str">
        <v>Stock</v>
      </c>
      <c r="E169" s="1">
        <v>-20</v>
      </c>
      <c r="F169" s="1" t="str">
        <v>MP Bio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 t="str">
        <v>11TRIMPR01</v>
      </c>
      <c r="B170" s="1">
        <v>0</v>
      </c>
      <c r="C170" s="1">
        <v>3</v>
      </c>
      <c r="D170" s="1" t="str">
        <v>Stock</v>
      </c>
      <c r="E170" s="1" t="str">
        <v>RT</v>
      </c>
      <c r="F170" s="1" t="str">
        <v>MP BIO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 t="str">
        <v>T-2001-02</v>
      </c>
      <c r="B171" s="1" t="str">
        <v>DharmaFECT 1 Transfection Reagent  0.75 mL</v>
      </c>
      <c r="C171" s="1">
        <v>3</v>
      </c>
      <c r="D171" s="1" t="str">
        <v>Stock</v>
      </c>
      <c r="E171" s="1">
        <v>4</v>
      </c>
      <c r="F171" s="1" t="str">
        <v>DHARMACON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1261254</v>
      </c>
      <c r="B172" s="1" t="str">
        <v>RPMI 1640, 1x, w/o glutamine, 500 mL</v>
      </c>
      <c r="C172" s="1">
        <v>3</v>
      </c>
      <c r="D172" s="1" t="str">
        <v>Stock</v>
      </c>
      <c r="E172" s="1">
        <v>4</v>
      </c>
      <c r="F172" s="1" t="str">
        <v>MP BIO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>
        <v>100432</v>
      </c>
      <c r="B173" s="1" t="str">
        <v>anti-mouse CD4</v>
      </c>
      <c r="C173" s="1">
        <v>3</v>
      </c>
      <c r="D173" s="1" t="str">
        <v>THSTI</v>
      </c>
      <c r="E173" s="1">
        <v>4</v>
      </c>
      <c r="F173" s="1" t="str">
        <v>Biolegend</v>
      </c>
      <c r="G173" s="1" t="str">
        <v>Faridabad</v>
      </c>
      <c r="H173">
        <v>0</v>
      </c>
      <c r="I173" t="str">
        <v>Local</v>
      </c>
    </row>
    <row r="174" spans="1:9" x14ac:dyDescent="0.25">
      <c r="A174" s="1">
        <v>423106</v>
      </c>
      <c r="B174" s="1" t="str">
        <v>Zombie NIR™ Fixable Viability Kit</v>
      </c>
      <c r="C174" s="1">
        <v>3</v>
      </c>
      <c r="D174" s="1" t="str">
        <v>THSTI</v>
      </c>
      <c r="E174" s="1">
        <v>-20</v>
      </c>
      <c r="F174" s="1" t="str">
        <v>Biolegend</v>
      </c>
      <c r="G174" s="1" t="str">
        <v>Faridabad</v>
      </c>
      <c r="H174">
        <v>0</v>
      </c>
      <c r="I174" t="str">
        <v>Local</v>
      </c>
    </row>
    <row r="175" spans="1:9" x14ac:dyDescent="0.25">
      <c r="A175" s="1">
        <v>421403</v>
      </c>
      <c r="B175" s="1" t="str">
        <v>FOXP3 Fix/Perm Buffer Set</v>
      </c>
      <c r="C175" s="1">
        <v>4</v>
      </c>
      <c r="D175" s="1" t="str">
        <v>Stock</v>
      </c>
      <c r="E175" s="1">
        <v>4</v>
      </c>
      <c r="F175" s="1" t="str">
        <v>BioLegend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>
        <v>193982</v>
      </c>
      <c r="B176" s="1" t="str">
        <v>Acrylamide, Molecular Biology Reagent 1 KG</v>
      </c>
      <c r="C176" s="1">
        <v>4</v>
      </c>
      <c r="D176" s="1" t="str">
        <v>Stock</v>
      </c>
      <c r="E176" s="1" t="str">
        <v>RT</v>
      </c>
      <c r="F176" s="1" t="str">
        <v>Mp Bio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 t="str">
        <v>VS04T01</v>
      </c>
      <c r="B177" s="1" t="str">
        <v>VivaSpin Turbo 4 10000 MWCO</v>
      </c>
      <c r="C177" s="1">
        <v>4</v>
      </c>
      <c r="D177" s="1" t="str">
        <v>Stock</v>
      </c>
      <c r="E177" s="1" t="str">
        <v>RT</v>
      </c>
      <c r="F177" s="1" t="str">
        <v>Sartorius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 t="str">
        <v>VS15T21</v>
      </c>
      <c r="B178" s="1" t="str">
        <v>Vivaspin® Turbo 15 Centrifugal Concentrator Polyethersulfone, 12 pc</v>
      </c>
      <c r="C178" s="1">
        <v>4</v>
      </c>
      <c r="D178" s="1" t="str">
        <v>Stock</v>
      </c>
      <c r="E178" s="1" t="str">
        <v>RT</v>
      </c>
      <c r="F178" s="1" t="str">
        <v>Sartorius</v>
      </c>
      <c r="G178" s="1" t="str">
        <v>STOCK</v>
      </c>
      <c r="H178" t="str">
        <v>Stock</v>
      </c>
      <c r="I178" t="str">
        <v>STOCK</v>
      </c>
    </row>
    <row r="179" spans="1:9" x14ac:dyDescent="0.25">
      <c r="A179" s="1">
        <v>41003</v>
      </c>
      <c r="B179" s="1" t="str">
        <v>GelRed® Nucleic Acid Stain, 10,000X in water (trial size): (0.1mL)</v>
      </c>
      <c r="C179" s="1">
        <v>4</v>
      </c>
      <c r="D179" s="1" t="str">
        <v>Stock</v>
      </c>
      <c r="E179" s="1" t="str">
        <v>RT</v>
      </c>
      <c r="F179" s="1" t="str">
        <v>Biotium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>
        <v>4064112</v>
      </c>
      <c r="B180" s="1">
        <v>0</v>
      </c>
      <c r="C180" s="1">
        <v>4</v>
      </c>
      <c r="D180" s="1" t="str">
        <v>Stock</v>
      </c>
      <c r="E180" s="1">
        <v>4</v>
      </c>
      <c r="F180" s="1" t="str">
        <v>MP BIO</v>
      </c>
      <c r="G180" s="1" t="str">
        <v>STOCK</v>
      </c>
      <c r="H180" t="str">
        <v>Stock</v>
      </c>
      <c r="I180" t="str">
        <v>STOCK</v>
      </c>
    </row>
    <row r="181" spans="1:9" x14ac:dyDescent="0.25">
      <c r="A181" s="1">
        <v>16006925</v>
      </c>
      <c r="B181" s="1">
        <v>0</v>
      </c>
      <c r="C181" s="1">
        <v>4</v>
      </c>
      <c r="D181" s="1" t="str">
        <v>Stock</v>
      </c>
      <c r="E181" s="1">
        <v>4</v>
      </c>
      <c r="F181" s="1" t="str">
        <v>MP BIO</v>
      </c>
      <c r="G181" s="1" t="str">
        <v>STOCK</v>
      </c>
      <c r="H181" t="str">
        <v>Stock</v>
      </c>
      <c r="I181" t="str">
        <v>STOCK</v>
      </c>
    </row>
    <row r="182" spans="1:9" x14ac:dyDescent="0.25">
      <c r="A182" s="1" t="str">
        <v>D-001810-10-05</v>
      </c>
      <c r="B182" s="1" t="str">
        <v>ON-TARGETplus Non-targeting Pool  5nmol</v>
      </c>
      <c r="C182" s="1">
        <v>4</v>
      </c>
      <c r="D182" s="1" t="str">
        <v>Stock</v>
      </c>
      <c r="E182" s="1">
        <v>-20</v>
      </c>
      <c r="F182" s="1" t="str">
        <v>DHARMACON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>
        <v>740379</v>
      </c>
      <c r="B183" s="1" t="str">
        <v>V-bottom Plate for LEGENDplex™ Assay</v>
      </c>
      <c r="C183" s="1">
        <v>4</v>
      </c>
      <c r="D183" s="1" t="str">
        <v>Stock</v>
      </c>
      <c r="E183" s="1" t="str">
        <v>RT</v>
      </c>
      <c r="F183" s="1" t="str">
        <v>BioLegend</v>
      </c>
      <c r="G183" s="1" t="str">
        <v>STOCK</v>
      </c>
      <c r="H183">
        <v>0</v>
      </c>
      <c r="I183" t="str">
        <v>STOCK</v>
      </c>
    </row>
    <row r="184" spans="1:9" x14ac:dyDescent="0.25">
      <c r="A184" s="1">
        <v>556002</v>
      </c>
      <c r="B184" s="1" t="str">
        <v xml:space="preserve">Recombinant Mouse IL-9 </v>
      </c>
      <c r="C184" s="1">
        <v>5</v>
      </c>
      <c r="D184" s="1" t="str">
        <v>Stock</v>
      </c>
      <c r="E184" s="1">
        <v>-20</v>
      </c>
      <c r="F184" s="1" t="str">
        <v>BioLegend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 t="str">
        <v>HBM-EXP-B2.5</v>
      </c>
      <c r="B185" s="1" t="str">
        <v>Test-Exosomes one step isolation from plasma and serum 2.5ml</v>
      </c>
      <c r="C185" s="1">
        <v>5</v>
      </c>
      <c r="D185" s="1" t="str">
        <v>Sample (PM)</v>
      </c>
      <c r="E185" s="1">
        <v>4</v>
      </c>
      <c r="F185" s="1" t="str">
        <v>Hansa Biomed</v>
      </c>
      <c r="G185" s="1" t="str">
        <v>delhi</v>
      </c>
      <c r="H185" t="str">
        <v>Priyanka Madam</v>
      </c>
      <c r="I185" t="str">
        <v>Local</v>
      </c>
    </row>
    <row r="186" spans="1:9" x14ac:dyDescent="0.25">
      <c r="A186" s="1" t="str">
        <v>B-003000-WB-100</v>
      </c>
      <c r="B186" s="1" t="str">
        <v>Molecular Grade RNase-free water  100ml</v>
      </c>
      <c r="C186" s="1">
        <v>5</v>
      </c>
      <c r="D186" s="1" t="str">
        <v>Stock</v>
      </c>
      <c r="E186" s="1">
        <v>4</v>
      </c>
      <c r="F186" s="1" t="str">
        <v>DHARMACON</v>
      </c>
      <c r="G186" s="1" t="str">
        <v>STOCK</v>
      </c>
      <c r="H186" t="str">
        <v>Stock</v>
      </c>
      <c r="I186" t="str">
        <v>STOCK</v>
      </c>
    </row>
    <row r="187" spans="1:9" x14ac:dyDescent="0.25">
      <c r="A187" s="1">
        <v>626812</v>
      </c>
      <c r="B187" s="1" t="str">
        <v>anti-c-Myc</v>
      </c>
      <c r="C187" s="1">
        <v>5</v>
      </c>
      <c r="D187" s="1" t="str">
        <v>STOCK</v>
      </c>
      <c r="E187" s="1">
        <v>4</v>
      </c>
      <c r="F187" s="1" t="str">
        <v>BioLegend</v>
      </c>
      <c r="G187" s="1" t="str">
        <v>STOCK</v>
      </c>
      <c r="H187">
        <v>0</v>
      </c>
      <c r="I187" t="str">
        <v>STOCK</v>
      </c>
    </row>
    <row r="188" spans="1:9" x14ac:dyDescent="0.25">
      <c r="A188" s="1" t="str">
        <v>0100-01</v>
      </c>
      <c r="B188" s="1">
        <v>0</v>
      </c>
      <c r="C188" s="1">
        <v>5</v>
      </c>
      <c r="D188" s="1" t="str">
        <v>IMTECH</v>
      </c>
      <c r="E188" s="1" t="str">
        <v>RT</v>
      </c>
      <c r="F188" s="1" t="str">
        <v>SOUTHERNBIOTECH</v>
      </c>
      <c r="G188" s="1" t="str">
        <v>Chandigarh</v>
      </c>
      <c r="H188">
        <v>0</v>
      </c>
      <c r="I188" t="str">
        <v>OutStation</v>
      </c>
    </row>
    <row r="189" spans="1:9" x14ac:dyDescent="0.25">
      <c r="A189" s="1">
        <v>6552050</v>
      </c>
      <c r="B189" s="1" t="str">
        <v xml:space="preserve">SPINeasy DNA Kit for Blood  </v>
      </c>
      <c r="C189" s="1">
        <v>6</v>
      </c>
      <c r="D189" s="1" t="str">
        <v>Stock</v>
      </c>
      <c r="E189" s="1" t="str">
        <v>RT</v>
      </c>
      <c r="F189" s="1" t="str">
        <v>Mp Bio</v>
      </c>
      <c r="G189" s="1" t="str">
        <v>STOCK</v>
      </c>
      <c r="H189" t="str">
        <v>Stock</v>
      </c>
      <c r="I189" t="str">
        <v>STOCK</v>
      </c>
    </row>
    <row r="190" spans="1:9" x14ac:dyDescent="0.25">
      <c r="A190" s="1">
        <v>25021.5</v>
      </c>
      <c r="B190" s="1" t="str">
        <v>i-Taq (W/O dNTP) DNA Polymerase</v>
      </c>
      <c r="C190" s="1">
        <v>7</v>
      </c>
      <c r="D190" s="1" t="str">
        <v>Stock</v>
      </c>
      <c r="E190" s="1">
        <v>-20</v>
      </c>
      <c r="F190" s="1" t="str">
        <v>Intron</v>
      </c>
      <c r="G190" s="1" t="str">
        <v>STOCK</v>
      </c>
      <c r="H190" t="str">
        <v>Stock</v>
      </c>
      <c r="I190" t="str">
        <v>STOCK</v>
      </c>
    </row>
    <row r="191" spans="1:9" x14ac:dyDescent="0.25">
      <c r="A191" s="1">
        <v>16533</v>
      </c>
      <c r="B191" s="1" t="str">
        <v>MiniSart High Flow 0.45 µm</v>
      </c>
      <c r="C191" s="1">
        <v>9</v>
      </c>
      <c r="D191" s="1" t="str">
        <v>Stock</v>
      </c>
      <c r="E191" s="1" t="str">
        <v>RT</v>
      </c>
      <c r="F191" s="1" t="str">
        <v>Sartorius</v>
      </c>
      <c r="G191" s="1" t="str">
        <v>STOCK</v>
      </c>
      <c r="H191" t="str">
        <v>Stock</v>
      </c>
      <c r="I191" t="str">
        <v>STOCK</v>
      </c>
    </row>
    <row r="192" spans="1:9" x14ac:dyDescent="0.25">
      <c r="A192" s="1" t="str">
        <v>092913726</v>
      </c>
      <c r="B192" s="1" t="str">
        <v>Adult Bovine Serum, Sterile Filtered, New Zealand Origin 1kg (970ML)</v>
      </c>
      <c r="C192" s="1">
        <v>10</v>
      </c>
      <c r="D192" s="1" t="str">
        <v>Stock</v>
      </c>
      <c r="E192" s="1">
        <v>-20</v>
      </c>
      <c r="F192" s="1" t="str">
        <v>Mp Bio</v>
      </c>
      <c r="G192" s="1" t="str">
        <v>STOCK</v>
      </c>
      <c r="H192" t="str">
        <v>Stock</v>
      </c>
      <c r="I192" t="str">
        <v>STOCK</v>
      </c>
    </row>
    <row r="193" spans="1:9" x14ac:dyDescent="0.25">
      <c r="A193" s="1">
        <v>25021.5</v>
      </c>
      <c r="B193" s="1" t="str">
        <v>i-Taq (W/O dNTP) DNA Polymerase</v>
      </c>
      <c r="C193" s="1">
        <v>10</v>
      </c>
      <c r="D193" s="1" t="str">
        <v>Stock</v>
      </c>
      <c r="E193" s="1">
        <v>-20</v>
      </c>
      <c r="F193" s="1" t="str">
        <v>Intron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16532</v>
      </c>
      <c r="B194" s="1" t="str">
        <v>MiniSart High Flow 0.22 µm</v>
      </c>
      <c r="C194" s="1">
        <v>11</v>
      </c>
      <c r="D194" s="1" t="str">
        <v>Stock</v>
      </c>
      <c r="E194" s="1" t="str">
        <v>RT</v>
      </c>
      <c r="F194" s="1" t="str">
        <v>Sartorius</v>
      </c>
      <c r="G194" s="1" t="str">
        <v>STOCK</v>
      </c>
      <c r="H194" t="str">
        <v>Stock</v>
      </c>
      <c r="I194" t="str">
        <v>STOCK</v>
      </c>
    </row>
    <row r="195" spans="1:9" x14ac:dyDescent="0.25">
      <c r="A195" s="1">
        <v>16532</v>
      </c>
      <c r="B195" s="1" t="str">
        <v>MiniSart High Flow 0.22 µm</v>
      </c>
      <c r="C195" s="1">
        <v>18</v>
      </c>
      <c r="D195" s="1" t="str">
        <v>Stock</v>
      </c>
      <c r="E195" s="1" t="str">
        <v>RT</v>
      </c>
      <c r="F195" s="1" t="str">
        <v>Sartorius</v>
      </c>
      <c r="G195" s="1" t="str">
        <v>STOCK</v>
      </c>
      <c r="H195" t="str">
        <v>Stock</v>
      </c>
      <c r="I195" t="str">
        <v>STOCK</v>
      </c>
    </row>
    <row r="196" spans="1:9" x14ac:dyDescent="0.25">
      <c r="A196" s="1">
        <v>16532</v>
      </c>
      <c r="B196" s="1" t="str">
        <v>MiniSart High Flow 0.22 µm</v>
      </c>
      <c r="C196" s="1">
        <v>21</v>
      </c>
      <c r="D196" s="1" t="str">
        <v>Stock</v>
      </c>
      <c r="E196" s="1" t="str">
        <v>RT</v>
      </c>
      <c r="F196" s="1" t="str">
        <v>Sartorius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>
        <v>740379</v>
      </c>
      <c r="B197" s="1" t="str">
        <v>V-bottom Plate for LEGENDplex™ Assay</v>
      </c>
      <c r="C197" s="1">
        <v>181</v>
      </c>
      <c r="D197" s="1" t="str">
        <v>Stock</v>
      </c>
      <c r="E197" s="1" t="str">
        <v>RT</v>
      </c>
      <c r="F197" s="1" t="str">
        <v>BioLegend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/>
      <c r="B198" s="1"/>
      <c r="C198" s="1"/>
      <c r="D198" s="1"/>
      <c r="E198" s="1"/>
      <c r="F198" s="1"/>
      <c r="G198" s="1"/>
    </row>
    <row r="199" spans="1:9" x14ac:dyDescent="0.25">
      <c r="A199" s="1"/>
      <c r="B199" s="1"/>
      <c r="C199" s="1"/>
      <c r="D199" s="1"/>
      <c r="E199" s="1"/>
      <c r="F199" s="1"/>
      <c r="G199" s="1"/>
    </row>
    <row r="200" spans="1:9" x14ac:dyDescent="0.25">
      <c r="A200" s="1"/>
      <c r="B200" s="1"/>
      <c r="C200" s="1"/>
      <c r="D200" s="1"/>
      <c r="E200" s="1"/>
      <c r="F200" s="1"/>
      <c r="G200" s="1"/>
    </row>
    <row r="201" spans="1:9" x14ac:dyDescent="0.25">
      <c r="A201" s="1"/>
      <c r="B201" s="1"/>
      <c r="C201" s="1"/>
      <c r="D201" s="1"/>
      <c r="E201" s="1"/>
      <c r="F201" s="1"/>
      <c r="G201" s="1"/>
    </row>
    <row r="202" spans="1:9" x14ac:dyDescent="0.25">
      <c r="A202" s="1"/>
      <c r="B202" s="1"/>
      <c r="C202" s="1"/>
      <c r="D202" s="1"/>
      <c r="E202" s="1"/>
      <c r="F202" s="1"/>
      <c r="G202" s="1"/>
    </row>
    <row r="203" spans="1:9" x14ac:dyDescent="0.25">
      <c r="A203" s="1"/>
      <c r="B203" s="1"/>
      <c r="C203" s="1"/>
      <c r="D203" s="1"/>
      <c r="E203" s="1"/>
      <c r="F203" s="1"/>
      <c r="G203" s="1"/>
    </row>
    <row r="204" spans="1:9" x14ac:dyDescent="0.25">
      <c r="A204" s="1"/>
      <c r="B204" s="1"/>
      <c r="C204" s="1"/>
      <c r="D204" s="1"/>
      <c r="E204" s="1"/>
      <c r="F204" s="1"/>
      <c r="G204" s="1"/>
    </row>
    <row r="205" spans="1:9" x14ac:dyDescent="0.25">
      <c r="A205" s="1"/>
      <c r="B205" s="1"/>
      <c r="C205" s="1"/>
      <c r="D205" s="1"/>
      <c r="E205" s="1"/>
      <c r="F205" s="1"/>
      <c r="G205" s="1"/>
    </row>
    <row r="206" spans="1:9" x14ac:dyDescent="0.25">
      <c r="A206" s="1"/>
      <c r="B206" s="1"/>
      <c r="C206" s="1"/>
      <c r="D206" s="1"/>
      <c r="E206" s="1"/>
      <c r="F206" s="1"/>
      <c r="G206" s="1"/>
    </row>
    <row r="207" spans="1:9" x14ac:dyDescent="0.25">
      <c r="A207" s="1"/>
      <c r="B207" s="1"/>
      <c r="C207" s="1"/>
      <c r="D207" s="1"/>
      <c r="E207" s="1"/>
      <c r="F207" s="1"/>
      <c r="G207" s="1"/>
    </row>
    <row r="208" spans="1:9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32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32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1</v>
      </c>
      <c r="H1802" s="1">
        <v>1</v>
      </c>
      <c r="I1802" s="1">
        <v>0</v>
      </c>
      <c r="J1802" s="1" t="str">
        <v>Delhi</v>
      </c>
      <c r="K1802" s="1" t="str">
        <v>Stock</v>
      </c>
      <c r="L1802" s="1"/>
      <c r="M1802" s="1">
        <f t="shared" si="84"/>
        <v>12000</v>
      </c>
      <c r="N1802" s="1">
        <f t="shared" si="85"/>
        <v>12000</v>
      </c>
      <c r="O1802" s="1">
        <f t="shared" si="86"/>
        <v>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>
        <v>0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1</v>
      </c>
      <c r="I3968">
        <v>0</v>
      </c>
      <c r="J3968" t="str">
        <v>Kanpur</v>
      </c>
      <c r="K3968">
        <v>0</v>
      </c>
    </row>
    <row r="3969" spans="1:11" x14ac:dyDescent="0.25">
      <c r="A3969" t="str">
        <v>US BIOLOGICAL</v>
      </c>
      <c r="B3969">
        <v>17952</v>
      </c>
      <c r="C3969">
        <v>196035</v>
      </c>
      <c r="D3969" s="6">
        <v>45966</v>
      </c>
      <c r="E3969" s="6">
        <v>45969</v>
      </c>
      <c r="F3969" t="str">
        <v>B1750-63</v>
      </c>
      <c r="G3969">
        <v>2</v>
      </c>
      <c r="H3969">
        <v>2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2</v>
      </c>
      <c r="I3989">
        <v>0</v>
      </c>
      <c r="J3989" t="str">
        <v>Lucknow</v>
      </c>
      <c r="K3989" t="str">
        <v>Payment Pending</v>
      </c>
    </row>
    <row r="3990" spans="1:11" x14ac:dyDescent="0.25">
      <c r="A3990" t="str">
        <v>MyBiosource</v>
      </c>
      <c r="B3990">
        <v>60214</v>
      </c>
      <c r="C3990">
        <v>922999</v>
      </c>
      <c r="D3990" s="6">
        <v>45968</v>
      </c>
      <c r="E3990" s="6">
        <v>45973</v>
      </c>
      <c r="F3990" t="str">
        <v>MBS756429</v>
      </c>
      <c r="G3990">
        <v>2</v>
      </c>
      <c r="H3990">
        <v>2</v>
      </c>
      <c r="I3990">
        <v>0</v>
      </c>
      <c r="J3990" t="str">
        <v>Pune</v>
      </c>
      <c r="K3990">
        <v>0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MBS7269326</v>
      </c>
      <c r="G3991">
        <v>2</v>
      </c>
      <c r="H3991">
        <v>2</v>
      </c>
      <c r="I3991">
        <v>0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MBS744335</v>
      </c>
      <c r="G3992">
        <v>2</v>
      </c>
      <c r="H3992">
        <v>2</v>
      </c>
      <c r="I3992">
        <v>0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63954</v>
      </c>
      <c r="C3993">
        <v>922999</v>
      </c>
      <c r="D3993" s="6">
        <v>45968</v>
      </c>
      <c r="E3993" s="6">
        <v>45973</v>
      </c>
      <c r="F3993" t="str">
        <v>MBS3801485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43010</v>
      </c>
      <c r="C3994">
        <v>922999</v>
      </c>
      <c r="D3994" s="6">
        <v>45968</v>
      </c>
      <c r="E3994" s="6">
        <v>45973</v>
      </c>
      <c r="F3994" t="str">
        <v>MBS1608722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39644</v>
      </c>
      <c r="C3995">
        <v>922999</v>
      </c>
      <c r="D3995" s="6">
        <v>45968</v>
      </c>
      <c r="E3995" s="6">
        <v>45973</v>
      </c>
      <c r="F3995" t="str">
        <v>MBS7606340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34782</v>
      </c>
      <c r="C3996">
        <v>922999</v>
      </c>
      <c r="D3996" s="6">
        <v>45968</v>
      </c>
      <c r="E3996" s="6">
        <v>45973</v>
      </c>
      <c r="F3996" t="str">
        <v>MBS269030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BIOXCELL</v>
      </c>
      <c r="B3997">
        <v>279400</v>
      </c>
      <c r="C3997">
        <v>181651</v>
      </c>
      <c r="D3997" s="6">
        <v>45968</v>
      </c>
      <c r="E3997" s="6">
        <v>45973</v>
      </c>
      <c r="F3997" t="str">
        <v>BE0058</v>
      </c>
      <c r="G3997">
        <v>1</v>
      </c>
      <c r="H3997">
        <v>1</v>
      </c>
      <c r="I3997">
        <v>0</v>
      </c>
      <c r="J3997" t="str">
        <v>Hyderabad</v>
      </c>
      <c r="K3997">
        <v>0</v>
      </c>
    </row>
    <row r="3998" spans="1:11" x14ac:dyDescent="0.25">
      <c r="A3998" t="str">
        <v>BioLegend</v>
      </c>
      <c r="B3998">
        <v>5227.2</v>
      </c>
      <c r="C3998" t="str">
        <v>EED120511</v>
      </c>
      <c r="D3998" s="6">
        <v>45960</v>
      </c>
      <c r="E3998" s="6">
        <v>45973</v>
      </c>
      <c r="F3998">
        <v>100306</v>
      </c>
      <c r="G3998">
        <v>1</v>
      </c>
      <c r="H3998">
        <v>1</v>
      </c>
      <c r="I3998">
        <v>0</v>
      </c>
      <c r="J3998" t="str">
        <v>Pune</v>
      </c>
      <c r="K3998">
        <v>0</v>
      </c>
    </row>
    <row r="3999" spans="1:11" x14ac:dyDescent="0.25">
      <c r="A3999" t="str">
        <v>BioLegend</v>
      </c>
      <c r="B3999">
        <v>10454.4</v>
      </c>
      <c r="C3999" t="str">
        <v>EED120511</v>
      </c>
      <c r="D3999" s="6">
        <v>45960</v>
      </c>
      <c r="E3999" s="6">
        <v>45973</v>
      </c>
      <c r="F3999">
        <v>100310</v>
      </c>
      <c r="G3999">
        <v>1</v>
      </c>
      <c r="H3999">
        <v>1</v>
      </c>
      <c r="I3999">
        <v>0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12091.2</v>
      </c>
      <c r="C4000" t="str">
        <v>EED120511</v>
      </c>
      <c r="D4000" s="6">
        <v>45960</v>
      </c>
      <c r="E4000" s="6">
        <v>45973</v>
      </c>
      <c r="F4000">
        <v>100322</v>
      </c>
      <c r="G4000">
        <v>1</v>
      </c>
      <c r="H4000">
        <v>1</v>
      </c>
      <c r="I4000">
        <v>0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53482</v>
      </c>
      <c r="C4001" t="str">
        <v>EED120511</v>
      </c>
      <c r="D4001" s="6">
        <v>45960</v>
      </c>
      <c r="E4001" s="6">
        <v>45973</v>
      </c>
      <c r="F4001">
        <v>100461</v>
      </c>
      <c r="G4001">
        <v>2</v>
      </c>
      <c r="H4001">
        <v>2</v>
      </c>
      <c r="I4001">
        <v>0</v>
      </c>
      <c r="J4001" t="str">
        <v>Gujrat</v>
      </c>
      <c r="K4001">
        <v>0</v>
      </c>
    </row>
    <row r="4002" spans="1:11" x14ac:dyDescent="0.25">
      <c r="A4002" t="str">
        <v>BioLegend</v>
      </c>
      <c r="B4002">
        <v>15206.400000000001</v>
      </c>
      <c r="C4002" t="str">
        <v>EED120511</v>
      </c>
      <c r="D4002" s="6">
        <v>45960</v>
      </c>
      <c r="E4002" s="6">
        <v>45973</v>
      </c>
      <c r="F4002">
        <v>101230</v>
      </c>
      <c r="G4002">
        <v>1</v>
      </c>
      <c r="H4002">
        <v>1</v>
      </c>
      <c r="I4002">
        <v>0</v>
      </c>
      <c r="J4002" t="str">
        <v>Mumbai</v>
      </c>
      <c r="K4002">
        <v>0</v>
      </c>
    </row>
    <row r="4003" spans="1:11" x14ac:dyDescent="0.25">
      <c r="A4003" t="str">
        <v>BioLegend</v>
      </c>
      <c r="B4003">
        <v>18585.599999999999</v>
      </c>
      <c r="C4003" t="str">
        <v>EED120511</v>
      </c>
      <c r="D4003" s="6">
        <v>45960</v>
      </c>
      <c r="E4003" s="6">
        <v>45973</v>
      </c>
      <c r="F4003">
        <v>135014</v>
      </c>
      <c r="G4003">
        <v>2</v>
      </c>
      <c r="H4003">
        <v>2</v>
      </c>
      <c r="I4003">
        <v>0</v>
      </c>
      <c r="J4003" t="str">
        <v>Gujrat</v>
      </c>
      <c r="K4003">
        <v>0</v>
      </c>
    </row>
    <row r="4004" spans="1:11" x14ac:dyDescent="0.25">
      <c r="A4004" t="str">
        <v>BioLegend</v>
      </c>
      <c r="B4004">
        <v>12874.400000000001</v>
      </c>
      <c r="C4004" t="str">
        <v>EED120511</v>
      </c>
      <c r="D4004" s="6">
        <v>45960</v>
      </c>
      <c r="E4004" s="6">
        <v>45973</v>
      </c>
      <c r="F4004">
        <v>142517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15470.400000000001</v>
      </c>
      <c r="C4005" t="str">
        <v>EED120511</v>
      </c>
      <c r="D4005" s="6">
        <v>45960</v>
      </c>
      <c r="E4005" s="6">
        <v>45973</v>
      </c>
      <c r="F4005">
        <v>145510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11563.2</v>
      </c>
      <c r="C4006" t="str">
        <v>EED120511</v>
      </c>
      <c r="D4006" s="6">
        <v>45960</v>
      </c>
      <c r="E4006" s="6">
        <v>45973</v>
      </c>
      <c r="F4006">
        <v>162104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23469.599999999999</v>
      </c>
      <c r="C4007" t="str">
        <v>EED120511</v>
      </c>
      <c r="D4007" s="6">
        <v>45960</v>
      </c>
      <c r="E4007" s="6">
        <v>45973</v>
      </c>
      <c r="F4007">
        <v>300434</v>
      </c>
      <c r="G4007">
        <v>1</v>
      </c>
      <c r="H4007">
        <v>1</v>
      </c>
      <c r="I4007">
        <v>0</v>
      </c>
      <c r="J4007" t="str">
        <v>Chandigarh</v>
      </c>
      <c r="K4007">
        <v>0</v>
      </c>
    </row>
    <row r="4008" spans="1:11" x14ac:dyDescent="0.25">
      <c r="A4008" t="str">
        <v>BioLegend</v>
      </c>
      <c r="B4008">
        <v>7550.4</v>
      </c>
      <c r="C4008" t="str">
        <v>EED120511</v>
      </c>
      <c r="D4008" s="6">
        <v>45960</v>
      </c>
      <c r="E4008" s="6">
        <v>45973</v>
      </c>
      <c r="F4008">
        <v>302215</v>
      </c>
      <c r="G4008">
        <v>1</v>
      </c>
      <c r="H4008">
        <v>1</v>
      </c>
      <c r="I4008">
        <v>0</v>
      </c>
      <c r="J4008" t="str">
        <v>Chennai</v>
      </c>
      <c r="K4008">
        <v>0</v>
      </c>
    </row>
    <row r="4009" spans="1:11" x14ac:dyDescent="0.25">
      <c r="A4009" t="str">
        <v>BioLegend</v>
      </c>
      <c r="B4009">
        <v>16579.2</v>
      </c>
      <c r="C4009" t="str">
        <v>EED120511</v>
      </c>
      <c r="D4009" s="6">
        <v>45960</v>
      </c>
      <c r="E4009" s="6">
        <v>45973</v>
      </c>
      <c r="F4009">
        <v>305118</v>
      </c>
      <c r="G4009">
        <v>1</v>
      </c>
      <c r="H4009">
        <v>1</v>
      </c>
      <c r="I4009">
        <v>0</v>
      </c>
      <c r="J4009" t="str">
        <v>Chandigarh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313620</v>
      </c>
      <c r="G4010">
        <v>1</v>
      </c>
      <c r="H4010">
        <v>1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20169.599999999999</v>
      </c>
      <c r="C4011" t="str">
        <v>EED120511</v>
      </c>
      <c r="D4011" s="6">
        <v>45960</v>
      </c>
      <c r="E4011" s="6">
        <v>45973</v>
      </c>
      <c r="F4011">
        <v>314512</v>
      </c>
      <c r="G4011">
        <v>1</v>
      </c>
      <c r="H4011">
        <v>0</v>
      </c>
      <c r="I4011">
        <v>1</v>
      </c>
      <c r="J4011" t="str">
        <v>Delhi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1</v>
      </c>
      <c r="I4012">
        <v>0</v>
      </c>
      <c r="J4012" t="str">
        <v>Chennai</v>
      </c>
      <c r="K4012">
        <v>0</v>
      </c>
    </row>
    <row r="4013" spans="1:11" x14ac:dyDescent="0.25">
      <c r="A4013" t="str">
        <v>BioLegend</v>
      </c>
      <c r="B4013">
        <v>12883.2</v>
      </c>
      <c r="C4013" t="str">
        <v>EED120511</v>
      </c>
      <c r="D4013" s="6">
        <v>45960</v>
      </c>
      <c r="E4013" s="6">
        <v>45973</v>
      </c>
      <c r="F4013">
        <v>316508</v>
      </c>
      <c r="G4013">
        <v>2</v>
      </c>
      <c r="H4013">
        <v>2</v>
      </c>
      <c r="I4013">
        <v>0</v>
      </c>
      <c r="J4013" t="str">
        <v>Banglore</v>
      </c>
      <c r="K4013">
        <v>0</v>
      </c>
    </row>
    <row r="4014" spans="1:11" x14ac:dyDescent="0.25">
      <c r="A4014" t="str">
        <v>BioLegend</v>
      </c>
      <c r="B4014">
        <v>6916.7999999999993</v>
      </c>
      <c r="C4014" t="str">
        <v>EED120511</v>
      </c>
      <c r="D4014" s="6">
        <v>45960</v>
      </c>
      <c r="E4014" s="6">
        <v>45973</v>
      </c>
      <c r="F4014">
        <v>323809</v>
      </c>
      <c r="G4014">
        <v>1</v>
      </c>
      <c r="H4014">
        <v>1</v>
      </c>
      <c r="I4014">
        <v>0</v>
      </c>
      <c r="J4014" t="str">
        <v>Hyderabad</v>
      </c>
      <c r="K4014">
        <v>0</v>
      </c>
    </row>
    <row r="4015" spans="1:11" x14ac:dyDescent="0.25">
      <c r="A4015" t="str">
        <v>BioLegend</v>
      </c>
      <c r="B4015">
        <v>11704</v>
      </c>
      <c r="C4015" t="str">
        <v>EED120511</v>
      </c>
      <c r="D4015" s="6">
        <v>45960</v>
      </c>
      <c r="E4015" s="6">
        <v>45973</v>
      </c>
      <c r="F4015">
        <v>341619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18216</v>
      </c>
      <c r="C4016" t="str">
        <v>EED120511</v>
      </c>
      <c r="D4016" s="6">
        <v>45960</v>
      </c>
      <c r="E4016" s="6">
        <v>45973</v>
      </c>
      <c r="F4016">
        <v>344614</v>
      </c>
      <c r="G4016">
        <v>1</v>
      </c>
      <c r="H4016">
        <v>0</v>
      </c>
      <c r="I4016">
        <v>1</v>
      </c>
      <c r="J4016" t="str">
        <v>Delhi</v>
      </c>
      <c r="K4016">
        <v>0</v>
      </c>
    </row>
    <row r="4017" spans="1:11" x14ac:dyDescent="0.25">
      <c r="A4017" t="str">
        <v>BioLegend</v>
      </c>
      <c r="B4017">
        <v>8395.2000000000007</v>
      </c>
      <c r="C4017" t="str">
        <v>EED120511</v>
      </c>
      <c r="D4017" s="6">
        <v>45960</v>
      </c>
      <c r="E4017" s="6">
        <v>45973</v>
      </c>
      <c r="F4017">
        <v>352315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9292.7999999999993</v>
      </c>
      <c r="C4018" t="str">
        <v>EED120511</v>
      </c>
      <c r="D4018" s="6">
        <v>45960</v>
      </c>
      <c r="E4018" s="6">
        <v>45973</v>
      </c>
      <c r="F4018">
        <v>353442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9926.4</v>
      </c>
      <c r="C4019" t="str">
        <v>EED120511</v>
      </c>
      <c r="D4019" s="6">
        <v>45960</v>
      </c>
      <c r="E4019" s="6">
        <v>45973</v>
      </c>
      <c r="F4019">
        <v>353755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9292.7999999999993</v>
      </c>
      <c r="C4020" t="str">
        <v>EED120511</v>
      </c>
      <c r="D4020" s="6">
        <v>45960</v>
      </c>
      <c r="E4020" s="6">
        <v>45973</v>
      </c>
      <c r="F4020">
        <v>357227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5491.2</v>
      </c>
      <c r="C4021" t="str">
        <v>EED120511</v>
      </c>
      <c r="D4021" s="6">
        <v>45960</v>
      </c>
      <c r="E4021" s="6">
        <v>45973</v>
      </c>
      <c r="F4021">
        <v>359805</v>
      </c>
      <c r="G4021">
        <v>1</v>
      </c>
      <c r="H4021">
        <v>1</v>
      </c>
      <c r="I4021">
        <v>0</v>
      </c>
      <c r="J4021" t="str">
        <v>Gujrat</v>
      </c>
      <c r="K4021">
        <v>0</v>
      </c>
    </row>
    <row r="4022" spans="1:11" x14ac:dyDescent="0.25">
      <c r="A4022" t="str">
        <v>BioLegend</v>
      </c>
      <c r="B4022">
        <v>13358.400000000001</v>
      </c>
      <c r="C4022" t="str">
        <v>EED120511</v>
      </c>
      <c r="D4022" s="6">
        <v>45960</v>
      </c>
      <c r="E4022" s="6">
        <v>45973</v>
      </c>
      <c r="F4022">
        <v>369327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372722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7444.7999999999993</v>
      </c>
      <c r="C4024" t="str">
        <v>EED120511</v>
      </c>
      <c r="D4024" s="6">
        <v>45960</v>
      </c>
      <c r="E4024" s="6">
        <v>45973</v>
      </c>
      <c r="F4024">
        <v>393309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6811.2000000000007</v>
      </c>
      <c r="C4025" t="str">
        <v>EED120511</v>
      </c>
      <c r="D4025" s="6">
        <v>45960</v>
      </c>
      <c r="E4025" s="6">
        <v>45973</v>
      </c>
      <c r="F4025">
        <v>405103</v>
      </c>
      <c r="G4025">
        <v>1</v>
      </c>
      <c r="H4025">
        <v>1</v>
      </c>
      <c r="I4025">
        <v>0</v>
      </c>
      <c r="J4025" t="str">
        <v>Hyderabad</v>
      </c>
      <c r="K4025">
        <v>0</v>
      </c>
    </row>
    <row r="4026" spans="1:11" x14ac:dyDescent="0.25">
      <c r="A4026" t="str">
        <v>BioLegend</v>
      </c>
      <c r="B4026">
        <v>1584</v>
      </c>
      <c r="C4026" t="str">
        <v>EED120511</v>
      </c>
      <c r="D4026" s="6">
        <v>45960</v>
      </c>
      <c r="E4026" s="6">
        <v>45973</v>
      </c>
      <c r="F4026">
        <v>420403</v>
      </c>
      <c r="G4026">
        <v>2</v>
      </c>
      <c r="H4026">
        <v>2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2217.6</v>
      </c>
      <c r="C4027" t="str">
        <v>EED120511</v>
      </c>
      <c r="D4027" s="6">
        <v>45960</v>
      </c>
      <c r="E4027" s="6">
        <v>45973</v>
      </c>
      <c r="F4027">
        <v>421101</v>
      </c>
      <c r="G4027">
        <v>1</v>
      </c>
      <c r="H4027">
        <v>1</v>
      </c>
      <c r="I4027">
        <v>0</v>
      </c>
      <c r="J4027" t="str">
        <v>Delhi</v>
      </c>
      <c r="K4027">
        <v>0</v>
      </c>
    </row>
    <row r="4028" spans="1:11" x14ac:dyDescent="0.25">
      <c r="A4028" t="str">
        <v>BioLegend</v>
      </c>
      <c r="B4028">
        <v>1900.8000000000002</v>
      </c>
      <c r="C4028" t="str">
        <v>EED120511</v>
      </c>
      <c r="D4028" s="6">
        <v>45960</v>
      </c>
      <c r="E4028" s="6">
        <v>45973</v>
      </c>
      <c r="F4028">
        <v>423001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8712</v>
      </c>
      <c r="C4029" t="str">
        <v>EED120511</v>
      </c>
      <c r="D4029" s="6">
        <v>45960</v>
      </c>
      <c r="E4029" s="6">
        <v>45973</v>
      </c>
      <c r="F4029">
        <v>424401</v>
      </c>
      <c r="G4029">
        <v>3</v>
      </c>
      <c r="H4029">
        <v>3</v>
      </c>
      <c r="I4029">
        <v>0</v>
      </c>
      <c r="J4029" t="str">
        <v>Pune</v>
      </c>
      <c r="K4029">
        <v>0</v>
      </c>
    </row>
    <row r="4030" spans="1:11" x14ac:dyDescent="0.25">
      <c r="A4030" t="str">
        <v>BioLegend</v>
      </c>
      <c r="B4030">
        <v>12408</v>
      </c>
      <c r="C4030" t="str">
        <v>EED120511</v>
      </c>
      <c r="D4030" s="6">
        <v>45960</v>
      </c>
      <c r="E4030" s="6">
        <v>45973</v>
      </c>
      <c r="F4030">
        <v>424602</v>
      </c>
      <c r="G4030">
        <v>1</v>
      </c>
      <c r="H4030">
        <v>1</v>
      </c>
      <c r="I4030">
        <v>0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7444.7999999999993</v>
      </c>
      <c r="C4031" t="str">
        <v>EED120511</v>
      </c>
      <c r="D4031" s="6">
        <v>45960</v>
      </c>
      <c r="E4031" s="6">
        <v>45973</v>
      </c>
      <c r="F4031">
        <v>426102</v>
      </c>
      <c r="G4031">
        <v>1</v>
      </c>
      <c r="H4031">
        <v>1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6600</v>
      </c>
      <c r="C4032" t="str">
        <v>EED120511</v>
      </c>
      <c r="D4032" s="6">
        <v>45960</v>
      </c>
      <c r="E4032" s="6">
        <v>45973</v>
      </c>
      <c r="F4032">
        <v>426105</v>
      </c>
      <c r="G4032">
        <v>1</v>
      </c>
      <c r="H4032">
        <v>1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32472</v>
      </c>
      <c r="C4033" t="str">
        <v>EED120511</v>
      </c>
      <c r="D4033" s="6">
        <v>45960</v>
      </c>
      <c r="E4033" s="6">
        <v>45973</v>
      </c>
      <c r="F4033">
        <v>430924</v>
      </c>
      <c r="G4033">
        <v>1</v>
      </c>
      <c r="H4033">
        <v>1</v>
      </c>
      <c r="I4033">
        <v>0</v>
      </c>
      <c r="J4033" t="str">
        <v>Pune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431324</v>
      </c>
      <c r="G4034">
        <v>1</v>
      </c>
      <c r="H4034">
        <v>1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13992</v>
      </c>
      <c r="C4035" t="str">
        <v>EED120511</v>
      </c>
      <c r="D4035" s="6">
        <v>45960</v>
      </c>
      <c r="E4035" s="6">
        <v>45973</v>
      </c>
      <c r="F4035">
        <v>431501</v>
      </c>
      <c r="G4035">
        <v>1</v>
      </c>
      <c r="H4035">
        <v>0</v>
      </c>
      <c r="I4035">
        <v>1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13068</v>
      </c>
      <c r="C4036" t="str">
        <v>EED120511</v>
      </c>
      <c r="D4036" s="6">
        <v>45960</v>
      </c>
      <c r="E4036" s="6">
        <v>45973</v>
      </c>
      <c r="F4036">
        <v>480009</v>
      </c>
      <c r="G4036">
        <v>1</v>
      </c>
      <c r="H4036">
        <v>1</v>
      </c>
      <c r="I4036">
        <v>0</v>
      </c>
      <c r="J4036" t="str">
        <v>Hyderabad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480011</v>
      </c>
      <c r="G4037">
        <v>1</v>
      </c>
      <c r="H4037">
        <v>1</v>
      </c>
      <c r="I4037">
        <v>0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36762</v>
      </c>
      <c r="C4038" t="str">
        <v>EED120511</v>
      </c>
      <c r="D4038" s="6">
        <v>45960</v>
      </c>
      <c r="E4038" s="6">
        <v>45973</v>
      </c>
      <c r="F4038">
        <v>480019</v>
      </c>
      <c r="G4038">
        <v>1</v>
      </c>
      <c r="H4038">
        <v>1</v>
      </c>
      <c r="I4038">
        <v>0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14889.599999999999</v>
      </c>
      <c r="C4039" t="str">
        <v>EED120511</v>
      </c>
      <c r="D4039" s="6">
        <v>45960</v>
      </c>
      <c r="E4039" s="6">
        <v>45973</v>
      </c>
      <c r="F4039">
        <v>514602</v>
      </c>
      <c r="G4039">
        <v>1</v>
      </c>
      <c r="H4039">
        <v>0</v>
      </c>
      <c r="I4039">
        <v>1</v>
      </c>
      <c r="J4039" t="str">
        <v>Delhi</v>
      </c>
      <c r="K4039">
        <v>0</v>
      </c>
    </row>
    <row r="4040" spans="1:11" x14ac:dyDescent="0.25">
      <c r="A4040" t="str">
        <v>BioLegend</v>
      </c>
      <c r="B4040">
        <v>26347.199999999997</v>
      </c>
      <c r="C4040" t="str">
        <v>EED120511</v>
      </c>
      <c r="D4040" s="6">
        <v>45960</v>
      </c>
      <c r="E4040" s="6">
        <v>45973</v>
      </c>
      <c r="F4040">
        <v>576406</v>
      </c>
      <c r="G4040">
        <v>1</v>
      </c>
      <c r="H4040">
        <v>1</v>
      </c>
      <c r="I4040">
        <v>0</v>
      </c>
      <c r="J4040" t="str">
        <v>Bhopal</v>
      </c>
      <c r="K4040">
        <v>0</v>
      </c>
    </row>
    <row r="4041" spans="1:11" x14ac:dyDescent="0.25">
      <c r="A4041" t="str">
        <v>BioLegend</v>
      </c>
      <c r="B4041">
        <v>7761.6</v>
      </c>
      <c r="C4041" t="str">
        <v>EED120511</v>
      </c>
      <c r="D4041" s="6">
        <v>45960</v>
      </c>
      <c r="E4041" s="6">
        <v>45973</v>
      </c>
      <c r="F4041">
        <v>592702</v>
      </c>
      <c r="G4041">
        <v>1</v>
      </c>
      <c r="H4041">
        <v>0</v>
      </c>
      <c r="I4041">
        <v>1</v>
      </c>
      <c r="J4041" t="str">
        <v>Delhi</v>
      </c>
      <c r="K4041">
        <v>0</v>
      </c>
    </row>
    <row r="4042" spans="1:11" x14ac:dyDescent="0.25">
      <c r="A4042" t="str">
        <v>BioLegend</v>
      </c>
      <c r="B4042">
        <v>13358.400000000001</v>
      </c>
      <c r="C4042" t="str">
        <v>EED120511</v>
      </c>
      <c r="D4042" s="6">
        <v>45960</v>
      </c>
      <c r="E4042" s="6">
        <v>45973</v>
      </c>
      <c r="F4042">
        <v>640914</v>
      </c>
      <c r="G4042">
        <v>1</v>
      </c>
      <c r="H4042">
        <v>1</v>
      </c>
      <c r="I4042">
        <v>0</v>
      </c>
      <c r="J4042" t="str">
        <v>Kolkata</v>
      </c>
      <c r="K4042">
        <v>0</v>
      </c>
    </row>
    <row r="4043" spans="1:11" x14ac:dyDescent="0.25">
      <c r="A4043" t="str">
        <v>BioLegend</v>
      </c>
      <c r="B4043">
        <v>15153.599999999999</v>
      </c>
      <c r="C4043" t="str">
        <v>EED120511</v>
      </c>
      <c r="D4043" s="6">
        <v>45960</v>
      </c>
      <c r="E4043" s="6">
        <v>45973</v>
      </c>
      <c r="F4043">
        <v>693504</v>
      </c>
      <c r="G4043">
        <v>1</v>
      </c>
      <c r="H4043">
        <v>0</v>
      </c>
      <c r="I4043">
        <v>1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369.6</v>
      </c>
      <c r="C4044" t="str">
        <v>EED120511</v>
      </c>
      <c r="D4044" s="6">
        <v>45960</v>
      </c>
      <c r="E4044" s="6">
        <v>45973</v>
      </c>
      <c r="F4044">
        <v>740379</v>
      </c>
      <c r="G4044">
        <v>4</v>
      </c>
      <c r="H4044">
        <v>0</v>
      </c>
      <c r="I4044">
        <v>4</v>
      </c>
      <c r="J4044" t="str">
        <v>STOCK</v>
      </c>
      <c r="K4044">
        <v>0</v>
      </c>
    </row>
    <row r="4045" spans="1:11" x14ac:dyDescent="0.25">
      <c r="A4045" t="str">
        <v>BioLegend</v>
      </c>
      <c r="B4045">
        <v>86803.199999999997</v>
      </c>
      <c r="C4045" t="str">
        <v>EED120511</v>
      </c>
      <c r="D4045" s="6">
        <v>45960</v>
      </c>
      <c r="E4045" s="6">
        <v>45973</v>
      </c>
      <c r="F4045">
        <v>741044</v>
      </c>
      <c r="G4045">
        <v>1</v>
      </c>
      <c r="H4045">
        <v>0</v>
      </c>
      <c r="I4045">
        <v>1</v>
      </c>
      <c r="J4045" t="str">
        <v>Faridabad</v>
      </c>
      <c r="K4045">
        <v>0</v>
      </c>
    </row>
    <row r="4046" spans="1:11" x14ac:dyDescent="0.25">
      <c r="A4046" t="str">
        <v>BioLegend</v>
      </c>
      <c r="B4046">
        <v>39969.599999999999</v>
      </c>
      <c r="C4046" t="str">
        <v>EED120511</v>
      </c>
      <c r="D4046" s="6">
        <v>45960</v>
      </c>
      <c r="E4046" s="6">
        <v>45973</v>
      </c>
      <c r="F4046">
        <v>783906</v>
      </c>
      <c r="G4046">
        <v>2</v>
      </c>
      <c r="H4046">
        <v>2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4699.2</v>
      </c>
      <c r="C4047" t="str">
        <v>EED120511</v>
      </c>
      <c r="D4047" s="6">
        <v>45960</v>
      </c>
      <c r="E4047" s="6">
        <v>45973</v>
      </c>
      <c r="F4047">
        <v>844302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APEXBIO</v>
      </c>
      <c r="B4048">
        <v>17107.2</v>
      </c>
      <c r="C4048">
        <v>300083874</v>
      </c>
      <c r="D4048" s="6">
        <v>45758</v>
      </c>
      <c r="E4048" s="6">
        <v>45973</v>
      </c>
      <c r="F4048" t="str">
        <v>K4402-100</v>
      </c>
      <c r="G4048">
        <v>1</v>
      </c>
      <c r="H4048">
        <v>1</v>
      </c>
      <c r="I4048">
        <v>0</v>
      </c>
      <c r="J4048" t="str">
        <v>MOHALI (PUNJAB)</v>
      </c>
      <c r="K4048">
        <v>0</v>
      </c>
    </row>
    <row r="4049" spans="1:11" x14ac:dyDescent="0.25">
      <c r="A4049" t="str">
        <v>BioLegend</v>
      </c>
      <c r="B4049">
        <v>5544</v>
      </c>
      <c r="C4049" t="str">
        <v>EED120745</v>
      </c>
      <c r="D4049" s="6">
        <v>45968</v>
      </c>
      <c r="E4049" s="6">
        <v>45975</v>
      </c>
      <c r="F4049">
        <v>100516</v>
      </c>
      <c r="G4049">
        <v>1</v>
      </c>
      <c r="H4049">
        <v>0</v>
      </c>
      <c r="I4049">
        <v>1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11352</v>
      </c>
      <c r="C4050" t="str">
        <v>EED120745</v>
      </c>
      <c r="D4050" s="6">
        <v>45968</v>
      </c>
      <c r="E4050" s="6">
        <v>45975</v>
      </c>
      <c r="F4050">
        <v>100714</v>
      </c>
      <c r="G4050">
        <v>1</v>
      </c>
      <c r="H4050">
        <v>1</v>
      </c>
      <c r="I4050">
        <v>0</v>
      </c>
      <c r="J4050" t="str">
        <v>Pune</v>
      </c>
      <c r="K4050">
        <v>0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>
        <v>45975</v>
      </c>
      <c r="F4051">
        <v>101224</v>
      </c>
      <c r="G4051">
        <v>1</v>
      </c>
      <c r="H4051">
        <v>1</v>
      </c>
      <c r="I4051">
        <v>0</v>
      </c>
      <c r="J4051" t="str">
        <v>Pune</v>
      </c>
      <c r="K4051">
        <v>0</v>
      </c>
    </row>
    <row r="4052" spans="1:11" x14ac:dyDescent="0.25">
      <c r="A4052" t="str">
        <v>BioLegend</v>
      </c>
      <c r="B4052">
        <v>10164</v>
      </c>
      <c r="C4052" t="str">
        <v>EED120745</v>
      </c>
      <c r="D4052" s="6">
        <v>45968</v>
      </c>
      <c r="E4052" s="6">
        <v>45975</v>
      </c>
      <c r="F4052">
        <v>101245</v>
      </c>
      <c r="G4052">
        <v>1</v>
      </c>
      <c r="H4052">
        <v>1</v>
      </c>
      <c r="I4052">
        <v>0</v>
      </c>
      <c r="J4052" t="str">
        <v>ROORKE</v>
      </c>
      <c r="K4052">
        <v>0</v>
      </c>
    </row>
    <row r="4053" spans="1:11" x14ac:dyDescent="0.25">
      <c r="A4053" t="str">
        <v>BioLegend</v>
      </c>
      <c r="B4053">
        <v>2851.2</v>
      </c>
      <c r="C4053" t="str">
        <v>EED120745</v>
      </c>
      <c r="D4053" s="6">
        <v>45968</v>
      </c>
      <c r="E4053" s="6">
        <v>45975</v>
      </c>
      <c r="F4053">
        <v>101319</v>
      </c>
      <c r="G4053">
        <v>1</v>
      </c>
      <c r="H4053">
        <v>1</v>
      </c>
      <c r="I4053">
        <v>0</v>
      </c>
      <c r="J4053" t="str">
        <v>Pune</v>
      </c>
      <c r="K4053">
        <v>0</v>
      </c>
    </row>
    <row r="4054" spans="1:11" x14ac:dyDescent="0.25">
      <c r="A4054" t="str">
        <v>BioLegend</v>
      </c>
      <c r="B4054">
        <v>12724.8</v>
      </c>
      <c r="C4054" t="str">
        <v>EED120745</v>
      </c>
      <c r="D4054" s="6">
        <v>45968</v>
      </c>
      <c r="E4054" s="6">
        <v>45975</v>
      </c>
      <c r="F4054">
        <v>102045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26426.400000000001</v>
      </c>
      <c r="C4055" t="str">
        <v>EED120745</v>
      </c>
      <c r="D4055" s="6">
        <v>45968</v>
      </c>
      <c r="E4055" s="6">
        <v>45975</v>
      </c>
      <c r="F4055">
        <v>104532</v>
      </c>
      <c r="G4055">
        <v>1</v>
      </c>
      <c r="H4055">
        <v>0</v>
      </c>
      <c r="I4055">
        <v>1</v>
      </c>
      <c r="J4055" t="str">
        <v>Delhi</v>
      </c>
      <c r="K4055">
        <v>0</v>
      </c>
    </row>
    <row r="4056" spans="1:11" x14ac:dyDescent="0.25">
      <c r="A4056" t="str">
        <v>BioLegend</v>
      </c>
      <c r="B4056">
        <v>13939.2</v>
      </c>
      <c r="C4056" t="str">
        <v>EED120745</v>
      </c>
      <c r="D4056" s="6">
        <v>45968</v>
      </c>
      <c r="E4056" s="6">
        <v>45975</v>
      </c>
      <c r="F4056">
        <v>104714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14784</v>
      </c>
      <c r="C4057" t="str">
        <v>EED120745</v>
      </c>
      <c r="D4057" s="6">
        <v>45968</v>
      </c>
      <c r="E4057" s="6">
        <v>45975</v>
      </c>
      <c r="F4057">
        <v>105006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16420.8</v>
      </c>
      <c r="C4058" t="str">
        <v>EED120745</v>
      </c>
      <c r="D4058" s="6">
        <v>45968</v>
      </c>
      <c r="E4058" s="6">
        <v>45975</v>
      </c>
      <c r="F4058">
        <v>116122</v>
      </c>
      <c r="G4058">
        <v>1</v>
      </c>
      <c r="H4058">
        <v>0</v>
      </c>
      <c r="I4058">
        <v>1</v>
      </c>
      <c r="J4058" t="str">
        <v>Delhi</v>
      </c>
      <c r="K4058">
        <v>0</v>
      </c>
    </row>
    <row r="4059" spans="1:11" x14ac:dyDescent="0.25">
      <c r="A4059" t="str">
        <v>BioLegend</v>
      </c>
      <c r="B4059">
        <v>7444.7999999999993</v>
      </c>
      <c r="C4059" t="str">
        <v>EED120745</v>
      </c>
      <c r="D4059" s="6">
        <v>45968</v>
      </c>
      <c r="E4059" s="6">
        <v>45975</v>
      </c>
      <c r="F4059">
        <v>116415</v>
      </c>
      <c r="G4059">
        <v>1</v>
      </c>
      <c r="H4059">
        <v>0</v>
      </c>
      <c r="I4059">
        <v>1</v>
      </c>
      <c r="J4059" t="str">
        <v>Faridabad</v>
      </c>
      <c r="K4059">
        <v>0</v>
      </c>
    </row>
    <row r="4060" spans="1:11" x14ac:dyDescent="0.25">
      <c r="A4060" t="str">
        <v>BioLegend</v>
      </c>
      <c r="B4060">
        <v>15417.599999999999</v>
      </c>
      <c r="C4060" t="str">
        <v>EED120745</v>
      </c>
      <c r="D4060" s="6">
        <v>45968</v>
      </c>
      <c r="E4060" s="6">
        <v>45975</v>
      </c>
      <c r="F4060">
        <v>117316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14572.8</v>
      </c>
      <c r="C4061" t="str">
        <v>EED120745</v>
      </c>
      <c r="D4061" s="6">
        <v>45968</v>
      </c>
      <c r="E4061" s="6">
        <v>45975</v>
      </c>
      <c r="F4061">
        <v>121626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15584.8</v>
      </c>
      <c r="C4062" t="str">
        <v>EED120745</v>
      </c>
      <c r="D4062" s="6">
        <v>45968</v>
      </c>
      <c r="E4062" s="6">
        <v>45975</v>
      </c>
      <c r="F4062">
        <v>123137</v>
      </c>
      <c r="G4062">
        <v>1</v>
      </c>
      <c r="H4062">
        <v>0</v>
      </c>
      <c r="I4062">
        <v>1</v>
      </c>
      <c r="J4062" t="str">
        <v>Delhi</v>
      </c>
      <c r="K4062">
        <v>0</v>
      </c>
    </row>
    <row r="4063" spans="1:11" x14ac:dyDescent="0.25">
      <c r="A4063" t="str">
        <v>BioLegend</v>
      </c>
      <c r="B4063">
        <v>13094.400000000001</v>
      </c>
      <c r="C4063" t="str">
        <v>EED120745</v>
      </c>
      <c r="D4063" s="6">
        <v>45968</v>
      </c>
      <c r="E4063" s="6">
        <v>45975</v>
      </c>
      <c r="F4063">
        <v>127622</v>
      </c>
      <c r="G4063">
        <v>1</v>
      </c>
      <c r="H4063">
        <v>0</v>
      </c>
      <c r="I4063">
        <v>1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19800</v>
      </c>
      <c r="C4064" t="str">
        <v>EED120745</v>
      </c>
      <c r="D4064" s="6">
        <v>45968</v>
      </c>
      <c r="E4064" s="6">
        <v>45975</v>
      </c>
      <c r="F4064">
        <v>146528</v>
      </c>
      <c r="G4064">
        <v>1</v>
      </c>
      <c r="H4064">
        <v>0</v>
      </c>
      <c r="I4064">
        <v>1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11140.8</v>
      </c>
      <c r="C4065" t="str">
        <v>EED120745</v>
      </c>
      <c r="D4065" s="6">
        <v>45968</v>
      </c>
      <c r="E4065" s="6">
        <v>45975</v>
      </c>
      <c r="F4065">
        <v>157614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2323.1999999999998</v>
      </c>
      <c r="C4066" t="str">
        <v>EED120745</v>
      </c>
      <c r="D4066" s="6">
        <v>45968</v>
      </c>
      <c r="E4066" s="6">
        <v>45975</v>
      </c>
      <c r="F4066">
        <v>300402</v>
      </c>
      <c r="G4066">
        <v>1</v>
      </c>
      <c r="H4066">
        <v>0</v>
      </c>
      <c r="I4066">
        <v>1</v>
      </c>
      <c r="J4066" t="str">
        <v>Sonipat</v>
      </c>
      <c r="K4066">
        <v>0</v>
      </c>
    </row>
    <row r="4067" spans="1:11" x14ac:dyDescent="0.25">
      <c r="A4067" t="str">
        <v>BioLegend</v>
      </c>
      <c r="B4067">
        <v>13992</v>
      </c>
      <c r="C4067" t="str">
        <v>EED120745</v>
      </c>
      <c r="D4067" s="6">
        <v>45968</v>
      </c>
      <c r="E4067" s="6">
        <v>45975</v>
      </c>
      <c r="F4067">
        <v>300920</v>
      </c>
      <c r="G4067">
        <v>3</v>
      </c>
      <c r="H4067">
        <v>3</v>
      </c>
      <c r="I4067">
        <v>0</v>
      </c>
      <c r="J4067" t="str">
        <v>Banglore</v>
      </c>
      <c r="K4067">
        <v>0</v>
      </c>
    </row>
    <row r="4068" spans="1:11" x14ac:dyDescent="0.25">
      <c r="A4068" t="str">
        <v>BioLegend</v>
      </c>
      <c r="B4068">
        <v>6124.7999999999993</v>
      </c>
      <c r="C4068" t="str">
        <v>EED120745</v>
      </c>
      <c r="D4068" s="6">
        <v>45968</v>
      </c>
      <c r="E4068" s="6">
        <v>45975</v>
      </c>
      <c r="F4068">
        <v>301804</v>
      </c>
      <c r="G4068">
        <v>1</v>
      </c>
      <c r="H4068">
        <v>0</v>
      </c>
      <c r="I4068">
        <v>1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5544</v>
      </c>
      <c r="C4069" t="str">
        <v>EED120745</v>
      </c>
      <c r="D4069" s="6">
        <v>45968</v>
      </c>
      <c r="E4069" s="6">
        <v>45975</v>
      </c>
      <c r="F4069">
        <v>302212</v>
      </c>
      <c r="G4069">
        <v>1</v>
      </c>
      <c r="H4069">
        <v>0</v>
      </c>
      <c r="I4069">
        <v>1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15417.600000000002</v>
      </c>
      <c r="C4070" t="str">
        <v>EED120745</v>
      </c>
      <c r="D4070" s="6">
        <v>45968</v>
      </c>
      <c r="E4070" s="6">
        <v>45975</v>
      </c>
      <c r="F4070">
        <v>302216</v>
      </c>
      <c r="G4070">
        <v>3</v>
      </c>
      <c r="H4070">
        <v>3</v>
      </c>
      <c r="I4070">
        <v>0</v>
      </c>
      <c r="J4070" t="str">
        <v>Banglore</v>
      </c>
      <c r="K4070">
        <v>0</v>
      </c>
    </row>
    <row r="4071" spans="1:11" x14ac:dyDescent="0.25">
      <c r="A4071" t="str">
        <v>BioLegend</v>
      </c>
      <c r="B4071">
        <v>7867.2000000000007</v>
      </c>
      <c r="C4071" t="str">
        <v>EED120745</v>
      </c>
      <c r="D4071" s="6">
        <v>45968</v>
      </c>
      <c r="E4071" s="6">
        <v>45975</v>
      </c>
      <c r="F4071">
        <v>302306</v>
      </c>
      <c r="G4071">
        <v>1</v>
      </c>
      <c r="H4071">
        <v>0</v>
      </c>
      <c r="I4071">
        <v>1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14599.2</v>
      </c>
      <c r="C4072" t="str">
        <v>EED120745</v>
      </c>
      <c r="D4072" s="6">
        <v>45968</v>
      </c>
      <c r="E4072" s="6">
        <v>45975</v>
      </c>
      <c r="F4072">
        <v>302633</v>
      </c>
      <c r="G4072">
        <v>1</v>
      </c>
      <c r="H4072">
        <v>1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5544</v>
      </c>
      <c r="C4073" t="str">
        <v>EED120745</v>
      </c>
      <c r="D4073" s="6">
        <v>45968</v>
      </c>
      <c r="E4073" s="6">
        <v>45975</v>
      </c>
      <c r="F4073">
        <v>304108</v>
      </c>
      <c r="G4073">
        <v>1</v>
      </c>
      <c r="H4073">
        <v>0</v>
      </c>
      <c r="I4073">
        <v>1</v>
      </c>
      <c r="J4073" t="str">
        <v>Delhi</v>
      </c>
      <c r="K4073">
        <v>0</v>
      </c>
    </row>
    <row r="4074" spans="1:11" x14ac:dyDescent="0.25">
      <c r="A4074" t="str">
        <v>BioLegend</v>
      </c>
      <c r="B4074">
        <v>25440.800000000003</v>
      </c>
      <c r="C4074" t="str">
        <v>EED120745</v>
      </c>
      <c r="D4074" s="6">
        <v>45968</v>
      </c>
      <c r="E4074" s="6">
        <v>45975</v>
      </c>
      <c r="F4074">
        <v>305238</v>
      </c>
      <c r="G4074">
        <v>1</v>
      </c>
      <c r="H4074">
        <v>0</v>
      </c>
      <c r="I4074">
        <v>1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17054.400000000001</v>
      </c>
      <c r="C4075" t="str">
        <v>EED120745</v>
      </c>
      <c r="D4075" s="6">
        <v>45968</v>
      </c>
      <c r="E4075" s="6">
        <v>45975</v>
      </c>
      <c r="F4075">
        <v>305636</v>
      </c>
      <c r="G4075">
        <v>2</v>
      </c>
      <c r="H4075">
        <v>2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26796</v>
      </c>
      <c r="C4076" t="str">
        <v>EED120745</v>
      </c>
      <c r="D4076" s="6">
        <v>45968</v>
      </c>
      <c r="E4076" s="6">
        <v>45975</v>
      </c>
      <c r="F4076">
        <v>306742</v>
      </c>
      <c r="G4076">
        <v>1</v>
      </c>
      <c r="H4076">
        <v>1</v>
      </c>
      <c r="I4076">
        <v>0</v>
      </c>
      <c r="J4076" t="str">
        <v>Kerala</v>
      </c>
      <c r="K4076">
        <v>0</v>
      </c>
    </row>
    <row r="4077" spans="1:11" x14ac:dyDescent="0.25">
      <c r="A4077" t="str">
        <v>BioLegend</v>
      </c>
      <c r="B4077">
        <v>6811.2000000000007</v>
      </c>
      <c r="C4077" t="str">
        <v>EED120745</v>
      </c>
      <c r="D4077" s="6">
        <v>45968</v>
      </c>
      <c r="E4077" s="6">
        <v>45975</v>
      </c>
      <c r="F4077">
        <v>312213</v>
      </c>
      <c r="G4077">
        <v>1</v>
      </c>
      <c r="H4077">
        <v>1</v>
      </c>
      <c r="I4077">
        <v>0</v>
      </c>
      <c r="J4077" t="str">
        <v>Kanpur</v>
      </c>
      <c r="K4077">
        <v>0</v>
      </c>
    </row>
    <row r="4078" spans="1:11" x14ac:dyDescent="0.25">
      <c r="A4078" t="str">
        <v>BioLegend</v>
      </c>
      <c r="B4078">
        <v>9292.7999999999993</v>
      </c>
      <c r="C4078" t="str">
        <v>EED120745</v>
      </c>
      <c r="D4078" s="6">
        <v>45968</v>
      </c>
      <c r="E4078" s="6">
        <v>45975</v>
      </c>
      <c r="F4078">
        <v>314511</v>
      </c>
      <c r="G4078">
        <v>1</v>
      </c>
      <c r="H4078">
        <v>1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25071.199999999997</v>
      </c>
      <c r="C4079" t="str">
        <v>EED120745</v>
      </c>
      <c r="D4079" s="6">
        <v>45968</v>
      </c>
      <c r="E4079" s="6">
        <v>45975</v>
      </c>
      <c r="F4079">
        <v>318340</v>
      </c>
      <c r="G4079">
        <v>1</v>
      </c>
      <c r="H4079">
        <v>1</v>
      </c>
      <c r="I4079">
        <v>0</v>
      </c>
      <c r="J4079" t="str">
        <v>Mumbai</v>
      </c>
      <c r="K4079">
        <v>0</v>
      </c>
    </row>
    <row r="4080" spans="1:11" x14ac:dyDescent="0.25">
      <c r="A4080" t="str">
        <v>BioLegend</v>
      </c>
      <c r="B4080">
        <v>7761.6</v>
      </c>
      <c r="C4080" t="str">
        <v>EED120745</v>
      </c>
      <c r="D4080" s="6">
        <v>45968</v>
      </c>
      <c r="E4080" s="6">
        <v>45975</v>
      </c>
      <c r="F4080">
        <v>325631</v>
      </c>
      <c r="G4080">
        <v>1</v>
      </c>
      <c r="H4080">
        <v>1</v>
      </c>
      <c r="I4080">
        <v>0</v>
      </c>
      <c r="J4080" t="str">
        <v>ROORKE</v>
      </c>
      <c r="K4080">
        <v>0</v>
      </c>
    </row>
    <row r="4081" spans="1:11" x14ac:dyDescent="0.25">
      <c r="A4081" t="str">
        <v>BioLegend</v>
      </c>
      <c r="B4081">
        <v>19536</v>
      </c>
      <c r="C4081" t="str">
        <v>EED120745</v>
      </c>
      <c r="D4081" s="6">
        <v>45968</v>
      </c>
      <c r="E4081" s="6">
        <v>45975</v>
      </c>
      <c r="F4081">
        <v>331222</v>
      </c>
      <c r="G4081">
        <v>1</v>
      </c>
      <c r="H4081">
        <v>1</v>
      </c>
      <c r="I4081">
        <v>0</v>
      </c>
      <c r="J4081" t="str">
        <v>Banglore</v>
      </c>
      <c r="K4081">
        <v>0</v>
      </c>
    </row>
    <row r="4082" spans="1:11" x14ac:dyDescent="0.25">
      <c r="A4082" t="str">
        <v>BioLegend</v>
      </c>
      <c r="B4082">
        <v>5702.4</v>
      </c>
      <c r="C4082" t="str">
        <v>EED120745</v>
      </c>
      <c r="D4082" s="6">
        <v>45968</v>
      </c>
      <c r="E4082" s="6">
        <v>45975</v>
      </c>
      <c r="F4082">
        <v>348205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33739.199999999997</v>
      </c>
      <c r="C4083" t="str">
        <v>EED120745</v>
      </c>
      <c r="D4083" s="6">
        <v>45968</v>
      </c>
      <c r="E4083" s="6">
        <v>45975</v>
      </c>
      <c r="F4083">
        <v>348801</v>
      </c>
      <c r="G4083">
        <v>1</v>
      </c>
      <c r="H4083">
        <v>0</v>
      </c>
      <c r="I4083">
        <v>1</v>
      </c>
      <c r="J4083" t="str">
        <v>Delhi</v>
      </c>
      <c r="K4083">
        <v>0</v>
      </c>
    </row>
    <row r="4084" spans="1:11" x14ac:dyDescent="0.25">
      <c r="A4084" t="str">
        <v>BioLegend</v>
      </c>
      <c r="B4084">
        <v>17846.400000000001</v>
      </c>
      <c r="C4084" t="str">
        <v>EED120745</v>
      </c>
      <c r="D4084" s="6">
        <v>45968</v>
      </c>
      <c r="E4084" s="6">
        <v>45975</v>
      </c>
      <c r="F4084">
        <v>353214</v>
      </c>
      <c r="G4084">
        <v>1</v>
      </c>
      <c r="H4084">
        <v>0</v>
      </c>
      <c r="I4084">
        <v>1</v>
      </c>
      <c r="J4084" t="str">
        <v>Delhi</v>
      </c>
      <c r="K4084">
        <v>0</v>
      </c>
    </row>
    <row r="4085" spans="1:11" x14ac:dyDescent="0.25">
      <c r="A4085" t="str">
        <v>BioLegend</v>
      </c>
      <c r="B4085">
        <v>5913.6</v>
      </c>
      <c r="C4085" t="str">
        <v>EED120745</v>
      </c>
      <c r="D4085" s="6">
        <v>45968</v>
      </c>
      <c r="E4085" s="6">
        <v>45975</v>
      </c>
      <c r="F4085">
        <v>361705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15840</v>
      </c>
      <c r="C4086" t="str">
        <v>EED120745</v>
      </c>
      <c r="D4086" s="6">
        <v>45968</v>
      </c>
      <c r="E4086" s="6">
        <v>45975</v>
      </c>
      <c r="F4086">
        <v>368540</v>
      </c>
      <c r="G4086">
        <v>3</v>
      </c>
      <c r="H4086">
        <v>3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10164</v>
      </c>
      <c r="C4087" t="str">
        <v>EED120745</v>
      </c>
      <c r="D4087" s="6">
        <v>45968</v>
      </c>
      <c r="E4087" s="6">
        <v>45975</v>
      </c>
      <c r="F4087">
        <v>400157</v>
      </c>
      <c r="G4087">
        <v>1</v>
      </c>
      <c r="H4087">
        <v>1</v>
      </c>
      <c r="I4087">
        <v>0</v>
      </c>
      <c r="J4087" t="str">
        <v>Gujrat</v>
      </c>
      <c r="K4087">
        <v>0</v>
      </c>
    </row>
    <row r="4088" spans="1:11" x14ac:dyDescent="0.25">
      <c r="A4088" t="str">
        <v>BioLegend</v>
      </c>
      <c r="B4088">
        <v>1584</v>
      </c>
      <c r="C4088" t="str">
        <v>EED120745</v>
      </c>
      <c r="D4088" s="6">
        <v>45968</v>
      </c>
      <c r="E4088" s="6">
        <v>45975</v>
      </c>
      <c r="F4088">
        <v>400309</v>
      </c>
      <c r="G4088">
        <v>1</v>
      </c>
      <c r="H4088">
        <v>1</v>
      </c>
      <c r="I4088">
        <v>0</v>
      </c>
      <c r="J4088" t="str">
        <v>Pune</v>
      </c>
      <c r="K4088">
        <v>0</v>
      </c>
    </row>
    <row r="4089" spans="1:11" x14ac:dyDescent="0.25">
      <c r="A4089" t="str">
        <v>BioLegend</v>
      </c>
      <c r="B4089">
        <v>5385.6</v>
      </c>
      <c r="C4089" t="str">
        <v>EED120745</v>
      </c>
      <c r="D4089" s="6">
        <v>45968</v>
      </c>
      <c r="E4089" s="6">
        <v>45975</v>
      </c>
      <c r="F4089">
        <v>400412</v>
      </c>
      <c r="G4089">
        <v>1</v>
      </c>
      <c r="H4089">
        <v>0</v>
      </c>
      <c r="I4089">
        <v>1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7761.6</v>
      </c>
      <c r="C4090" t="str">
        <v>EED120745</v>
      </c>
      <c r="D4090" s="6">
        <v>45968</v>
      </c>
      <c r="E4090" s="6">
        <v>45975</v>
      </c>
      <c r="F4090">
        <v>400606</v>
      </c>
      <c r="G4090">
        <v>1</v>
      </c>
      <c r="H4090">
        <v>0</v>
      </c>
      <c r="I4090">
        <v>1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9292.7999999999993</v>
      </c>
      <c r="C4091" t="str">
        <v>EED120745</v>
      </c>
      <c r="D4091" s="6">
        <v>45968</v>
      </c>
      <c r="E4091" s="6">
        <v>45975</v>
      </c>
      <c r="F4091">
        <v>400618</v>
      </c>
      <c r="G4091">
        <v>1</v>
      </c>
      <c r="H4091">
        <v>0</v>
      </c>
      <c r="I4091">
        <v>1</v>
      </c>
      <c r="J4091" t="str">
        <v>Delhi</v>
      </c>
      <c r="K4091">
        <v>0</v>
      </c>
    </row>
    <row r="4092" spans="1:11" x14ac:dyDescent="0.25">
      <c r="A4092" t="str">
        <v>BioLegend</v>
      </c>
      <c r="B4092">
        <v>13992</v>
      </c>
      <c r="C4092" t="str">
        <v>EED120745</v>
      </c>
      <c r="D4092" s="6">
        <v>45968</v>
      </c>
      <c r="E4092" s="6">
        <v>45975</v>
      </c>
      <c r="F4092">
        <v>400660</v>
      </c>
      <c r="G4092">
        <v>1</v>
      </c>
      <c r="H4092">
        <v>0</v>
      </c>
      <c r="I4092">
        <v>1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5332.8</v>
      </c>
      <c r="C4093" t="str">
        <v>EED120745</v>
      </c>
      <c r="D4093" s="6">
        <v>45968</v>
      </c>
      <c r="E4093" s="6">
        <v>45975</v>
      </c>
      <c r="F4093">
        <v>400951</v>
      </c>
      <c r="G4093">
        <v>1</v>
      </c>
      <c r="H4093">
        <v>1</v>
      </c>
      <c r="I4093">
        <v>0</v>
      </c>
      <c r="J4093" t="str">
        <v>Gujrat</v>
      </c>
      <c r="K4093">
        <v>0</v>
      </c>
    </row>
    <row r="4094" spans="1:11" x14ac:dyDescent="0.25">
      <c r="A4094" t="str">
        <v>BioLegend</v>
      </c>
      <c r="B4094">
        <v>26136</v>
      </c>
      <c r="C4094" t="str">
        <v>EED120745</v>
      </c>
      <c r="D4094" s="6">
        <v>45968</v>
      </c>
      <c r="E4094" s="6">
        <v>45975</v>
      </c>
      <c r="F4094">
        <v>403502</v>
      </c>
      <c r="G4094">
        <v>1</v>
      </c>
      <c r="H4094">
        <v>1</v>
      </c>
      <c r="I4094">
        <v>0</v>
      </c>
      <c r="J4094" t="str">
        <v>BANGALORE</v>
      </c>
      <c r="K4094">
        <v>0</v>
      </c>
    </row>
    <row r="4095" spans="1:11" x14ac:dyDescent="0.25">
      <c r="A4095" t="str">
        <v>BioLegend</v>
      </c>
      <c r="B4095">
        <v>4699.2</v>
      </c>
      <c r="C4095" t="str">
        <v>EED120745</v>
      </c>
      <c r="D4095" s="6">
        <v>45968</v>
      </c>
      <c r="E4095" s="6">
        <v>45975</v>
      </c>
      <c r="F4095">
        <v>420201</v>
      </c>
      <c r="G4095">
        <v>1</v>
      </c>
      <c r="H4095">
        <v>1</v>
      </c>
      <c r="I4095">
        <v>0</v>
      </c>
      <c r="J4095" t="str">
        <v>Banglore</v>
      </c>
      <c r="K4095">
        <v>0</v>
      </c>
    </row>
    <row r="4096" spans="1:11" x14ac:dyDescent="0.25">
      <c r="A4096" t="str">
        <v>BioLegend</v>
      </c>
      <c r="B4096">
        <v>3432</v>
      </c>
      <c r="C4096" t="str">
        <v>EED120745</v>
      </c>
      <c r="D4096" s="6">
        <v>45968</v>
      </c>
      <c r="E4096" s="6">
        <v>45975</v>
      </c>
      <c r="F4096">
        <v>420301</v>
      </c>
      <c r="G4096">
        <v>1</v>
      </c>
      <c r="H4096">
        <v>1</v>
      </c>
      <c r="I4096">
        <v>0</v>
      </c>
      <c r="J4096" t="str">
        <v>Kerala</v>
      </c>
      <c r="K4096">
        <v>0</v>
      </c>
    </row>
    <row r="4097" spans="1:11" x14ac:dyDescent="0.25">
      <c r="A4097" t="str">
        <v>BioLegend</v>
      </c>
      <c r="B4097">
        <v>3115.2</v>
      </c>
      <c r="C4097" t="str">
        <v>EED120745</v>
      </c>
      <c r="D4097" s="6">
        <v>45968</v>
      </c>
      <c r="E4097" s="6">
        <v>45975</v>
      </c>
      <c r="F4097">
        <v>420404</v>
      </c>
      <c r="G4097">
        <v>8</v>
      </c>
      <c r="H4097">
        <v>8</v>
      </c>
      <c r="I4097">
        <v>0</v>
      </c>
      <c r="J4097" t="str">
        <v>Banglore</v>
      </c>
      <c r="K4097">
        <v>0</v>
      </c>
    </row>
    <row r="4098" spans="1:11" x14ac:dyDescent="0.25">
      <c r="A4098" t="str">
        <v>BioLegend</v>
      </c>
      <c r="B4098">
        <v>7444.7999999999993</v>
      </c>
      <c r="C4098" t="str">
        <v>EED120745</v>
      </c>
      <c r="D4098" s="6">
        <v>45968</v>
      </c>
      <c r="E4098" s="6">
        <v>45975</v>
      </c>
      <c r="F4098">
        <v>421601</v>
      </c>
      <c r="G4098">
        <v>8</v>
      </c>
      <c r="H4098">
        <v>8</v>
      </c>
      <c r="I4098">
        <v>0</v>
      </c>
      <c r="J4098" t="str">
        <v>Hyderabad</v>
      </c>
      <c r="K4098">
        <v>0</v>
      </c>
    </row>
    <row r="4099" spans="1:11" x14ac:dyDescent="0.25">
      <c r="A4099" t="str">
        <v>BioLegend</v>
      </c>
      <c r="B4099">
        <v>1003.2</v>
      </c>
      <c r="C4099" t="str">
        <v>EED120745</v>
      </c>
      <c r="D4099" s="6">
        <v>45968</v>
      </c>
      <c r="E4099" s="6">
        <v>45975</v>
      </c>
      <c r="F4099">
        <v>421701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17688</v>
      </c>
      <c r="C4100" t="str">
        <v>EED120745</v>
      </c>
      <c r="D4100" s="6">
        <v>45968</v>
      </c>
      <c r="E4100" s="6">
        <v>45975</v>
      </c>
      <c r="F4100">
        <v>423102</v>
      </c>
      <c r="G4100">
        <v>1</v>
      </c>
      <c r="H4100">
        <v>1</v>
      </c>
      <c r="I4100">
        <v>0</v>
      </c>
      <c r="J4100" t="str">
        <v>Mumbai</v>
      </c>
      <c r="K4100">
        <v>0</v>
      </c>
    </row>
    <row r="4101" spans="1:11" x14ac:dyDescent="0.25">
      <c r="A4101" t="str">
        <v>BioLegend</v>
      </c>
      <c r="B4101">
        <v>4065.6000000000004</v>
      </c>
      <c r="C4101" t="str">
        <v>EED120745</v>
      </c>
      <c r="D4101" s="6">
        <v>45968</v>
      </c>
      <c r="E4101" s="6">
        <v>45975</v>
      </c>
      <c r="F4101">
        <v>423601</v>
      </c>
      <c r="G4101">
        <v>4</v>
      </c>
      <c r="H4101">
        <v>4</v>
      </c>
      <c r="I4101">
        <v>0</v>
      </c>
      <c r="J4101" t="str">
        <v>Banglore</v>
      </c>
      <c r="K4101">
        <v>0</v>
      </c>
    </row>
    <row r="4102" spans="1:11" x14ac:dyDescent="0.25">
      <c r="A4102" t="str">
        <v>BioLegend</v>
      </c>
      <c r="B4102">
        <v>17432.8</v>
      </c>
      <c r="C4102" t="str">
        <v>EED120745</v>
      </c>
      <c r="D4102" s="6">
        <v>45968</v>
      </c>
      <c r="E4102" s="6">
        <v>45975</v>
      </c>
      <c r="F4102">
        <v>505836</v>
      </c>
      <c r="G4102">
        <v>1</v>
      </c>
      <c r="H4102">
        <v>1</v>
      </c>
      <c r="I4102">
        <v>0</v>
      </c>
      <c r="J4102" t="str">
        <v>Pune</v>
      </c>
      <c r="K4102">
        <v>0</v>
      </c>
    </row>
    <row r="4103" spans="1:11" x14ac:dyDescent="0.25">
      <c r="A4103" t="str">
        <v>BioLegend</v>
      </c>
      <c r="B4103">
        <v>19536</v>
      </c>
      <c r="C4103" t="str">
        <v>EED120745</v>
      </c>
      <c r="D4103" s="6">
        <v>45968</v>
      </c>
      <c r="E4103" s="6">
        <v>45975</v>
      </c>
      <c r="F4103">
        <v>626812</v>
      </c>
      <c r="G4103">
        <v>5</v>
      </c>
      <c r="H4103">
        <v>0</v>
      </c>
      <c r="I4103">
        <v>5</v>
      </c>
      <c r="J4103" t="str">
        <v>STOCK</v>
      </c>
      <c r="K4103">
        <v>0</v>
      </c>
    </row>
    <row r="4104" spans="1:11" x14ac:dyDescent="0.25">
      <c r="A4104" t="str">
        <v>BioLegend</v>
      </c>
      <c r="B4104">
        <v>13200</v>
      </c>
      <c r="C4104" t="str">
        <v>EED120745</v>
      </c>
      <c r="D4104" s="6">
        <v>45968</v>
      </c>
      <c r="E4104" s="6">
        <v>45975</v>
      </c>
      <c r="F4104">
        <v>640934</v>
      </c>
      <c r="G4104">
        <v>1</v>
      </c>
      <c r="H4104">
        <v>1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24763.199999999997</v>
      </c>
      <c r="C4105" t="str">
        <v>EED120745</v>
      </c>
      <c r="D4105" s="6">
        <v>45968</v>
      </c>
      <c r="E4105" s="6">
        <v>45975</v>
      </c>
      <c r="F4105">
        <v>901518</v>
      </c>
      <c r="G4105">
        <v>1</v>
      </c>
      <c r="H4105">
        <v>1</v>
      </c>
      <c r="I4105">
        <v>0</v>
      </c>
      <c r="J4105" t="str">
        <v>Telangana</v>
      </c>
      <c r="K4105">
        <v>0</v>
      </c>
    </row>
    <row r="4106" spans="1:11" x14ac:dyDescent="0.25">
      <c r="A4106" t="str">
        <v>Biolegend</v>
      </c>
      <c r="B4106">
        <v>5544</v>
      </c>
      <c r="C4106" t="str">
        <v>EED120656</v>
      </c>
      <c r="D4106" s="6">
        <v>45965</v>
      </c>
      <c r="E4106" s="6">
        <v>45975</v>
      </c>
      <c r="F4106">
        <v>100219</v>
      </c>
      <c r="G4106">
        <v>2</v>
      </c>
      <c r="H4106">
        <v>0</v>
      </c>
      <c r="I4106">
        <v>2</v>
      </c>
      <c r="J4106" t="str">
        <v>Faridabad</v>
      </c>
      <c r="K4106">
        <v>0</v>
      </c>
    </row>
    <row r="4107" spans="1:11" x14ac:dyDescent="0.25">
      <c r="A4107" t="str">
        <v>Biolegend</v>
      </c>
      <c r="B4107">
        <v>16878.400000000001</v>
      </c>
      <c r="C4107" t="str">
        <v>EED120656</v>
      </c>
      <c r="D4107" s="6">
        <v>45965</v>
      </c>
      <c r="E4107" s="6">
        <v>45975</v>
      </c>
      <c r="F4107">
        <v>100234</v>
      </c>
      <c r="G4107">
        <v>1</v>
      </c>
      <c r="H4107">
        <v>0</v>
      </c>
      <c r="I4107">
        <v>1</v>
      </c>
      <c r="J4107" t="str">
        <v>Faridabad</v>
      </c>
      <c r="K4107">
        <v>0</v>
      </c>
    </row>
    <row r="4108" spans="1:11" x14ac:dyDescent="0.25">
      <c r="A4108" t="str">
        <v>Biolegend</v>
      </c>
      <c r="B4108">
        <v>13358.400000000001</v>
      </c>
      <c r="C4108" t="str">
        <v>EED120656</v>
      </c>
      <c r="D4108" s="6">
        <v>45965</v>
      </c>
      <c r="E4108" s="6">
        <v>45975</v>
      </c>
      <c r="F4108">
        <v>100240</v>
      </c>
      <c r="G4108">
        <v>2</v>
      </c>
      <c r="H4108">
        <v>2</v>
      </c>
      <c r="I4108">
        <v>0</v>
      </c>
      <c r="J4108" t="str">
        <v>Bhopal</v>
      </c>
      <c r="K4108">
        <v>0</v>
      </c>
    </row>
    <row r="4109" spans="1:11" x14ac:dyDescent="0.25">
      <c r="A4109" t="str">
        <v>Biolegend</v>
      </c>
      <c r="B4109">
        <v>5913.6</v>
      </c>
      <c r="C4109" t="str">
        <v>EED120656</v>
      </c>
      <c r="D4109" s="6">
        <v>45965</v>
      </c>
      <c r="E4109" s="6">
        <v>45975</v>
      </c>
      <c r="F4109">
        <v>100287</v>
      </c>
      <c r="G4109">
        <v>1</v>
      </c>
      <c r="H4109">
        <v>1</v>
      </c>
      <c r="I4109">
        <v>0</v>
      </c>
      <c r="J4109" t="str">
        <v>Kolkata</v>
      </c>
      <c r="K4109">
        <v>0</v>
      </c>
    </row>
    <row r="4110" spans="1:11" x14ac:dyDescent="0.25">
      <c r="A4110" t="str">
        <v>Biolegend</v>
      </c>
      <c r="B4110">
        <v>3801.6000000000004</v>
      </c>
      <c r="C4110" t="str">
        <v>EED120656</v>
      </c>
      <c r="D4110" s="6">
        <v>45965</v>
      </c>
      <c r="E4110" s="6">
        <v>45975</v>
      </c>
      <c r="F4110">
        <v>100408</v>
      </c>
      <c r="G4110">
        <v>1</v>
      </c>
      <c r="H4110">
        <v>0</v>
      </c>
      <c r="I4110">
        <v>1</v>
      </c>
      <c r="J4110" t="str">
        <v>Faridabad</v>
      </c>
      <c r="K4110">
        <v>0</v>
      </c>
    </row>
    <row r="4111" spans="1:11" x14ac:dyDescent="0.25">
      <c r="A4111" t="str">
        <v>Biolegend</v>
      </c>
      <c r="B4111">
        <v>6969.6</v>
      </c>
      <c r="C4111" t="str">
        <v>EED120656</v>
      </c>
      <c r="D4111" s="6">
        <v>45965</v>
      </c>
      <c r="E4111" s="6">
        <v>45975</v>
      </c>
      <c r="F4111">
        <v>100412</v>
      </c>
      <c r="G4111">
        <v>4</v>
      </c>
      <c r="H4111">
        <v>4</v>
      </c>
      <c r="I4111">
        <v>0</v>
      </c>
      <c r="J4111" t="str">
        <v>Gujrat</v>
      </c>
      <c r="K4111">
        <v>0</v>
      </c>
    </row>
    <row r="4112" spans="1:11" x14ac:dyDescent="0.25">
      <c r="A4112" t="str">
        <v>Biolegend</v>
      </c>
      <c r="B4112">
        <v>4593.6000000000004</v>
      </c>
      <c r="C4112" t="str">
        <v>EED120656</v>
      </c>
      <c r="D4112" s="6">
        <v>45965</v>
      </c>
      <c r="E4112" s="6">
        <v>45975</v>
      </c>
      <c r="F4112">
        <v>100413</v>
      </c>
      <c r="G4112">
        <v>1</v>
      </c>
      <c r="H4112">
        <v>0</v>
      </c>
      <c r="I4112">
        <v>1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11352</v>
      </c>
      <c r="C4113" t="str">
        <v>EED120656</v>
      </c>
      <c r="D4113" s="6">
        <v>45965</v>
      </c>
      <c r="E4113" s="6">
        <v>45975</v>
      </c>
      <c r="F4113">
        <v>100414</v>
      </c>
      <c r="G4113">
        <v>1</v>
      </c>
      <c r="H4113">
        <v>1</v>
      </c>
      <c r="I4113">
        <v>0</v>
      </c>
      <c r="J4113" t="str">
        <v>Mumbai</v>
      </c>
      <c r="K4113">
        <v>0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>
        <v>45975</v>
      </c>
      <c r="F4114">
        <v>100422</v>
      </c>
      <c r="G4114">
        <v>1</v>
      </c>
      <c r="H4114">
        <v>0</v>
      </c>
      <c r="I4114">
        <v>1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>
        <v>45975</v>
      </c>
      <c r="F4115">
        <v>100422</v>
      </c>
      <c r="G4115">
        <v>1</v>
      </c>
      <c r="H4115">
        <v>1</v>
      </c>
      <c r="I4115">
        <v>0</v>
      </c>
      <c r="J4115" t="str">
        <v>Pune</v>
      </c>
      <c r="K4115">
        <v>0</v>
      </c>
    </row>
    <row r="4116" spans="1:11" x14ac:dyDescent="0.25">
      <c r="A4116" t="str">
        <v>Biolegend</v>
      </c>
      <c r="B4116">
        <v>15206.399999999998</v>
      </c>
      <c r="C4116" t="str">
        <v>EED120656</v>
      </c>
      <c r="D4116" s="6">
        <v>45965</v>
      </c>
      <c r="E4116" s="6">
        <v>45975</v>
      </c>
      <c r="F4116">
        <v>100432</v>
      </c>
      <c r="G4116">
        <v>3</v>
      </c>
      <c r="H4116">
        <v>0</v>
      </c>
      <c r="I4116">
        <v>3</v>
      </c>
      <c r="J4116" t="str">
        <v>Faridabad</v>
      </c>
      <c r="K4116">
        <v>0</v>
      </c>
    </row>
    <row r="4117" spans="1:11" x14ac:dyDescent="0.25">
      <c r="A4117" t="str">
        <v>Biolegend</v>
      </c>
      <c r="B4117">
        <v>5227.2</v>
      </c>
      <c r="C4117" t="str">
        <v>EED120656</v>
      </c>
      <c r="D4117" s="6">
        <v>45965</v>
      </c>
      <c r="E4117" s="6">
        <v>45975</v>
      </c>
      <c r="F4117">
        <v>100510</v>
      </c>
      <c r="G4117">
        <v>1</v>
      </c>
      <c r="H4117">
        <v>1</v>
      </c>
      <c r="I4117">
        <v>0</v>
      </c>
      <c r="J4117" t="str">
        <v>Bhopal</v>
      </c>
      <c r="K4117">
        <v>0</v>
      </c>
    </row>
    <row r="4118" spans="1:11" x14ac:dyDescent="0.25">
      <c r="A4118" t="str">
        <v>Biolegend</v>
      </c>
      <c r="B4118">
        <v>24354</v>
      </c>
      <c r="C4118" t="str">
        <v>EED120656</v>
      </c>
      <c r="D4118" s="6">
        <v>45965</v>
      </c>
      <c r="E4118" s="6">
        <v>45975</v>
      </c>
      <c r="F4118">
        <v>100573</v>
      </c>
      <c r="G4118">
        <v>1</v>
      </c>
      <c r="H4118">
        <v>0</v>
      </c>
      <c r="I4118">
        <v>1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1742.4</v>
      </c>
      <c r="C4119" t="str">
        <v>EED120656</v>
      </c>
      <c r="D4119" s="6">
        <v>45965</v>
      </c>
      <c r="E4119" s="6">
        <v>45975</v>
      </c>
      <c r="F4119">
        <v>100711</v>
      </c>
      <c r="G4119">
        <v>1</v>
      </c>
      <c r="H4119">
        <v>0</v>
      </c>
      <c r="I4119">
        <v>1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100714</v>
      </c>
      <c r="G4120">
        <v>1</v>
      </c>
      <c r="H4120">
        <v>0</v>
      </c>
      <c r="I4120">
        <v>1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12874.400000000001</v>
      </c>
      <c r="C4121" t="str">
        <v>EED120656</v>
      </c>
      <c r="D4121" s="6">
        <v>45965</v>
      </c>
      <c r="E4121" s="6">
        <v>45975</v>
      </c>
      <c r="F4121">
        <v>100741</v>
      </c>
      <c r="G4121">
        <v>1</v>
      </c>
      <c r="H4121">
        <v>1</v>
      </c>
      <c r="I4121">
        <v>0</v>
      </c>
      <c r="J4121" t="str">
        <v>Pune</v>
      </c>
      <c r="K4121">
        <v>0</v>
      </c>
    </row>
    <row r="4122" spans="1:11" x14ac:dyDescent="0.25">
      <c r="A4122" t="str">
        <v>Biolegend</v>
      </c>
      <c r="B4122">
        <v>5544</v>
      </c>
      <c r="C4122" t="str">
        <v>EED120656</v>
      </c>
      <c r="D4122" s="6">
        <v>45965</v>
      </c>
      <c r="E4122" s="6">
        <v>45975</v>
      </c>
      <c r="F4122">
        <v>101212</v>
      </c>
      <c r="G4122">
        <v>1</v>
      </c>
      <c r="H4122">
        <v>1</v>
      </c>
      <c r="I4122">
        <v>0</v>
      </c>
      <c r="J4122" t="str">
        <v>Pune</v>
      </c>
      <c r="K4122">
        <v>0</v>
      </c>
    </row>
    <row r="4123" spans="1:11" x14ac:dyDescent="0.25">
      <c r="A4123" t="str">
        <v>Biolegend</v>
      </c>
      <c r="B4123">
        <v>5596.8</v>
      </c>
      <c r="C4123" t="str">
        <v>EED120656</v>
      </c>
      <c r="D4123" s="6">
        <v>45965</v>
      </c>
      <c r="E4123" s="6">
        <v>45975</v>
      </c>
      <c r="F4123">
        <v>101229</v>
      </c>
      <c r="G4123">
        <v>1</v>
      </c>
      <c r="H4123">
        <v>1</v>
      </c>
      <c r="I4123">
        <v>0</v>
      </c>
      <c r="J4123" t="str">
        <v>Kolkata</v>
      </c>
      <c r="K4123">
        <v>0</v>
      </c>
    </row>
    <row r="4124" spans="1:11" x14ac:dyDescent="0.25">
      <c r="A4124" t="str">
        <v>Biolegend</v>
      </c>
      <c r="B4124">
        <v>6652.7999999999993</v>
      </c>
      <c r="C4124" t="str">
        <v>EED120656</v>
      </c>
      <c r="D4124" s="6">
        <v>45965</v>
      </c>
      <c r="E4124" s="6">
        <v>45975</v>
      </c>
      <c r="F4124">
        <v>101255</v>
      </c>
      <c r="G4124">
        <v>1</v>
      </c>
      <c r="H4124">
        <v>0</v>
      </c>
      <c r="I4124">
        <v>1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16816.8</v>
      </c>
      <c r="C4125" t="str">
        <v>EED120656</v>
      </c>
      <c r="D4125" s="6">
        <v>45965</v>
      </c>
      <c r="E4125" s="6">
        <v>45975</v>
      </c>
      <c r="F4125">
        <v>101259</v>
      </c>
      <c r="G4125">
        <v>1</v>
      </c>
      <c r="H4125">
        <v>1</v>
      </c>
      <c r="I4125">
        <v>0</v>
      </c>
      <c r="J4125" t="str">
        <v>Chandigarh</v>
      </c>
      <c r="K4125">
        <v>0</v>
      </c>
    </row>
    <row r="4126" spans="1:11" x14ac:dyDescent="0.25">
      <c r="A4126" t="str">
        <v>Biolegend</v>
      </c>
      <c r="B4126">
        <v>15831.2</v>
      </c>
      <c r="C4126" t="str">
        <v>EED120656</v>
      </c>
      <c r="D4126" s="6">
        <v>45965</v>
      </c>
      <c r="E4126" s="6">
        <v>45975</v>
      </c>
      <c r="F4126">
        <v>101263</v>
      </c>
      <c r="G4126">
        <v>1</v>
      </c>
      <c r="H4126">
        <v>0</v>
      </c>
      <c r="I4126">
        <v>1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11352</v>
      </c>
      <c r="C4127" t="str">
        <v>EED120656</v>
      </c>
      <c r="D4127" s="6">
        <v>45965</v>
      </c>
      <c r="E4127" s="6">
        <v>45975</v>
      </c>
      <c r="F4127">
        <v>102022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13992</v>
      </c>
      <c r="C4128" t="str">
        <v>EED120656</v>
      </c>
      <c r="D4128" s="6">
        <v>45965</v>
      </c>
      <c r="E4128" s="6">
        <v>45975</v>
      </c>
      <c r="F4128">
        <v>103032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14907.2</v>
      </c>
      <c r="C4129" t="str">
        <v>EED120656</v>
      </c>
      <c r="D4129" s="6">
        <v>45965</v>
      </c>
      <c r="E4129" s="6">
        <v>45975</v>
      </c>
      <c r="F4129">
        <v>103134</v>
      </c>
      <c r="G4129">
        <v>1</v>
      </c>
      <c r="H4129">
        <v>1</v>
      </c>
      <c r="I4129">
        <v>0</v>
      </c>
      <c r="J4129" t="str">
        <v>Banglore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103149</v>
      </c>
      <c r="G4130">
        <v>1</v>
      </c>
      <c r="H4130">
        <v>0</v>
      </c>
      <c r="I4130">
        <v>1</v>
      </c>
      <c r="J4130" t="str">
        <v>Faridabad</v>
      </c>
      <c r="K4130">
        <v>0</v>
      </c>
    </row>
    <row r="4131" spans="1:11" x14ac:dyDescent="0.25">
      <c r="A4131" t="str">
        <v>Biolegend</v>
      </c>
      <c r="B4131">
        <v>16896</v>
      </c>
      <c r="C4131" t="str">
        <v>EED120656</v>
      </c>
      <c r="D4131" s="6">
        <v>45965</v>
      </c>
      <c r="E4131" s="6">
        <v>45975</v>
      </c>
      <c r="F4131">
        <v>103192</v>
      </c>
      <c r="G4131">
        <v>1</v>
      </c>
      <c r="H4131">
        <v>1</v>
      </c>
      <c r="I4131">
        <v>0</v>
      </c>
      <c r="J4131" t="str">
        <v>Pune</v>
      </c>
      <c r="K4131">
        <v>0</v>
      </c>
    </row>
    <row r="4132" spans="1:11" x14ac:dyDescent="0.25">
      <c r="A4132" t="str">
        <v>Biolegend</v>
      </c>
      <c r="B4132">
        <v>4382.3999999999996</v>
      </c>
      <c r="C4132" t="str">
        <v>EED120656</v>
      </c>
      <c r="D4132" s="6">
        <v>45965</v>
      </c>
      <c r="E4132" s="6">
        <v>45975</v>
      </c>
      <c r="F4132">
        <v>104505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12091.2</v>
      </c>
      <c r="C4133" t="str">
        <v>EED120656</v>
      </c>
      <c r="D4133" s="6">
        <v>45965</v>
      </c>
      <c r="E4133" s="6">
        <v>45975</v>
      </c>
      <c r="F4133">
        <v>104518</v>
      </c>
      <c r="G4133">
        <v>1</v>
      </c>
      <c r="H4133">
        <v>1</v>
      </c>
      <c r="I4133">
        <v>0</v>
      </c>
      <c r="J4133" t="str">
        <v>Mumbai</v>
      </c>
      <c r="K4133">
        <v>0</v>
      </c>
    </row>
    <row r="4134" spans="1:11" x14ac:dyDescent="0.25">
      <c r="A4134" t="str">
        <v>Biolegend</v>
      </c>
      <c r="B4134">
        <v>11888.8</v>
      </c>
      <c r="C4134" t="str">
        <v>EED120656</v>
      </c>
      <c r="D4134" s="6">
        <v>45965</v>
      </c>
      <c r="E4134" s="6">
        <v>45975</v>
      </c>
      <c r="F4134">
        <v>104527</v>
      </c>
      <c r="G4134">
        <v>1</v>
      </c>
      <c r="H4134">
        <v>1</v>
      </c>
      <c r="I4134">
        <v>0</v>
      </c>
      <c r="J4134" t="str">
        <v>Noida</v>
      </c>
      <c r="K4134">
        <v>0</v>
      </c>
    </row>
    <row r="4135" spans="1:11" x14ac:dyDescent="0.25">
      <c r="A4135" t="str">
        <v>Biolegend</v>
      </c>
      <c r="B4135">
        <v>20512.8</v>
      </c>
      <c r="C4135" t="str">
        <v>EED120656</v>
      </c>
      <c r="D4135" s="6">
        <v>45965</v>
      </c>
      <c r="E4135" s="6">
        <v>45975</v>
      </c>
      <c r="F4135">
        <v>104741</v>
      </c>
      <c r="G4135">
        <v>1</v>
      </c>
      <c r="H4135">
        <v>0</v>
      </c>
      <c r="I4135">
        <v>1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13305.599999999999</v>
      </c>
      <c r="C4136" t="str">
        <v>EED120656</v>
      </c>
      <c r="D4136" s="6">
        <v>45965</v>
      </c>
      <c r="E4136" s="6">
        <v>45975</v>
      </c>
      <c r="F4136">
        <v>105808</v>
      </c>
      <c r="G4136">
        <v>1</v>
      </c>
      <c r="H4136">
        <v>1</v>
      </c>
      <c r="I4136">
        <v>0</v>
      </c>
      <c r="J4136" t="str">
        <v>Gujrat</v>
      </c>
      <c r="K4136">
        <v>0</v>
      </c>
    </row>
    <row r="4137" spans="1:11" x14ac:dyDescent="0.25">
      <c r="A4137" t="str">
        <v>Biolegend</v>
      </c>
      <c r="B4137">
        <v>12566.400000000001</v>
      </c>
      <c r="C4137" t="str">
        <v>EED120656</v>
      </c>
      <c r="D4137" s="6">
        <v>45965</v>
      </c>
      <c r="E4137" s="6">
        <v>45975</v>
      </c>
      <c r="F4137">
        <v>106311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7761.6</v>
      </c>
      <c r="C4138" t="str">
        <v>EED120656</v>
      </c>
      <c r="D4138" s="6">
        <v>45965</v>
      </c>
      <c r="E4138" s="6">
        <v>45975</v>
      </c>
      <c r="F4138">
        <v>106317</v>
      </c>
      <c r="G4138">
        <v>1</v>
      </c>
      <c r="H4138">
        <v>0</v>
      </c>
      <c r="I4138">
        <v>1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4910.3999999999996</v>
      </c>
      <c r="C4139" t="str">
        <v>EED120656</v>
      </c>
      <c r="D4139" s="6">
        <v>45965</v>
      </c>
      <c r="E4139" s="6">
        <v>45975</v>
      </c>
      <c r="F4139">
        <v>108305</v>
      </c>
      <c r="G4139">
        <v>1</v>
      </c>
      <c r="H4139">
        <v>1</v>
      </c>
      <c r="I4139">
        <v>0</v>
      </c>
      <c r="J4139" t="str">
        <v>Bhopal</v>
      </c>
      <c r="K4139">
        <v>0</v>
      </c>
    </row>
    <row r="4140" spans="1:11" x14ac:dyDescent="0.25">
      <c r="A4140" t="str">
        <v>Biolegend</v>
      </c>
      <c r="B4140">
        <v>7180.7999999999993</v>
      </c>
      <c r="C4140" t="str">
        <v>EED120656</v>
      </c>
      <c r="D4140" s="6">
        <v>45965</v>
      </c>
      <c r="E4140" s="6">
        <v>45975</v>
      </c>
      <c r="F4140">
        <v>108455</v>
      </c>
      <c r="G4140">
        <v>1</v>
      </c>
      <c r="H4140">
        <v>0</v>
      </c>
      <c r="I4140">
        <v>1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20204.8</v>
      </c>
      <c r="C4141" t="str">
        <v>EED120656</v>
      </c>
      <c r="D4141" s="6">
        <v>45965</v>
      </c>
      <c r="E4141" s="6">
        <v>45975</v>
      </c>
      <c r="F4141">
        <v>108745</v>
      </c>
      <c r="G4141">
        <v>1</v>
      </c>
      <c r="H4141">
        <v>0</v>
      </c>
      <c r="I4141">
        <v>1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14476</v>
      </c>
      <c r="C4142" t="str">
        <v>EED120656</v>
      </c>
      <c r="D4142" s="6">
        <v>45965</v>
      </c>
      <c r="E4142" s="6">
        <v>45975</v>
      </c>
      <c r="F4142">
        <v>113705</v>
      </c>
      <c r="G4142">
        <v>2</v>
      </c>
      <c r="H4142">
        <v>2</v>
      </c>
      <c r="I4142">
        <v>0</v>
      </c>
      <c r="J4142" t="str">
        <v>Mumbai</v>
      </c>
      <c r="K4142">
        <v>0</v>
      </c>
    </row>
    <row r="4143" spans="1:11" x14ac:dyDescent="0.25">
      <c r="A4143" t="str">
        <v>Biolegend</v>
      </c>
      <c r="B4143">
        <v>7075.2000000000007</v>
      </c>
      <c r="C4143" t="str">
        <v>EED120656</v>
      </c>
      <c r="D4143" s="6">
        <v>45965</v>
      </c>
      <c r="E4143" s="6">
        <v>45975</v>
      </c>
      <c r="F4143">
        <v>115508</v>
      </c>
      <c r="G4143">
        <v>1</v>
      </c>
      <c r="H4143">
        <v>0</v>
      </c>
      <c r="I4143">
        <v>1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18664.8</v>
      </c>
      <c r="C4144" t="str">
        <v>EED120656</v>
      </c>
      <c r="D4144" s="6">
        <v>45965</v>
      </c>
      <c r="E4144" s="6">
        <v>45975</v>
      </c>
      <c r="F4144">
        <v>119725</v>
      </c>
      <c r="G4144">
        <v>1</v>
      </c>
      <c r="H4144">
        <v>1</v>
      </c>
      <c r="I4144">
        <v>0</v>
      </c>
      <c r="J4144" t="str">
        <v>Pune</v>
      </c>
      <c r="K4144">
        <v>0</v>
      </c>
    </row>
    <row r="4145" spans="1:11" x14ac:dyDescent="0.25">
      <c r="A4145" t="str">
        <v>Biolegend</v>
      </c>
      <c r="B4145">
        <v>5544</v>
      </c>
      <c r="C4145" t="str">
        <v>EED120656</v>
      </c>
      <c r="D4145" s="6">
        <v>45965</v>
      </c>
      <c r="E4145" s="6">
        <v>45975</v>
      </c>
      <c r="F4145">
        <v>123113</v>
      </c>
      <c r="G4145">
        <v>1</v>
      </c>
      <c r="H4145">
        <v>0</v>
      </c>
      <c r="I4145">
        <v>1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17987.2</v>
      </c>
      <c r="C4146" t="str">
        <v>EED120656</v>
      </c>
      <c r="D4146" s="6">
        <v>45965</v>
      </c>
      <c r="E4146" s="6">
        <v>45975</v>
      </c>
      <c r="F4146">
        <v>123171</v>
      </c>
      <c r="G4146">
        <v>1</v>
      </c>
      <c r="H4146">
        <v>1</v>
      </c>
      <c r="I4146">
        <v>0</v>
      </c>
      <c r="J4146" t="str">
        <v>Pune</v>
      </c>
      <c r="K4146">
        <v>0</v>
      </c>
    </row>
    <row r="4147" spans="1:11" x14ac:dyDescent="0.25">
      <c r="A4147" t="str">
        <v>Biolegend</v>
      </c>
      <c r="B4147">
        <v>13992</v>
      </c>
      <c r="C4147" t="str">
        <v>EED120656</v>
      </c>
      <c r="D4147" s="6">
        <v>45965</v>
      </c>
      <c r="E4147" s="6">
        <v>45975</v>
      </c>
      <c r="F4147">
        <v>125254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15584.8</v>
      </c>
      <c r="C4148" t="str">
        <v>EED120656</v>
      </c>
      <c r="D4148" s="6">
        <v>45965</v>
      </c>
      <c r="E4148" s="6">
        <v>45975</v>
      </c>
      <c r="F4148">
        <v>126631</v>
      </c>
      <c r="G4148">
        <v>2</v>
      </c>
      <c r="H4148">
        <v>2</v>
      </c>
      <c r="I4148">
        <v>0</v>
      </c>
      <c r="J4148" t="str">
        <v>Mumbai</v>
      </c>
      <c r="K4148">
        <v>0</v>
      </c>
    </row>
    <row r="4149" spans="1:11" x14ac:dyDescent="0.25">
      <c r="A4149" t="str">
        <v>Biolegend</v>
      </c>
      <c r="B4149">
        <v>7075.2000000000007</v>
      </c>
      <c r="C4149" t="str">
        <v>EED120656</v>
      </c>
      <c r="D4149" s="6">
        <v>45965</v>
      </c>
      <c r="E4149" s="6">
        <v>45975</v>
      </c>
      <c r="F4149">
        <v>127607</v>
      </c>
      <c r="G4149">
        <v>1</v>
      </c>
      <c r="H4149">
        <v>1</v>
      </c>
      <c r="I4149">
        <v>0</v>
      </c>
      <c r="J4149" t="str">
        <v>Kolkata</v>
      </c>
      <c r="K4149">
        <v>0</v>
      </c>
    </row>
    <row r="4150" spans="1:11" x14ac:dyDescent="0.25">
      <c r="A4150" t="str">
        <v>Biolegend</v>
      </c>
      <c r="B4150">
        <v>16139.2</v>
      </c>
      <c r="C4150" t="str">
        <v>EED120656</v>
      </c>
      <c r="D4150" s="6">
        <v>45965</v>
      </c>
      <c r="E4150" s="6">
        <v>45975</v>
      </c>
      <c r="F4150">
        <v>127639</v>
      </c>
      <c r="G4150">
        <v>1</v>
      </c>
      <c r="H4150">
        <v>1</v>
      </c>
      <c r="I4150">
        <v>0</v>
      </c>
      <c r="J4150" t="str">
        <v>Pune</v>
      </c>
      <c r="K4150">
        <v>0</v>
      </c>
    </row>
    <row r="4151" spans="1:11" x14ac:dyDescent="0.25">
      <c r="A4151" t="str">
        <v>Biolegend</v>
      </c>
      <c r="B4151">
        <v>4699.2</v>
      </c>
      <c r="C4151" t="str">
        <v>EED120656</v>
      </c>
      <c r="D4151" s="6">
        <v>45965</v>
      </c>
      <c r="E4151" s="6">
        <v>45975</v>
      </c>
      <c r="F4151">
        <v>128005</v>
      </c>
      <c r="G4151">
        <v>1</v>
      </c>
      <c r="H4151">
        <v>1</v>
      </c>
      <c r="I4151">
        <v>0</v>
      </c>
      <c r="J4151" t="str">
        <v>Kolkata</v>
      </c>
      <c r="K4151">
        <v>0</v>
      </c>
    </row>
    <row r="4152" spans="1:11" x14ac:dyDescent="0.25">
      <c r="A4152" t="str">
        <v>Biolegend</v>
      </c>
      <c r="B4152">
        <v>17987.2</v>
      </c>
      <c r="C4152" t="str">
        <v>EED120656</v>
      </c>
      <c r="D4152" s="6">
        <v>45965</v>
      </c>
      <c r="E4152" s="6">
        <v>45975</v>
      </c>
      <c r="F4152">
        <v>135220</v>
      </c>
      <c r="G4152">
        <v>1</v>
      </c>
      <c r="H4152">
        <v>0</v>
      </c>
      <c r="I4152">
        <v>1</v>
      </c>
      <c r="J4152" t="str">
        <v>Faridabad</v>
      </c>
      <c r="K4152">
        <v>0</v>
      </c>
    </row>
    <row r="4153" spans="1:11" x14ac:dyDescent="0.25">
      <c r="A4153" t="str">
        <v>Biolegend</v>
      </c>
      <c r="B4153">
        <v>19800</v>
      </c>
      <c r="C4153" t="str">
        <v>EED120656</v>
      </c>
      <c r="D4153" s="6">
        <v>45965</v>
      </c>
      <c r="E4153" s="6">
        <v>45975</v>
      </c>
      <c r="F4153">
        <v>135252</v>
      </c>
      <c r="G4153">
        <v>1</v>
      </c>
      <c r="H4153">
        <v>1</v>
      </c>
      <c r="I4153">
        <v>0</v>
      </c>
      <c r="J4153" t="str">
        <v>Pune</v>
      </c>
      <c r="K4153">
        <v>0</v>
      </c>
    </row>
    <row r="4154" spans="1:11" x14ac:dyDescent="0.25">
      <c r="A4154" t="str">
        <v>Biolegend</v>
      </c>
      <c r="B4154">
        <v>15787.2</v>
      </c>
      <c r="C4154" t="str">
        <v>EED120656</v>
      </c>
      <c r="D4154" s="6">
        <v>45965</v>
      </c>
      <c r="E4154" s="6">
        <v>45975</v>
      </c>
      <c r="F4154">
        <v>141706</v>
      </c>
      <c r="G4154">
        <v>1</v>
      </c>
      <c r="H4154">
        <v>0</v>
      </c>
      <c r="I4154">
        <v>1</v>
      </c>
      <c r="J4154" t="str">
        <v>Faridabad</v>
      </c>
      <c r="K4154">
        <v>0</v>
      </c>
    </row>
    <row r="4155" spans="1:11" x14ac:dyDescent="0.25">
      <c r="A4155" t="str">
        <v>Biolegend</v>
      </c>
      <c r="B4155">
        <v>15470.400000000001</v>
      </c>
      <c r="C4155" t="str">
        <v>EED120656</v>
      </c>
      <c r="D4155" s="6">
        <v>45965</v>
      </c>
      <c r="E4155" s="6">
        <v>45975</v>
      </c>
      <c r="F4155">
        <v>141734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16139.2</v>
      </c>
      <c r="C4156" t="str">
        <v>EED120656</v>
      </c>
      <c r="D4156" s="6">
        <v>45965</v>
      </c>
      <c r="E4156" s="6">
        <v>45975</v>
      </c>
      <c r="F4156">
        <v>142521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7761.6</v>
      </c>
      <c r="C4157" t="str">
        <v>EED120656</v>
      </c>
      <c r="D4157" s="6">
        <v>45965</v>
      </c>
      <c r="E4157" s="6">
        <v>45975</v>
      </c>
      <c r="F4157">
        <v>145311</v>
      </c>
      <c r="G4157">
        <v>1</v>
      </c>
      <c r="H4157">
        <v>0</v>
      </c>
      <c r="I4157">
        <v>1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9662.4</v>
      </c>
      <c r="C4158" t="str">
        <v>EED120656</v>
      </c>
      <c r="D4158" s="6">
        <v>45965</v>
      </c>
      <c r="E4158" s="6">
        <v>45975</v>
      </c>
      <c r="F4158">
        <v>152404</v>
      </c>
      <c r="G4158">
        <v>2</v>
      </c>
      <c r="H4158">
        <v>2</v>
      </c>
      <c r="I4158">
        <v>0</v>
      </c>
      <c r="J4158" t="str">
        <v>Bhopal</v>
      </c>
      <c r="K4158">
        <v>0</v>
      </c>
    </row>
    <row r="4159" spans="1:11" x14ac:dyDescent="0.25">
      <c r="A4159" t="str">
        <v>Biolegend</v>
      </c>
      <c r="B4159">
        <v>9028.7999999999993</v>
      </c>
      <c r="C4159" t="str">
        <v>EED120656</v>
      </c>
      <c r="D4159" s="6">
        <v>45965</v>
      </c>
      <c r="E4159" s="6">
        <v>45975</v>
      </c>
      <c r="F4159">
        <v>154317</v>
      </c>
      <c r="G4159">
        <v>1</v>
      </c>
      <c r="H4159">
        <v>0</v>
      </c>
      <c r="I4159">
        <v>1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18585.599999999999</v>
      </c>
      <c r="C4160" t="str">
        <v>EED120656</v>
      </c>
      <c r="D4160" s="6">
        <v>45965</v>
      </c>
      <c r="E4160" s="6">
        <v>45975</v>
      </c>
      <c r="F4160">
        <v>155520</v>
      </c>
      <c r="G4160">
        <v>1</v>
      </c>
      <c r="H4160">
        <v>0</v>
      </c>
      <c r="I4160">
        <v>1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14572.8</v>
      </c>
      <c r="C4161" t="str">
        <v>EED120656</v>
      </c>
      <c r="D4161" s="6">
        <v>45965</v>
      </c>
      <c r="E4161" s="6">
        <v>45975</v>
      </c>
      <c r="F4161">
        <v>156604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>
        <v>45975</v>
      </c>
      <c r="F4162">
        <v>156604</v>
      </c>
      <c r="G4162">
        <v>4</v>
      </c>
      <c r="H4162">
        <v>4</v>
      </c>
      <c r="I4162">
        <v>0</v>
      </c>
      <c r="J4162" t="str">
        <v>Banglore</v>
      </c>
      <c r="K4162">
        <v>0</v>
      </c>
    </row>
    <row r="4163" spans="1:11" x14ac:dyDescent="0.25">
      <c r="A4163" t="str">
        <v>Biolegend</v>
      </c>
      <c r="B4163">
        <v>1584</v>
      </c>
      <c r="C4163" t="str">
        <v>EED120656</v>
      </c>
      <c r="D4163" s="6">
        <v>45965</v>
      </c>
      <c r="E4163" s="6">
        <v>45975</v>
      </c>
      <c r="F4163">
        <v>157213</v>
      </c>
      <c r="G4163">
        <v>1</v>
      </c>
      <c r="H4163">
        <v>1</v>
      </c>
      <c r="I4163">
        <v>0</v>
      </c>
      <c r="J4163" t="str">
        <v>Kolkata</v>
      </c>
      <c r="K4163">
        <v>0</v>
      </c>
    </row>
    <row r="4164" spans="1:11" x14ac:dyDescent="0.25">
      <c r="A4164" t="str">
        <v>Biolegend</v>
      </c>
      <c r="B4164">
        <v>9768</v>
      </c>
      <c r="C4164" t="str">
        <v>EED120656</v>
      </c>
      <c r="D4164" s="6">
        <v>45965</v>
      </c>
      <c r="E4164" s="6">
        <v>45975</v>
      </c>
      <c r="F4164">
        <v>161218</v>
      </c>
      <c r="G4164">
        <v>1</v>
      </c>
      <c r="H4164">
        <v>0</v>
      </c>
      <c r="I4164">
        <v>1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1636.8000000000002</v>
      </c>
      <c r="C4165" t="str">
        <v>EED120656</v>
      </c>
      <c r="D4165" s="6">
        <v>45965</v>
      </c>
      <c r="E4165" s="6">
        <v>45975</v>
      </c>
      <c r="F4165">
        <v>162303</v>
      </c>
      <c r="G4165">
        <v>1</v>
      </c>
      <c r="H4165">
        <v>1</v>
      </c>
      <c r="I4165">
        <v>0</v>
      </c>
      <c r="J4165" t="str">
        <v>Kolkata</v>
      </c>
      <c r="K4165">
        <v>0</v>
      </c>
    </row>
    <row r="4166" spans="1:11" x14ac:dyDescent="0.25">
      <c r="A4166" t="str">
        <v>Biolegend</v>
      </c>
      <c r="B4166">
        <v>15576</v>
      </c>
      <c r="C4166" t="str">
        <v>EED120656</v>
      </c>
      <c r="D4166" s="6">
        <v>45965</v>
      </c>
      <c r="E4166" s="6">
        <v>45975</v>
      </c>
      <c r="F4166">
        <v>165804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334950</v>
      </c>
      <c r="C4167" t="str">
        <v>EED120656</v>
      </c>
      <c r="D4167" s="6">
        <v>45965</v>
      </c>
      <c r="E4167" s="6">
        <v>45975</v>
      </c>
      <c r="F4167">
        <v>199902</v>
      </c>
      <c r="G4167">
        <v>1</v>
      </c>
      <c r="H4167">
        <v>0</v>
      </c>
      <c r="I4167">
        <v>1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29568</v>
      </c>
      <c r="C4168" t="str">
        <v>EED120656</v>
      </c>
      <c r="D4168" s="6">
        <v>45965</v>
      </c>
      <c r="E4168" s="6">
        <v>45975</v>
      </c>
      <c r="F4168">
        <v>285011</v>
      </c>
      <c r="G4168">
        <v>1</v>
      </c>
      <c r="H4168">
        <v>1</v>
      </c>
      <c r="I4168">
        <v>0</v>
      </c>
      <c r="J4168" t="str">
        <v>Pune</v>
      </c>
      <c r="K4168">
        <v>0</v>
      </c>
    </row>
    <row r="4169" spans="1:11" x14ac:dyDescent="0.25">
      <c r="A4169" t="str">
        <v>Biolegend</v>
      </c>
      <c r="B4169">
        <v>23469.599999999999</v>
      </c>
      <c r="C4169" t="str">
        <v>EED120656</v>
      </c>
      <c r="D4169" s="6">
        <v>45965</v>
      </c>
      <c r="E4169" s="6">
        <v>45975</v>
      </c>
      <c r="F4169">
        <v>300434</v>
      </c>
      <c r="G4169">
        <v>1</v>
      </c>
      <c r="H4169">
        <v>0</v>
      </c>
      <c r="I4169">
        <v>1</v>
      </c>
      <c r="J4169" t="str">
        <v>Delhi</v>
      </c>
      <c r="K4169">
        <v>0</v>
      </c>
    </row>
    <row r="4170" spans="1:11" x14ac:dyDescent="0.25">
      <c r="A4170" t="str">
        <v>Biolegend</v>
      </c>
      <c r="B4170">
        <v>15417.599999999999</v>
      </c>
      <c r="C4170" t="str">
        <v>EED120656</v>
      </c>
      <c r="D4170" s="6">
        <v>45965</v>
      </c>
      <c r="E4170" s="6">
        <v>45975</v>
      </c>
      <c r="F4170">
        <v>300512</v>
      </c>
      <c r="G4170">
        <v>1</v>
      </c>
      <c r="H4170">
        <v>1</v>
      </c>
      <c r="I4170">
        <v>0</v>
      </c>
      <c r="J4170" t="str">
        <v>Hyderabad</v>
      </c>
      <c r="K4170">
        <v>0</v>
      </c>
    </row>
    <row r="4171" spans="1:11" x14ac:dyDescent="0.25">
      <c r="A4171" t="str">
        <v>Biolegend</v>
      </c>
      <c r="B4171">
        <v>16579.2</v>
      </c>
      <c r="C4171" t="str">
        <v>EED120656</v>
      </c>
      <c r="D4171" s="6">
        <v>45965</v>
      </c>
      <c r="E4171" s="6">
        <v>45975</v>
      </c>
      <c r="F4171">
        <v>300560</v>
      </c>
      <c r="G4171">
        <v>1</v>
      </c>
      <c r="H4171">
        <v>0</v>
      </c>
      <c r="I4171">
        <v>1</v>
      </c>
      <c r="J4171" t="str">
        <v>Delhi</v>
      </c>
      <c r="K4171">
        <v>0</v>
      </c>
    </row>
    <row r="4172" spans="1:11" x14ac:dyDescent="0.25">
      <c r="A4172" t="str">
        <v>Biolegend</v>
      </c>
      <c r="B4172">
        <v>3432</v>
      </c>
      <c r="C4172" t="str">
        <v>EED120656</v>
      </c>
      <c r="D4172" s="6">
        <v>45965</v>
      </c>
      <c r="E4172" s="6">
        <v>45975</v>
      </c>
      <c r="F4172">
        <v>301807</v>
      </c>
      <c r="G4172">
        <v>1</v>
      </c>
      <c r="H4172">
        <v>1</v>
      </c>
      <c r="I4172">
        <v>0</v>
      </c>
      <c r="J4172" t="str">
        <v>Chandigarh</v>
      </c>
      <c r="K4172">
        <v>0</v>
      </c>
    </row>
    <row r="4173" spans="1:11" x14ac:dyDescent="0.25">
      <c r="A4173" t="str">
        <v>Biolegend</v>
      </c>
      <c r="B4173">
        <v>7128</v>
      </c>
      <c r="C4173" t="str">
        <v>EED120656</v>
      </c>
      <c r="D4173" s="6">
        <v>45965</v>
      </c>
      <c r="E4173" s="6">
        <v>45975</v>
      </c>
      <c r="F4173">
        <v>301808</v>
      </c>
      <c r="G4173">
        <v>1</v>
      </c>
      <c r="H4173">
        <v>1</v>
      </c>
      <c r="I4173">
        <v>0</v>
      </c>
      <c r="J4173" t="str">
        <v>Banglore</v>
      </c>
      <c r="K4173">
        <v>0</v>
      </c>
    </row>
    <row r="4174" spans="1:11" x14ac:dyDescent="0.25">
      <c r="A4174" t="str">
        <v>Biolegend</v>
      </c>
      <c r="B4174">
        <v>24763.199999999997</v>
      </c>
      <c r="C4174" t="str">
        <v>EED120656</v>
      </c>
      <c r="D4174" s="6">
        <v>45965</v>
      </c>
      <c r="E4174" s="6">
        <v>45975</v>
      </c>
      <c r="F4174">
        <v>301830</v>
      </c>
      <c r="G4174">
        <v>1</v>
      </c>
      <c r="H4174">
        <v>1</v>
      </c>
      <c r="I4174">
        <v>0</v>
      </c>
      <c r="J4174" t="str">
        <v>Hyderabad</v>
      </c>
      <c r="K4174">
        <v>0</v>
      </c>
    </row>
    <row r="4175" spans="1:11" x14ac:dyDescent="0.25">
      <c r="A4175" t="str">
        <v>Biolegend</v>
      </c>
      <c r="B4175">
        <v>5544</v>
      </c>
      <c r="C4175" t="str">
        <v>EED120656</v>
      </c>
      <c r="D4175" s="6">
        <v>45965</v>
      </c>
      <c r="E4175" s="6">
        <v>45975</v>
      </c>
      <c r="F4175">
        <v>302212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7867.2000000000007</v>
      </c>
      <c r="C4176" t="str">
        <v>EED120656</v>
      </c>
      <c r="D4176" s="6">
        <v>45965</v>
      </c>
      <c r="E4176" s="6">
        <v>45975</v>
      </c>
      <c r="F4176">
        <v>302306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26118.400000000001</v>
      </c>
      <c r="C4177" t="str">
        <v>EED120656</v>
      </c>
      <c r="D4177" s="6">
        <v>45965</v>
      </c>
      <c r="E4177" s="6">
        <v>45975</v>
      </c>
      <c r="F4177">
        <v>302828</v>
      </c>
      <c r="G4177">
        <v>2</v>
      </c>
      <c r="H4177">
        <v>2</v>
      </c>
      <c r="I4177">
        <v>0</v>
      </c>
      <c r="J4177" t="str">
        <v>Banglore</v>
      </c>
      <c r="K4177">
        <v>0</v>
      </c>
    </row>
    <row r="4178" spans="1:11" x14ac:dyDescent="0.25">
      <c r="A4178" t="str">
        <v>Biolegend</v>
      </c>
      <c r="B4178">
        <v>13992</v>
      </c>
      <c r="C4178" t="str">
        <v>EED120656</v>
      </c>
      <c r="D4178" s="6">
        <v>45965</v>
      </c>
      <c r="E4178" s="6">
        <v>45975</v>
      </c>
      <c r="F4178">
        <v>302920</v>
      </c>
      <c r="G4178">
        <v>2</v>
      </c>
      <c r="H4178">
        <v>2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3801.6000000000004</v>
      </c>
      <c r="C4179" t="str">
        <v>EED120656</v>
      </c>
      <c r="D4179" s="6">
        <v>45965</v>
      </c>
      <c r="E4179" s="6">
        <v>45975</v>
      </c>
      <c r="F4179">
        <v>304006</v>
      </c>
      <c r="G4179">
        <v>2</v>
      </c>
      <c r="H4179">
        <v>2</v>
      </c>
      <c r="I4179">
        <v>0</v>
      </c>
      <c r="J4179" t="str">
        <v>Chandigarh</v>
      </c>
      <c r="K4179">
        <v>0</v>
      </c>
    </row>
    <row r="4180" spans="1:11" x14ac:dyDescent="0.25">
      <c r="A4180" t="str">
        <v>Biolegend</v>
      </c>
      <c r="B4180">
        <v>3484.8</v>
      </c>
      <c r="C4180" t="str">
        <v>EED120656</v>
      </c>
      <c r="D4180" s="6">
        <v>45965</v>
      </c>
      <c r="E4180" s="6">
        <v>45975</v>
      </c>
      <c r="F4180">
        <v>304008</v>
      </c>
      <c r="G4180">
        <v>2</v>
      </c>
      <c r="H4180">
        <v>2</v>
      </c>
      <c r="I4180">
        <v>0</v>
      </c>
      <c r="J4180" t="str">
        <v>Banglore</v>
      </c>
      <c r="K4180">
        <v>0</v>
      </c>
    </row>
    <row r="4181" spans="1:11" x14ac:dyDescent="0.25">
      <c r="A4181" t="str">
        <v>Biolegend</v>
      </c>
      <c r="B4181">
        <v>15417.599999999999</v>
      </c>
      <c r="C4181" t="str">
        <v>EED120656</v>
      </c>
      <c r="D4181" s="6">
        <v>45965</v>
      </c>
      <c r="E4181" s="6">
        <v>45975</v>
      </c>
      <c r="F4181">
        <v>304014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13992</v>
      </c>
      <c r="C4182" t="str">
        <v>EED120656</v>
      </c>
      <c r="D4182" s="6">
        <v>45965</v>
      </c>
      <c r="E4182" s="6">
        <v>45975</v>
      </c>
      <c r="F4182">
        <v>304120</v>
      </c>
      <c r="G4182">
        <v>1</v>
      </c>
      <c r="H4182">
        <v>0</v>
      </c>
      <c r="I4182">
        <v>1</v>
      </c>
      <c r="J4182" t="str">
        <v>Delhi</v>
      </c>
      <c r="K4182">
        <v>0</v>
      </c>
    </row>
    <row r="4183" spans="1:11" x14ac:dyDescent="0.25">
      <c r="A4183" t="str">
        <v>Biolegend</v>
      </c>
      <c r="B4183">
        <v>10841.6</v>
      </c>
      <c r="C4183" t="str">
        <v>EED120656</v>
      </c>
      <c r="D4183" s="6">
        <v>45965</v>
      </c>
      <c r="E4183" s="6">
        <v>45975</v>
      </c>
      <c r="F4183">
        <v>304141</v>
      </c>
      <c r="G4183">
        <v>1</v>
      </c>
      <c r="H4183">
        <v>1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13992</v>
      </c>
      <c r="C4184" t="str">
        <v>EED120656</v>
      </c>
      <c r="D4184" s="6">
        <v>45965</v>
      </c>
      <c r="E4184" s="6">
        <v>45975</v>
      </c>
      <c r="F4184">
        <v>304154</v>
      </c>
      <c r="G4184">
        <v>1</v>
      </c>
      <c r="H4184">
        <v>0</v>
      </c>
      <c r="I4184">
        <v>1</v>
      </c>
      <c r="J4184" t="str">
        <v>Delhi</v>
      </c>
      <c r="K4184">
        <v>0</v>
      </c>
    </row>
    <row r="4185" spans="1:11" x14ac:dyDescent="0.25">
      <c r="A4185" t="str">
        <v>Biolegend</v>
      </c>
      <c r="B4185">
        <v>14678.400000000001</v>
      </c>
      <c r="C4185" t="str">
        <v>EED120656</v>
      </c>
      <c r="D4185" s="6">
        <v>45965</v>
      </c>
      <c r="E4185" s="6">
        <v>45975</v>
      </c>
      <c r="F4185">
        <v>304822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26796</v>
      </c>
      <c r="C4186" t="str">
        <v>EED120656</v>
      </c>
      <c r="D4186" s="6">
        <v>45965</v>
      </c>
      <c r="E4186" s="6">
        <v>45975</v>
      </c>
      <c r="F4186">
        <v>305054</v>
      </c>
      <c r="G4186">
        <v>1</v>
      </c>
      <c r="H4186">
        <v>1</v>
      </c>
      <c r="I4186">
        <v>0</v>
      </c>
      <c r="J4186" t="str">
        <v>Hyderabad</v>
      </c>
      <c r="K4186">
        <v>0</v>
      </c>
    </row>
    <row r="4187" spans="1:11" x14ac:dyDescent="0.25">
      <c r="A4187" t="str">
        <v>Biolegend</v>
      </c>
      <c r="B4187">
        <v>5280</v>
      </c>
      <c r="C4187" t="str">
        <v>EED120656</v>
      </c>
      <c r="D4187" s="6">
        <v>45965</v>
      </c>
      <c r="E4187" s="6">
        <v>45975</v>
      </c>
      <c r="F4187">
        <v>307619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12672</v>
      </c>
      <c r="C4188" t="str">
        <v>EED120656</v>
      </c>
      <c r="D4188" s="6">
        <v>45965</v>
      </c>
      <c r="E4188" s="6">
        <v>45975</v>
      </c>
      <c r="F4188">
        <v>307620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7550.4</v>
      </c>
      <c r="C4189" t="str">
        <v>EED120656</v>
      </c>
      <c r="D4189" s="6">
        <v>45965</v>
      </c>
      <c r="E4189" s="6">
        <v>45975</v>
      </c>
      <c r="F4189">
        <v>310906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22484</v>
      </c>
      <c r="C4190" t="str">
        <v>EED120656</v>
      </c>
      <c r="D4190" s="6">
        <v>45965</v>
      </c>
      <c r="E4190" s="6">
        <v>45975</v>
      </c>
      <c r="F4190">
        <v>310938</v>
      </c>
      <c r="G4190">
        <v>1</v>
      </c>
      <c r="H4190">
        <v>0</v>
      </c>
      <c r="I4190">
        <v>1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24763.199999999997</v>
      </c>
      <c r="C4191" t="str">
        <v>EED120656</v>
      </c>
      <c r="D4191" s="6">
        <v>45965</v>
      </c>
      <c r="E4191" s="6">
        <v>45975</v>
      </c>
      <c r="F4191">
        <v>313624</v>
      </c>
      <c r="G4191">
        <v>1</v>
      </c>
      <c r="H4191">
        <v>1</v>
      </c>
      <c r="I4191">
        <v>0</v>
      </c>
      <c r="J4191" t="str">
        <v>Gujrat</v>
      </c>
      <c r="K4191">
        <v>0</v>
      </c>
    </row>
    <row r="4192" spans="1:11" x14ac:dyDescent="0.25">
      <c r="A4192" t="str">
        <v>Biolegend</v>
      </c>
      <c r="B4192">
        <v>7075.2000000000007</v>
      </c>
      <c r="C4192" t="str">
        <v>EED120656</v>
      </c>
      <c r="D4192" s="6">
        <v>45965</v>
      </c>
      <c r="E4192" s="6">
        <v>45975</v>
      </c>
      <c r="F4192">
        <v>315807</v>
      </c>
      <c r="G4192">
        <v>1</v>
      </c>
      <c r="H4192">
        <v>1</v>
      </c>
      <c r="I4192">
        <v>0</v>
      </c>
      <c r="J4192" t="str">
        <v>Chandigarh</v>
      </c>
      <c r="K4192">
        <v>0</v>
      </c>
    </row>
    <row r="4193" spans="1:11" x14ac:dyDescent="0.25">
      <c r="A4193" t="str">
        <v>Biolegend</v>
      </c>
      <c r="B4193">
        <v>2904</v>
      </c>
      <c r="C4193" t="str">
        <v>EED120656</v>
      </c>
      <c r="D4193" s="6">
        <v>45965</v>
      </c>
      <c r="E4193" s="6">
        <v>45975</v>
      </c>
      <c r="F4193">
        <v>317306</v>
      </c>
      <c r="G4193">
        <v>1</v>
      </c>
      <c r="H4193">
        <v>1</v>
      </c>
      <c r="I4193">
        <v>0</v>
      </c>
      <c r="J4193" t="str">
        <v>Hyderabad</v>
      </c>
      <c r="K4193">
        <v>0</v>
      </c>
    </row>
    <row r="4194" spans="1:11" x14ac:dyDescent="0.25">
      <c r="A4194" t="str">
        <v>Biolegend</v>
      </c>
      <c r="B4194">
        <v>3484.8</v>
      </c>
      <c r="C4194" t="str">
        <v>EED120656</v>
      </c>
      <c r="D4194" s="6">
        <v>45965</v>
      </c>
      <c r="E4194" s="6">
        <v>45975</v>
      </c>
      <c r="F4194">
        <v>317308</v>
      </c>
      <c r="G4194">
        <v>1</v>
      </c>
      <c r="H4194">
        <v>0</v>
      </c>
      <c r="I4194">
        <v>1</v>
      </c>
      <c r="J4194" t="str">
        <v>Faridabad</v>
      </c>
      <c r="K4194">
        <v>0</v>
      </c>
    </row>
    <row r="4195" spans="1:11" x14ac:dyDescent="0.25">
      <c r="A4195" t="str">
        <v>Biolegend</v>
      </c>
      <c r="B4195">
        <v>26118.400000000001</v>
      </c>
      <c r="C4195" t="str">
        <v>EED120656</v>
      </c>
      <c r="D4195" s="6">
        <v>45965</v>
      </c>
      <c r="E4195" s="6">
        <v>45975</v>
      </c>
      <c r="F4195">
        <v>317438</v>
      </c>
      <c r="G4195">
        <v>2</v>
      </c>
      <c r="H4195">
        <v>2</v>
      </c>
      <c r="I4195">
        <v>0</v>
      </c>
      <c r="J4195" t="str">
        <v>Banglore</v>
      </c>
      <c r="K4195">
        <v>0</v>
      </c>
    </row>
    <row r="4196" spans="1:11" x14ac:dyDescent="0.25">
      <c r="A4196" t="str">
        <v>Biolegend</v>
      </c>
      <c r="B4196">
        <v>19536</v>
      </c>
      <c r="C4196" t="str">
        <v>EED120656</v>
      </c>
      <c r="D4196" s="6">
        <v>45965</v>
      </c>
      <c r="E4196" s="6">
        <v>45975</v>
      </c>
      <c r="F4196">
        <v>320014</v>
      </c>
      <c r="G4196">
        <v>1</v>
      </c>
      <c r="H4196">
        <v>1</v>
      </c>
      <c r="I4196">
        <v>0</v>
      </c>
      <c r="J4196" t="str">
        <v>Pune</v>
      </c>
      <c r="K4196">
        <v>0</v>
      </c>
    </row>
    <row r="4197" spans="1:11" x14ac:dyDescent="0.25">
      <c r="A4197" t="str">
        <v>Biolegend</v>
      </c>
      <c r="B4197">
        <v>7180.7999999999993</v>
      </c>
      <c r="C4197" t="str">
        <v>EED120656</v>
      </c>
      <c r="D4197" s="6">
        <v>45965</v>
      </c>
      <c r="E4197" s="6">
        <v>45975</v>
      </c>
      <c r="F4197">
        <v>320819</v>
      </c>
      <c r="G4197">
        <v>1</v>
      </c>
      <c r="H4197">
        <v>1</v>
      </c>
      <c r="I4197">
        <v>0</v>
      </c>
      <c r="J4197" t="str">
        <v>Kolkata</v>
      </c>
      <c r="K4197">
        <v>0</v>
      </c>
    </row>
    <row r="4198" spans="1:11" x14ac:dyDescent="0.25">
      <c r="A4198" t="str">
        <v>Biolegend</v>
      </c>
      <c r="B4198">
        <v>12302.400000000001</v>
      </c>
      <c r="C4198" t="str">
        <v>EED120656</v>
      </c>
      <c r="D4198" s="6">
        <v>45965</v>
      </c>
      <c r="E4198" s="6">
        <v>45975</v>
      </c>
      <c r="F4198">
        <v>321306</v>
      </c>
      <c r="G4198">
        <v>1</v>
      </c>
      <c r="H4198">
        <v>0</v>
      </c>
      <c r="I4198">
        <v>1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19536</v>
      </c>
      <c r="C4199" t="str">
        <v>EED120656</v>
      </c>
      <c r="D4199" s="6">
        <v>45965</v>
      </c>
      <c r="E4199" s="6">
        <v>45975</v>
      </c>
      <c r="F4199">
        <v>331222</v>
      </c>
      <c r="G4199">
        <v>1</v>
      </c>
      <c r="H4199">
        <v>1</v>
      </c>
      <c r="I4199">
        <v>0</v>
      </c>
      <c r="J4199" t="str">
        <v>Banglore</v>
      </c>
      <c r="K4199">
        <v>0</v>
      </c>
    </row>
    <row r="4200" spans="1:11" x14ac:dyDescent="0.25">
      <c r="A4200" t="str">
        <v>Biolegend</v>
      </c>
      <c r="B4200">
        <v>26796</v>
      </c>
      <c r="C4200" t="str">
        <v>EED120656</v>
      </c>
      <c r="D4200" s="6">
        <v>45965</v>
      </c>
      <c r="E4200" s="6">
        <v>45975</v>
      </c>
      <c r="F4200">
        <v>331246</v>
      </c>
      <c r="G4200">
        <v>1</v>
      </c>
      <c r="H4200">
        <v>0</v>
      </c>
      <c r="I4200">
        <v>1</v>
      </c>
      <c r="J4200" t="str">
        <v>Faridabad</v>
      </c>
      <c r="K4200">
        <v>0</v>
      </c>
    </row>
    <row r="4201" spans="1:11" x14ac:dyDescent="0.25">
      <c r="A4201" t="str">
        <v>Biolegend</v>
      </c>
      <c r="B4201">
        <v>7761.6</v>
      </c>
      <c r="C4201" t="str">
        <v>EED120656</v>
      </c>
      <c r="D4201" s="6">
        <v>45965</v>
      </c>
      <c r="E4201" s="6">
        <v>45975</v>
      </c>
      <c r="F4201">
        <v>333815</v>
      </c>
      <c r="G4201">
        <v>1</v>
      </c>
      <c r="H4201">
        <v>1</v>
      </c>
      <c r="I4201">
        <v>0</v>
      </c>
      <c r="J4201" t="str">
        <v>Delhi</v>
      </c>
      <c r="K4201">
        <v>0</v>
      </c>
    </row>
    <row r="4202" spans="1:11" x14ac:dyDescent="0.25">
      <c r="A4202" t="str">
        <v>Biolegend</v>
      </c>
      <c r="B4202">
        <v>17054.400000000001</v>
      </c>
      <c r="C4202" t="str">
        <v>EED120656</v>
      </c>
      <c r="D4202" s="6">
        <v>45965</v>
      </c>
      <c r="E4202" s="6">
        <v>45975</v>
      </c>
      <c r="F4202">
        <v>334112</v>
      </c>
      <c r="G4202">
        <v>2</v>
      </c>
      <c r="H4202">
        <v>2</v>
      </c>
      <c r="I4202">
        <v>0</v>
      </c>
      <c r="J4202" t="str">
        <v>Banglore</v>
      </c>
      <c r="K4202">
        <v>0</v>
      </c>
    </row>
    <row r="4203" spans="1:11" x14ac:dyDescent="0.25">
      <c r="A4203" t="str">
        <v>Biolegend</v>
      </c>
      <c r="B4203">
        <v>6177.6</v>
      </c>
      <c r="C4203" t="str">
        <v>EED120656</v>
      </c>
      <c r="D4203" s="6">
        <v>45965</v>
      </c>
      <c r="E4203" s="6">
        <v>45975</v>
      </c>
      <c r="F4203">
        <v>337205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27781.599999999999</v>
      </c>
      <c r="C4204" t="str">
        <v>EED120656</v>
      </c>
      <c r="D4204" s="6">
        <v>45965</v>
      </c>
      <c r="E4204" s="6">
        <v>45975</v>
      </c>
      <c r="F4204">
        <v>337250</v>
      </c>
      <c r="G4204">
        <v>1</v>
      </c>
      <c r="H4204">
        <v>1</v>
      </c>
      <c r="I4204">
        <v>0</v>
      </c>
      <c r="J4204" t="str">
        <v>Hyderabad</v>
      </c>
      <c r="K4204">
        <v>0</v>
      </c>
    </row>
    <row r="4205" spans="1:11" x14ac:dyDescent="0.25">
      <c r="A4205" t="str">
        <v>Biolegend</v>
      </c>
      <c r="B4205">
        <v>14599.2</v>
      </c>
      <c r="C4205" t="str">
        <v>EED120656</v>
      </c>
      <c r="D4205" s="6">
        <v>45965</v>
      </c>
      <c r="E4205" s="6">
        <v>45975</v>
      </c>
      <c r="F4205">
        <v>339915</v>
      </c>
      <c r="G4205">
        <v>1</v>
      </c>
      <c r="H4205">
        <v>1</v>
      </c>
      <c r="I4205">
        <v>0</v>
      </c>
      <c r="J4205" t="str">
        <v>Chandigarh</v>
      </c>
      <c r="K4205">
        <v>0</v>
      </c>
    </row>
    <row r="4206" spans="1:11" x14ac:dyDescent="0.25">
      <c r="A4206" t="str">
        <v>Biolegend</v>
      </c>
      <c r="B4206">
        <v>25071.199999999997</v>
      </c>
      <c r="C4206" t="str">
        <v>EED120656</v>
      </c>
      <c r="D4206" s="6">
        <v>45965</v>
      </c>
      <c r="E4206" s="6">
        <v>45975</v>
      </c>
      <c r="F4206">
        <v>341626</v>
      </c>
      <c r="G4206">
        <v>1</v>
      </c>
      <c r="H4206">
        <v>1</v>
      </c>
      <c r="I4206">
        <v>0</v>
      </c>
      <c r="J4206" t="str">
        <v>Banglore</v>
      </c>
      <c r="K4206">
        <v>0</v>
      </c>
    </row>
    <row r="4207" spans="1:11" x14ac:dyDescent="0.25">
      <c r="A4207" t="str">
        <v>Biolegend</v>
      </c>
      <c r="B4207">
        <v>13780.8</v>
      </c>
      <c r="C4207" t="str">
        <v>EED120656</v>
      </c>
      <c r="D4207" s="6">
        <v>45965</v>
      </c>
      <c r="E4207" s="6">
        <v>45975</v>
      </c>
      <c r="F4207">
        <v>343108</v>
      </c>
      <c r="G4207">
        <v>1</v>
      </c>
      <c r="H4207">
        <v>0</v>
      </c>
      <c r="I4207">
        <v>1</v>
      </c>
      <c r="J4207" t="str">
        <v>Delhi</v>
      </c>
      <c r="K4207">
        <v>0</v>
      </c>
    </row>
    <row r="4208" spans="1:11" x14ac:dyDescent="0.25">
      <c r="A4208" t="str">
        <v>Biolegend</v>
      </c>
      <c r="B4208">
        <v>17160</v>
      </c>
      <c r="C4208" t="str">
        <v>EED120656</v>
      </c>
      <c r="D4208" s="6">
        <v>45965</v>
      </c>
      <c r="E4208" s="6">
        <v>45975</v>
      </c>
      <c r="F4208">
        <v>344712</v>
      </c>
      <c r="G4208">
        <v>2</v>
      </c>
      <c r="H4208">
        <v>2</v>
      </c>
      <c r="I4208">
        <v>0</v>
      </c>
      <c r="J4208" t="str">
        <v>Banglore</v>
      </c>
      <c r="K4208">
        <v>0</v>
      </c>
    </row>
    <row r="4209" spans="1:11" x14ac:dyDescent="0.25">
      <c r="A4209" t="str">
        <v>Biolegend</v>
      </c>
      <c r="B4209">
        <v>25748.800000000003</v>
      </c>
      <c r="C4209" t="str">
        <v>EED120656</v>
      </c>
      <c r="D4209" s="6">
        <v>45965</v>
      </c>
      <c r="E4209" s="6">
        <v>45975</v>
      </c>
      <c r="F4209">
        <v>344730</v>
      </c>
      <c r="G4209">
        <v>1</v>
      </c>
      <c r="H4209">
        <v>1</v>
      </c>
      <c r="I4209">
        <v>0</v>
      </c>
      <c r="J4209" t="str">
        <v>Pune</v>
      </c>
      <c r="K4209">
        <v>0</v>
      </c>
    </row>
    <row r="4210" spans="1:11" x14ac:dyDescent="0.25">
      <c r="A4210" t="str">
        <v>Biolegend</v>
      </c>
      <c r="B4210">
        <v>15215.2</v>
      </c>
      <c r="C4210" t="str">
        <v>EED120656</v>
      </c>
      <c r="D4210" s="6">
        <v>45965</v>
      </c>
      <c r="E4210" s="6">
        <v>45975</v>
      </c>
      <c r="F4210">
        <v>344732</v>
      </c>
      <c r="G4210">
        <v>1</v>
      </c>
      <c r="H4210">
        <v>1</v>
      </c>
      <c r="I4210">
        <v>0</v>
      </c>
      <c r="J4210" t="str">
        <v>Hyderabad</v>
      </c>
      <c r="K4210">
        <v>0</v>
      </c>
    </row>
    <row r="4211" spans="1:11" x14ac:dyDescent="0.25">
      <c r="A4211" t="str">
        <v>Biolegend</v>
      </c>
      <c r="B4211">
        <v>25748.800000000003</v>
      </c>
      <c r="C4211" t="str">
        <v>EED120656</v>
      </c>
      <c r="D4211" s="6">
        <v>45965</v>
      </c>
      <c r="E4211" s="6">
        <v>45975</v>
      </c>
      <c r="F4211">
        <v>344734</v>
      </c>
      <c r="G4211">
        <v>1</v>
      </c>
      <c r="H4211">
        <v>0</v>
      </c>
      <c r="I4211">
        <v>1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9028.7999999999993</v>
      </c>
      <c r="C4212" t="str">
        <v>EED120656</v>
      </c>
      <c r="D4212" s="6">
        <v>45965</v>
      </c>
      <c r="E4212" s="6">
        <v>45975</v>
      </c>
      <c r="F4212">
        <v>344807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7550.4</v>
      </c>
      <c r="C4213" t="str">
        <v>EED120656</v>
      </c>
      <c r="D4213" s="6">
        <v>45965</v>
      </c>
      <c r="E4213" s="6">
        <v>45975</v>
      </c>
      <c r="F4213">
        <v>344813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344846</v>
      </c>
      <c r="G4214">
        <v>1</v>
      </c>
      <c r="H4214">
        <v>1</v>
      </c>
      <c r="I4214">
        <v>0</v>
      </c>
      <c r="J4214" t="str">
        <v>Delhi</v>
      </c>
      <c r="K4214">
        <v>0</v>
      </c>
    </row>
    <row r="4215" spans="1:11" x14ac:dyDescent="0.25">
      <c r="A4215" t="str">
        <v>Biolegend</v>
      </c>
      <c r="B4215">
        <v>19008</v>
      </c>
      <c r="C4215" t="str">
        <v>EED120656</v>
      </c>
      <c r="D4215" s="6">
        <v>45965</v>
      </c>
      <c r="E4215" s="6">
        <v>45975</v>
      </c>
      <c r="F4215">
        <v>345006</v>
      </c>
      <c r="G4215">
        <v>2</v>
      </c>
      <c r="H4215">
        <v>2</v>
      </c>
      <c r="I4215">
        <v>0</v>
      </c>
      <c r="J4215" t="str">
        <v>Banglore</v>
      </c>
      <c r="K4215">
        <v>0</v>
      </c>
    </row>
    <row r="4216" spans="1:11" x14ac:dyDescent="0.25">
      <c r="A4216" t="str">
        <v>Biolegend</v>
      </c>
      <c r="B4216">
        <v>13921.599999999999</v>
      </c>
      <c r="C4216" t="str">
        <v>EED120656</v>
      </c>
      <c r="D4216" s="6">
        <v>45965</v>
      </c>
      <c r="E4216" s="6">
        <v>45975</v>
      </c>
      <c r="F4216">
        <v>345031</v>
      </c>
      <c r="G4216">
        <v>1</v>
      </c>
      <c r="H4216">
        <v>1</v>
      </c>
      <c r="I4216">
        <v>0</v>
      </c>
      <c r="J4216" t="str">
        <v>Pune</v>
      </c>
      <c r="K4216">
        <v>0</v>
      </c>
    </row>
    <row r="4217" spans="1:11" x14ac:dyDescent="0.25">
      <c r="A4217" t="str">
        <v>Biolegend</v>
      </c>
      <c r="B4217">
        <v>15364.8</v>
      </c>
      <c r="C4217" t="str">
        <v>EED120656</v>
      </c>
      <c r="D4217" s="6">
        <v>45965</v>
      </c>
      <c r="E4217" s="6">
        <v>45975</v>
      </c>
      <c r="F4217">
        <v>350216</v>
      </c>
      <c r="G4217">
        <v>1</v>
      </c>
      <c r="H4217">
        <v>0</v>
      </c>
      <c r="I4217">
        <v>1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18321.599999999999</v>
      </c>
      <c r="C4218" t="str">
        <v>EED120656</v>
      </c>
      <c r="D4218" s="6">
        <v>45965</v>
      </c>
      <c r="E4218" s="6">
        <v>45975</v>
      </c>
      <c r="F4218">
        <v>350504</v>
      </c>
      <c r="G4218">
        <v>1</v>
      </c>
      <c r="H4218">
        <v>1</v>
      </c>
      <c r="I4218">
        <v>0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9292.7999999999993</v>
      </c>
      <c r="C4219" t="str">
        <v>EED120656</v>
      </c>
      <c r="D4219" s="6">
        <v>45965</v>
      </c>
      <c r="E4219" s="6">
        <v>45975</v>
      </c>
      <c r="F4219">
        <v>353019</v>
      </c>
      <c r="G4219">
        <v>1</v>
      </c>
      <c r="H4219">
        <v>1</v>
      </c>
      <c r="I4219">
        <v>0</v>
      </c>
      <c r="J4219" t="str">
        <v>Chandigarh</v>
      </c>
      <c r="K4219">
        <v>0</v>
      </c>
    </row>
    <row r="4220" spans="1:11" x14ac:dyDescent="0.25">
      <c r="A4220" t="str">
        <v>Biolegend</v>
      </c>
      <c r="B4220">
        <v>15153.599999999999</v>
      </c>
      <c r="C4220" t="str">
        <v>EED120656</v>
      </c>
      <c r="D4220" s="6">
        <v>45965</v>
      </c>
      <c r="E4220" s="6">
        <v>45975</v>
      </c>
      <c r="F4220">
        <v>353204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20169.599999999999</v>
      </c>
      <c r="C4221" t="str">
        <v>EED120656</v>
      </c>
      <c r="D4221" s="6">
        <v>45965</v>
      </c>
      <c r="E4221" s="6">
        <v>45975</v>
      </c>
      <c r="F4221">
        <v>353236</v>
      </c>
      <c r="G4221">
        <v>1</v>
      </c>
      <c r="H4221">
        <v>0</v>
      </c>
      <c r="I4221">
        <v>1</v>
      </c>
      <c r="J4221" t="str">
        <v>Delhi</v>
      </c>
      <c r="K4221">
        <v>0</v>
      </c>
    </row>
    <row r="4222" spans="1:11" x14ac:dyDescent="0.25">
      <c r="A4222" t="str">
        <v>Biolegend</v>
      </c>
      <c r="B4222">
        <v>7867.2000000000007</v>
      </c>
      <c r="C4222" t="str">
        <v>EED120656</v>
      </c>
      <c r="D4222" s="6">
        <v>45965</v>
      </c>
      <c r="E4222" s="6">
        <v>45975</v>
      </c>
      <c r="F4222">
        <v>353415</v>
      </c>
      <c r="G4222">
        <v>1</v>
      </c>
      <c r="H4222">
        <v>1</v>
      </c>
      <c r="I4222">
        <v>0</v>
      </c>
      <c r="J4222" t="str">
        <v>Chandigarh</v>
      </c>
      <c r="K4222">
        <v>0</v>
      </c>
    </row>
    <row r="4223" spans="1:11" x14ac:dyDescent="0.25">
      <c r="A4223" t="str">
        <v>Biolegend</v>
      </c>
      <c r="B4223">
        <v>17688</v>
      </c>
      <c r="C4223" t="str">
        <v>EED120656</v>
      </c>
      <c r="D4223" s="6">
        <v>45965</v>
      </c>
      <c r="E4223" s="6">
        <v>45975</v>
      </c>
      <c r="F4223">
        <v>353712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12566.400000000001</v>
      </c>
      <c r="C4224" t="str">
        <v>EED120656</v>
      </c>
      <c r="D4224" s="6">
        <v>45965</v>
      </c>
      <c r="E4224" s="6">
        <v>45975</v>
      </c>
      <c r="F4224">
        <v>353737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13992</v>
      </c>
      <c r="C4225" t="str">
        <v>EED120656</v>
      </c>
      <c r="D4225" s="6">
        <v>45965</v>
      </c>
      <c r="E4225" s="6">
        <v>45975</v>
      </c>
      <c r="F4225">
        <v>356128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8500.7999999999993</v>
      </c>
      <c r="C4226" t="str">
        <v>EED120656</v>
      </c>
      <c r="D4226" s="6">
        <v>45965</v>
      </c>
      <c r="E4226" s="6">
        <v>45975</v>
      </c>
      <c r="F4226">
        <v>357505</v>
      </c>
      <c r="G4226">
        <v>1</v>
      </c>
      <c r="H4226">
        <v>1</v>
      </c>
      <c r="I4226">
        <v>0</v>
      </c>
      <c r="J4226" t="str">
        <v>Noida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359407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26118.400000000001</v>
      </c>
      <c r="C4228" t="str">
        <v>EED120656</v>
      </c>
      <c r="D4228" s="6">
        <v>45965</v>
      </c>
      <c r="E4228" s="6">
        <v>45975</v>
      </c>
      <c r="F4228">
        <v>360734</v>
      </c>
      <c r="G4228">
        <v>1</v>
      </c>
      <c r="H4228">
        <v>1</v>
      </c>
      <c r="I4228">
        <v>0</v>
      </c>
      <c r="J4228" t="str">
        <v>Hyderabad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361023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6600</v>
      </c>
      <c r="C4230" t="str">
        <v>EED120656</v>
      </c>
      <c r="D4230" s="6">
        <v>45965</v>
      </c>
      <c r="E4230" s="6">
        <v>45975</v>
      </c>
      <c r="F4230">
        <v>362503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13622.400000000001</v>
      </c>
      <c r="C4231" t="str">
        <v>EED120656</v>
      </c>
      <c r="D4231" s="6">
        <v>45965</v>
      </c>
      <c r="E4231" s="6">
        <v>45975</v>
      </c>
      <c r="F4231">
        <v>362526</v>
      </c>
      <c r="G4231">
        <v>1</v>
      </c>
      <c r="H4231">
        <v>1</v>
      </c>
      <c r="I4231">
        <v>0</v>
      </c>
      <c r="J4231" t="str">
        <v>Hyderabad</v>
      </c>
      <c r="K4231">
        <v>0</v>
      </c>
    </row>
    <row r="4232" spans="1:11" x14ac:dyDescent="0.25">
      <c r="A4232" t="str">
        <v>Biolegend</v>
      </c>
      <c r="B4232">
        <v>20856</v>
      </c>
      <c r="C4232" t="str">
        <v>EED120656</v>
      </c>
      <c r="D4232" s="6">
        <v>45965</v>
      </c>
      <c r="E4232" s="6">
        <v>45975</v>
      </c>
      <c r="F4232">
        <v>362638</v>
      </c>
      <c r="G4232">
        <v>1</v>
      </c>
      <c r="H4232">
        <v>0</v>
      </c>
      <c r="I4232">
        <v>1</v>
      </c>
      <c r="J4232" t="str">
        <v>Faridabad</v>
      </c>
      <c r="K4232">
        <v>0</v>
      </c>
    </row>
    <row r="4233" spans="1:11" x14ac:dyDescent="0.25">
      <c r="A4233" t="str">
        <v>Biolegend</v>
      </c>
      <c r="B4233">
        <v>16737.599999999999</v>
      </c>
      <c r="C4233" t="str">
        <v>EED120656</v>
      </c>
      <c r="D4233" s="6">
        <v>45965</v>
      </c>
      <c r="E4233" s="6">
        <v>45975</v>
      </c>
      <c r="F4233">
        <v>368516</v>
      </c>
      <c r="G4233">
        <v>1</v>
      </c>
      <c r="H4233">
        <v>1</v>
      </c>
      <c r="I4233">
        <v>0</v>
      </c>
      <c r="J4233" t="str">
        <v>Delhi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369211</v>
      </c>
      <c r="G4234">
        <v>1</v>
      </c>
      <c r="H4234">
        <v>1</v>
      </c>
      <c r="I4234">
        <v>0</v>
      </c>
      <c r="J4234" t="str">
        <v>Pune</v>
      </c>
      <c r="K4234">
        <v>0</v>
      </c>
    </row>
    <row r="4235" spans="1:11" x14ac:dyDescent="0.25">
      <c r="A4235" t="str">
        <v>Biolegend</v>
      </c>
      <c r="B4235">
        <v>24763.199999999997</v>
      </c>
      <c r="C4235" t="str">
        <v>EED120656</v>
      </c>
      <c r="D4235" s="6">
        <v>45965</v>
      </c>
      <c r="E4235" s="6">
        <v>45975</v>
      </c>
      <c r="F4235">
        <v>369318</v>
      </c>
      <c r="G4235">
        <v>2</v>
      </c>
      <c r="H4235">
        <v>2</v>
      </c>
      <c r="I4235">
        <v>0</v>
      </c>
      <c r="J4235" t="str">
        <v>Banglore</v>
      </c>
      <c r="K4235">
        <v>0</v>
      </c>
    </row>
    <row r="4236" spans="1:11" x14ac:dyDescent="0.25">
      <c r="A4236" t="str">
        <v>Biolegend</v>
      </c>
      <c r="B4236">
        <v>19536</v>
      </c>
      <c r="C4236" t="str">
        <v>EED120656</v>
      </c>
      <c r="D4236" s="6">
        <v>45965</v>
      </c>
      <c r="E4236" s="6">
        <v>45975</v>
      </c>
      <c r="F4236">
        <v>372216</v>
      </c>
      <c r="G4236">
        <v>1</v>
      </c>
      <c r="H4236">
        <v>1</v>
      </c>
      <c r="I4236">
        <v>0</v>
      </c>
      <c r="J4236" t="str">
        <v>Pune</v>
      </c>
      <c r="K4236">
        <v>0</v>
      </c>
    </row>
    <row r="4237" spans="1:11" x14ac:dyDescent="0.25">
      <c r="A4237" t="str">
        <v>Biolegend</v>
      </c>
      <c r="B4237">
        <v>22915.199999999997</v>
      </c>
      <c r="C4237" t="str">
        <v>EED120656</v>
      </c>
      <c r="D4237" s="6">
        <v>45965</v>
      </c>
      <c r="E4237" s="6">
        <v>45975</v>
      </c>
      <c r="F4237">
        <v>372734</v>
      </c>
      <c r="G4237">
        <v>2</v>
      </c>
      <c r="H4237">
        <v>2</v>
      </c>
      <c r="I4237">
        <v>0</v>
      </c>
      <c r="J4237" t="str">
        <v>Banglore</v>
      </c>
      <c r="K4237">
        <v>0</v>
      </c>
    </row>
    <row r="4238" spans="1:11" x14ac:dyDescent="0.25">
      <c r="A4238" t="str">
        <v>Biolegend</v>
      </c>
      <c r="B4238">
        <v>15276.8</v>
      </c>
      <c r="C4238" t="str">
        <v>EED120656</v>
      </c>
      <c r="D4238" s="6">
        <v>45965</v>
      </c>
      <c r="E4238" s="6">
        <v>45975</v>
      </c>
      <c r="F4238">
        <v>375023</v>
      </c>
      <c r="G4238">
        <v>1</v>
      </c>
      <c r="H4238">
        <v>1</v>
      </c>
      <c r="I4238">
        <v>0</v>
      </c>
      <c r="J4238" t="str">
        <v>Chandigarh</v>
      </c>
      <c r="K4238">
        <v>0</v>
      </c>
    </row>
    <row r="4239" spans="1:11" x14ac:dyDescent="0.25">
      <c r="A4239" t="str">
        <v>Biolegend</v>
      </c>
      <c r="B4239">
        <v>6705.6</v>
      </c>
      <c r="C4239" t="str">
        <v>EED120656</v>
      </c>
      <c r="D4239" s="6">
        <v>45965</v>
      </c>
      <c r="E4239" s="6">
        <v>45975</v>
      </c>
      <c r="F4239">
        <v>379209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26426.400000000001</v>
      </c>
      <c r="C4240" t="str">
        <v>EED120656</v>
      </c>
      <c r="D4240" s="6">
        <v>45965</v>
      </c>
      <c r="E4240" s="6">
        <v>45975</v>
      </c>
      <c r="F4240">
        <v>396414</v>
      </c>
      <c r="G4240">
        <v>1</v>
      </c>
      <c r="H4240">
        <v>1</v>
      </c>
      <c r="I4240">
        <v>0</v>
      </c>
      <c r="J4240" t="str">
        <v>Delhi</v>
      </c>
      <c r="K4240">
        <v>0</v>
      </c>
    </row>
    <row r="4241" spans="1:11" x14ac:dyDescent="0.25">
      <c r="A4241" t="str">
        <v>Biolegend</v>
      </c>
      <c r="B4241">
        <v>7286.4</v>
      </c>
      <c r="C4241" t="str">
        <v>EED120656</v>
      </c>
      <c r="D4241" s="6">
        <v>45965</v>
      </c>
      <c r="E4241" s="6">
        <v>45975</v>
      </c>
      <c r="F4241">
        <v>396425</v>
      </c>
      <c r="G4241">
        <v>1</v>
      </c>
      <c r="H4241">
        <v>0</v>
      </c>
      <c r="I4241">
        <v>1</v>
      </c>
      <c r="J4241" t="str">
        <v>Faridabad</v>
      </c>
      <c r="K4241">
        <v>0</v>
      </c>
    </row>
    <row r="4242" spans="1:11" x14ac:dyDescent="0.25">
      <c r="A4242" t="str">
        <v>Biolegend</v>
      </c>
      <c r="B4242">
        <v>4065.6000000000004</v>
      </c>
      <c r="C4242" t="str">
        <v>EED120656</v>
      </c>
      <c r="D4242" s="6">
        <v>45965</v>
      </c>
      <c r="E4242" s="6">
        <v>45975</v>
      </c>
      <c r="F4242">
        <v>400112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5596.8</v>
      </c>
      <c r="C4243" t="str">
        <v>EED120656</v>
      </c>
      <c r="D4243" s="6">
        <v>45965</v>
      </c>
      <c r="E4243" s="6">
        <v>45975</v>
      </c>
      <c r="F4243">
        <v>400125</v>
      </c>
      <c r="G4243">
        <v>1</v>
      </c>
      <c r="H4243">
        <v>1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9451.2000000000007</v>
      </c>
      <c r="C4244" t="str">
        <v>EED120656</v>
      </c>
      <c r="D4244" s="6">
        <v>45965</v>
      </c>
      <c r="E4244" s="6">
        <v>45975</v>
      </c>
      <c r="F4244">
        <v>400126</v>
      </c>
      <c r="G4244">
        <v>1</v>
      </c>
      <c r="H4244">
        <v>1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>
        <v>45975</v>
      </c>
      <c r="F4245">
        <v>400128</v>
      </c>
      <c r="G4245">
        <v>1</v>
      </c>
      <c r="H4245">
        <v>1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11035.2</v>
      </c>
      <c r="C4246" t="str">
        <v>EED120656</v>
      </c>
      <c r="D4246" s="6">
        <v>45965</v>
      </c>
      <c r="E4246" s="6">
        <v>45975</v>
      </c>
      <c r="F4246">
        <v>400130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10190.4</v>
      </c>
      <c r="C4247" t="str">
        <v>EED120656</v>
      </c>
      <c r="D4247" s="6">
        <v>45965</v>
      </c>
      <c r="E4247" s="6">
        <v>45975</v>
      </c>
      <c r="F4247">
        <v>400144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25440.800000000003</v>
      </c>
      <c r="C4248" t="str">
        <v>EED120656</v>
      </c>
      <c r="D4248" s="6">
        <v>45965</v>
      </c>
      <c r="E4248" s="6">
        <v>45975</v>
      </c>
      <c r="F4248">
        <v>400164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7075.2000000000007</v>
      </c>
      <c r="C4249" t="str">
        <v>EED120656</v>
      </c>
      <c r="D4249" s="6">
        <v>45965</v>
      </c>
      <c r="E4249" s="6">
        <v>45975</v>
      </c>
      <c r="F4249">
        <v>400214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9292.7999999999993</v>
      </c>
      <c r="C4250" t="str">
        <v>EED120656</v>
      </c>
      <c r="D4250" s="6">
        <v>45965</v>
      </c>
      <c r="E4250" s="6">
        <v>45975</v>
      </c>
      <c r="F4250">
        <v>400230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>
        <v>45975</v>
      </c>
      <c r="F4251">
        <v>400232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10876.8</v>
      </c>
      <c r="C4252" t="str">
        <v>EED120656</v>
      </c>
      <c r="D4252" s="6">
        <v>45965</v>
      </c>
      <c r="E4252" s="6">
        <v>45975</v>
      </c>
      <c r="F4252">
        <v>400233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9292.7999999999993</v>
      </c>
      <c r="C4253" t="str">
        <v>EED120656</v>
      </c>
      <c r="D4253" s="6">
        <v>45965</v>
      </c>
      <c r="E4253" s="6">
        <v>45975</v>
      </c>
      <c r="F4253">
        <v>400326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11888.8</v>
      </c>
      <c r="C4254" t="str">
        <v>EED120656</v>
      </c>
      <c r="D4254" s="6">
        <v>45965</v>
      </c>
      <c r="E4254" s="6">
        <v>45975</v>
      </c>
      <c r="F4254">
        <v>400345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25440.800000000003</v>
      </c>
      <c r="C4255" t="str">
        <v>EED120656</v>
      </c>
      <c r="D4255" s="6">
        <v>45965</v>
      </c>
      <c r="E4255" s="6">
        <v>45975</v>
      </c>
      <c r="F4255">
        <v>400350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10164</v>
      </c>
      <c r="C4256" t="str">
        <v>EED120656</v>
      </c>
      <c r="D4256" s="6">
        <v>45965</v>
      </c>
      <c r="E4256" s="6">
        <v>45975</v>
      </c>
      <c r="F4256">
        <v>400639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16632</v>
      </c>
      <c r="C4257" t="str">
        <v>EED120656</v>
      </c>
      <c r="D4257" s="6">
        <v>45965</v>
      </c>
      <c r="E4257" s="6">
        <v>45975</v>
      </c>
      <c r="F4257">
        <v>400651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5649.6</v>
      </c>
      <c r="C4258" t="str">
        <v>EED120656</v>
      </c>
      <c r="D4258" s="6">
        <v>45965</v>
      </c>
      <c r="E4258" s="6">
        <v>45975</v>
      </c>
      <c r="F4258">
        <v>401209</v>
      </c>
      <c r="G4258">
        <v>1</v>
      </c>
      <c r="H4258">
        <v>1</v>
      </c>
      <c r="I4258">
        <v>0</v>
      </c>
      <c r="J4258" t="str">
        <v>Hyderabad</v>
      </c>
      <c r="K4258">
        <v>0</v>
      </c>
    </row>
    <row r="4259" spans="1:11" x14ac:dyDescent="0.25">
      <c r="A4259" t="str">
        <v>Biolegend</v>
      </c>
      <c r="B4259">
        <v>4699.2</v>
      </c>
      <c r="C4259" t="str">
        <v>EED120656</v>
      </c>
      <c r="D4259" s="6">
        <v>45965</v>
      </c>
      <c r="E4259" s="6">
        <v>45975</v>
      </c>
      <c r="F4259">
        <v>420201</v>
      </c>
      <c r="G4259">
        <v>5</v>
      </c>
      <c r="H4259">
        <v>5</v>
      </c>
      <c r="I4259">
        <v>0</v>
      </c>
      <c r="J4259" t="str">
        <v>Karnataka</v>
      </c>
      <c r="K4259">
        <v>0</v>
      </c>
    </row>
    <row r="4260" spans="1:11" x14ac:dyDescent="0.25">
      <c r="A4260" t="str">
        <v>Biolegend</v>
      </c>
      <c r="B4260">
        <v>3432</v>
      </c>
      <c r="C4260" t="str">
        <v>EED120656</v>
      </c>
      <c r="D4260" s="6">
        <v>45965</v>
      </c>
      <c r="E4260" s="6">
        <v>45975</v>
      </c>
      <c r="F4260">
        <v>420301</v>
      </c>
      <c r="G4260">
        <v>1</v>
      </c>
      <c r="H4260">
        <v>1</v>
      </c>
      <c r="I4260">
        <v>0</v>
      </c>
      <c r="J4260" t="str">
        <v>Delhi</v>
      </c>
      <c r="K4260">
        <v>0</v>
      </c>
    </row>
    <row r="4261" spans="1:11" x14ac:dyDescent="0.25">
      <c r="A4261" t="str">
        <v>Biolegend</v>
      </c>
      <c r="B4261">
        <v>1584</v>
      </c>
      <c r="C4261" t="str">
        <v>EED120656</v>
      </c>
      <c r="D4261" s="6">
        <v>45965</v>
      </c>
      <c r="E4261" s="6">
        <v>45975</v>
      </c>
      <c r="F4261">
        <v>420403</v>
      </c>
      <c r="G4261">
        <v>1</v>
      </c>
      <c r="H4261">
        <v>1</v>
      </c>
      <c r="I4261">
        <v>0</v>
      </c>
      <c r="J4261" t="str">
        <v>Gujrat</v>
      </c>
      <c r="K4261">
        <v>0</v>
      </c>
    </row>
    <row r="4262" spans="1:11" x14ac:dyDescent="0.25">
      <c r="A4262" t="str">
        <v>Biolegend</v>
      </c>
      <c r="B4262">
        <v>4699.2</v>
      </c>
      <c r="C4262" t="str">
        <v>EED120656</v>
      </c>
      <c r="D4262" s="6">
        <v>45965</v>
      </c>
      <c r="E4262" s="6">
        <v>45975</v>
      </c>
      <c r="F4262">
        <v>423101</v>
      </c>
      <c r="G4262">
        <v>1</v>
      </c>
      <c r="H4262">
        <v>1</v>
      </c>
      <c r="I4262">
        <v>0</v>
      </c>
      <c r="J4262" t="str">
        <v>Pune</v>
      </c>
      <c r="K4262">
        <v>0</v>
      </c>
    </row>
    <row r="4263" spans="1:11" x14ac:dyDescent="0.25">
      <c r="A4263" t="str">
        <v>Biolegend</v>
      </c>
      <c r="B4263">
        <v>17688</v>
      </c>
      <c r="C4263" t="str">
        <v>EED120656</v>
      </c>
      <c r="D4263" s="6">
        <v>45965</v>
      </c>
      <c r="E4263" s="6">
        <v>45975</v>
      </c>
      <c r="F4263">
        <v>423106</v>
      </c>
      <c r="G4263">
        <v>3</v>
      </c>
      <c r="H4263">
        <v>0</v>
      </c>
      <c r="I4263">
        <v>3</v>
      </c>
      <c r="J4263" t="str">
        <v>Faridabad</v>
      </c>
      <c r="K4263">
        <v>0</v>
      </c>
    </row>
    <row r="4264" spans="1:11" x14ac:dyDescent="0.25">
      <c r="A4264" t="str">
        <v>Biolegend</v>
      </c>
      <c r="B4264">
        <v>8712</v>
      </c>
      <c r="C4264" t="str">
        <v>EED120656</v>
      </c>
      <c r="D4264" s="6">
        <v>45965</v>
      </c>
      <c r="E4264" s="6">
        <v>45975</v>
      </c>
      <c r="F4264">
        <v>424401</v>
      </c>
      <c r="G4264">
        <v>1</v>
      </c>
      <c r="H4264">
        <v>1</v>
      </c>
      <c r="I4264">
        <v>0</v>
      </c>
      <c r="J4264" t="str">
        <v>Pune</v>
      </c>
      <c r="K4264">
        <v>0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>
        <v>45975</v>
      </c>
      <c r="F4265">
        <v>424401</v>
      </c>
      <c r="G4265">
        <v>1</v>
      </c>
      <c r="H4265">
        <v>0</v>
      </c>
      <c r="I4265">
        <v>1</v>
      </c>
      <c r="J4265" t="str">
        <v>Faridabad</v>
      </c>
      <c r="K4265">
        <v>0</v>
      </c>
    </row>
    <row r="4266" spans="1:11" x14ac:dyDescent="0.25">
      <c r="A4266" t="str">
        <v>Biolegend</v>
      </c>
      <c r="B4266">
        <v>12408</v>
      </c>
      <c r="C4266" t="str">
        <v>EED120656</v>
      </c>
      <c r="D4266" s="6">
        <v>45965</v>
      </c>
      <c r="E4266" s="6">
        <v>45975</v>
      </c>
      <c r="F4266">
        <v>424602</v>
      </c>
      <c r="G4266">
        <v>1</v>
      </c>
      <c r="H4266">
        <v>1</v>
      </c>
      <c r="I4266">
        <v>0</v>
      </c>
      <c r="J4266" t="str">
        <v>Pune</v>
      </c>
      <c r="K4266">
        <v>0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>
        <v>45975</v>
      </c>
      <c r="F4267">
        <v>424602</v>
      </c>
      <c r="G4267">
        <v>1</v>
      </c>
      <c r="H4267">
        <v>0</v>
      </c>
      <c r="I4267">
        <v>1</v>
      </c>
      <c r="J4267" t="str">
        <v>Delhi</v>
      </c>
      <c r="K4267">
        <v>0</v>
      </c>
    </row>
    <row r="4268" spans="1:11" x14ac:dyDescent="0.25">
      <c r="A4268" t="str">
        <v>Biolegend</v>
      </c>
      <c r="B4268">
        <v>8395.2000000000007</v>
      </c>
      <c r="C4268" t="str">
        <v>EED120656</v>
      </c>
      <c r="D4268" s="6">
        <v>45965</v>
      </c>
      <c r="E4268" s="6">
        <v>45975</v>
      </c>
      <c r="F4268">
        <v>425401</v>
      </c>
      <c r="G4268">
        <v>1</v>
      </c>
      <c r="H4268">
        <v>0</v>
      </c>
      <c r="I4268">
        <v>1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4382.3999999999996</v>
      </c>
      <c r="C4269" t="str">
        <v>EED120656</v>
      </c>
      <c r="D4269" s="6">
        <v>45965</v>
      </c>
      <c r="E4269" s="6">
        <v>45975</v>
      </c>
      <c r="F4269">
        <v>503807</v>
      </c>
      <c r="G4269">
        <v>1</v>
      </c>
      <c r="H4269">
        <v>0</v>
      </c>
      <c r="I4269">
        <v>1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17617.599999999999</v>
      </c>
      <c r="C4270" t="str">
        <v>EED120656</v>
      </c>
      <c r="D4270" s="6">
        <v>45965</v>
      </c>
      <c r="E4270" s="6">
        <v>45975</v>
      </c>
      <c r="F4270">
        <v>503833</v>
      </c>
      <c r="G4270">
        <v>1</v>
      </c>
      <c r="H4270">
        <v>0</v>
      </c>
      <c r="I4270">
        <v>1</v>
      </c>
      <c r="J4270" t="str">
        <v>Delhi</v>
      </c>
      <c r="K4270">
        <v>0</v>
      </c>
    </row>
    <row r="4271" spans="1:11" x14ac:dyDescent="0.25">
      <c r="A4271" t="str">
        <v>Biolegend</v>
      </c>
      <c r="B4271">
        <v>17432.8</v>
      </c>
      <c r="C4271" t="str">
        <v>EED120656</v>
      </c>
      <c r="D4271" s="6">
        <v>45965</v>
      </c>
      <c r="E4271" s="6">
        <v>45975</v>
      </c>
      <c r="F4271">
        <v>505838</v>
      </c>
      <c r="G4271">
        <v>1</v>
      </c>
      <c r="H4271">
        <v>0</v>
      </c>
      <c r="I4271">
        <v>1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7339.2000000000007</v>
      </c>
      <c r="C4272" t="str">
        <v>EED120656</v>
      </c>
      <c r="D4272" s="6">
        <v>45965</v>
      </c>
      <c r="E4272" s="6">
        <v>45975</v>
      </c>
      <c r="F4272">
        <v>505845</v>
      </c>
      <c r="G4272">
        <v>1</v>
      </c>
      <c r="H4272">
        <v>0</v>
      </c>
      <c r="I4272">
        <v>1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9292.7999999999993</v>
      </c>
      <c r="C4273" t="str">
        <v>EED120656</v>
      </c>
      <c r="D4273" s="6">
        <v>45965</v>
      </c>
      <c r="E4273" s="6">
        <v>45975</v>
      </c>
      <c r="F4273">
        <v>506947</v>
      </c>
      <c r="G4273">
        <v>1</v>
      </c>
      <c r="H4273">
        <v>0</v>
      </c>
      <c r="I4273">
        <v>1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19008</v>
      </c>
      <c r="C4274" t="str">
        <v>EED120656</v>
      </c>
      <c r="D4274" s="6">
        <v>45965</v>
      </c>
      <c r="E4274" s="6">
        <v>45975</v>
      </c>
      <c r="F4274">
        <v>613412</v>
      </c>
      <c r="G4274">
        <v>1</v>
      </c>
      <c r="H4274">
        <v>1</v>
      </c>
      <c r="I4274">
        <v>0</v>
      </c>
      <c r="J4274" t="str">
        <v>Kolkata</v>
      </c>
      <c r="K4274">
        <v>0</v>
      </c>
    </row>
    <row r="4275" spans="1:11" x14ac:dyDescent="0.25">
      <c r="A4275" t="str">
        <v>Biolegend</v>
      </c>
      <c r="B4275">
        <v>9240</v>
      </c>
      <c r="C4275" t="str">
        <v>EED120656</v>
      </c>
      <c r="D4275" s="6">
        <v>45965</v>
      </c>
      <c r="E4275" s="6">
        <v>45975</v>
      </c>
      <c r="F4275">
        <v>614853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19536</v>
      </c>
      <c r="C4276" t="str">
        <v>EED120656</v>
      </c>
      <c r="D4276" s="6">
        <v>45965</v>
      </c>
      <c r="E4276" s="6">
        <v>45975</v>
      </c>
      <c r="F4276">
        <v>621616</v>
      </c>
      <c r="G4276">
        <v>2</v>
      </c>
      <c r="H4276">
        <v>2</v>
      </c>
      <c r="I4276">
        <v>0</v>
      </c>
      <c r="J4276" t="str">
        <v>Banglore</v>
      </c>
      <c r="K4276">
        <v>0</v>
      </c>
    </row>
    <row r="4277" spans="1:11" x14ac:dyDescent="0.25">
      <c r="A4277" t="str">
        <v>Biolegend</v>
      </c>
      <c r="B4277">
        <v>20169.599999999999</v>
      </c>
      <c r="C4277" t="str">
        <v>EED120656</v>
      </c>
      <c r="D4277" s="6">
        <v>45965</v>
      </c>
      <c r="E4277" s="6">
        <v>45975</v>
      </c>
      <c r="F4277">
        <v>621622</v>
      </c>
      <c r="G4277">
        <v>1</v>
      </c>
      <c r="H4277">
        <v>0</v>
      </c>
      <c r="I4277">
        <v>1</v>
      </c>
      <c r="J4277" t="str">
        <v>Delhi</v>
      </c>
      <c r="K4277">
        <v>0</v>
      </c>
    </row>
    <row r="4278" spans="1:11" x14ac:dyDescent="0.25">
      <c r="A4278" t="str">
        <v>Biolegend</v>
      </c>
      <c r="B4278">
        <v>19536</v>
      </c>
      <c r="C4278" t="str">
        <v>EED120656</v>
      </c>
      <c r="D4278" s="6">
        <v>45965</v>
      </c>
      <c r="E4278" s="6">
        <v>45975</v>
      </c>
      <c r="F4278">
        <v>626812</v>
      </c>
      <c r="G4278">
        <v>3</v>
      </c>
      <c r="H4278">
        <v>3</v>
      </c>
      <c r="I4278">
        <v>0</v>
      </c>
      <c r="J4278" t="str">
        <v>Banglore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637318</v>
      </c>
      <c r="G4279">
        <v>2</v>
      </c>
      <c r="H4279">
        <v>2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14907.2</v>
      </c>
      <c r="C4280" t="str">
        <v>EED120656</v>
      </c>
      <c r="D4280" s="6">
        <v>45965</v>
      </c>
      <c r="E4280" s="6">
        <v>45975</v>
      </c>
      <c r="F4280">
        <v>644819</v>
      </c>
      <c r="G4280">
        <v>1</v>
      </c>
      <c r="H4280">
        <v>1</v>
      </c>
      <c r="I4280">
        <v>0</v>
      </c>
      <c r="J4280" t="str">
        <v>Pune</v>
      </c>
      <c r="K4280">
        <v>0</v>
      </c>
    </row>
    <row r="4281" spans="1:11" x14ac:dyDescent="0.25">
      <c r="A4281" t="str">
        <v>Biolegend</v>
      </c>
      <c r="B4281">
        <v>6230.4</v>
      </c>
      <c r="C4281" t="str">
        <v>EED120656</v>
      </c>
      <c r="D4281" s="6">
        <v>45965</v>
      </c>
      <c r="E4281" s="6">
        <v>45975</v>
      </c>
      <c r="F4281">
        <v>740145</v>
      </c>
      <c r="G4281">
        <v>1</v>
      </c>
      <c r="H4281">
        <v>0</v>
      </c>
      <c r="I4281">
        <v>1</v>
      </c>
      <c r="J4281" t="str">
        <v>Delhi</v>
      </c>
      <c r="K4281">
        <v>0</v>
      </c>
    </row>
    <row r="4282" spans="1:11" x14ac:dyDescent="0.25">
      <c r="A4282" t="str">
        <v>Biolegend</v>
      </c>
      <c r="B4282">
        <v>369.6</v>
      </c>
      <c r="C4282" t="str">
        <v>EED120656</v>
      </c>
      <c r="D4282" s="6">
        <v>45965</v>
      </c>
      <c r="E4282" s="6">
        <v>45975</v>
      </c>
      <c r="F4282">
        <v>740379</v>
      </c>
      <c r="G4282">
        <v>1</v>
      </c>
      <c r="H4282">
        <v>0</v>
      </c>
      <c r="I4282">
        <v>1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6230.4</v>
      </c>
      <c r="C4283" t="str">
        <v>EED120656</v>
      </c>
      <c r="D4283" s="6">
        <v>45965</v>
      </c>
      <c r="E4283" s="6">
        <v>45975</v>
      </c>
      <c r="F4283">
        <v>740623</v>
      </c>
      <c r="G4283">
        <v>1</v>
      </c>
      <c r="H4283">
        <v>0</v>
      </c>
      <c r="I4283">
        <v>1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740627</v>
      </c>
      <c r="G4284">
        <v>1</v>
      </c>
      <c r="H4284">
        <v>0</v>
      </c>
      <c r="I4284">
        <v>1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740628</v>
      </c>
      <c r="G4285">
        <v>1</v>
      </c>
      <c r="H4285">
        <v>0</v>
      </c>
      <c r="I4285">
        <v>1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740629</v>
      </c>
      <c r="G4286">
        <v>1</v>
      </c>
      <c r="H4286">
        <v>0</v>
      </c>
      <c r="I4286">
        <v>1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740634</v>
      </c>
      <c r="G4287">
        <v>1</v>
      </c>
      <c r="H4287">
        <v>0</v>
      </c>
      <c r="I4287">
        <v>1</v>
      </c>
      <c r="J4287" t="str">
        <v>Delhi</v>
      </c>
      <c r="K4287">
        <v>0</v>
      </c>
    </row>
    <row r="4288" spans="1:11" x14ac:dyDescent="0.25">
      <c r="A4288" t="str">
        <v>Biolegend</v>
      </c>
      <c r="B4288">
        <v>15523.2</v>
      </c>
      <c r="C4288" t="str">
        <v>EED120656</v>
      </c>
      <c r="D4288" s="6">
        <v>45965</v>
      </c>
      <c r="E4288" s="6">
        <v>45975</v>
      </c>
      <c r="F4288">
        <v>740868</v>
      </c>
      <c r="G4288">
        <v>1</v>
      </c>
      <c r="H4288">
        <v>1</v>
      </c>
      <c r="I4288">
        <v>0</v>
      </c>
      <c r="J4288" t="str">
        <v>Mumbai</v>
      </c>
      <c r="K4288">
        <v>0</v>
      </c>
    </row>
    <row r="4289" spans="1:11" x14ac:dyDescent="0.25">
      <c r="A4289" t="str">
        <v>Biolegend</v>
      </c>
      <c r="B4289">
        <v>3115.2</v>
      </c>
      <c r="C4289" t="str">
        <v>EED120656</v>
      </c>
      <c r="D4289" s="6">
        <v>45965</v>
      </c>
      <c r="E4289" s="6">
        <v>45975</v>
      </c>
      <c r="F4289">
        <v>740869</v>
      </c>
      <c r="G4289">
        <v>1</v>
      </c>
      <c r="H4289">
        <v>1</v>
      </c>
      <c r="I4289">
        <v>0</v>
      </c>
      <c r="J4289" t="str">
        <v>Mumbai</v>
      </c>
      <c r="K4289">
        <v>0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740870</v>
      </c>
      <c r="G4290">
        <v>1</v>
      </c>
      <c r="H4290">
        <v>1</v>
      </c>
      <c r="I4290">
        <v>0</v>
      </c>
      <c r="J4290" t="str">
        <v>Mumbai</v>
      </c>
      <c r="K4290">
        <v>0</v>
      </c>
    </row>
    <row r="4291" spans="1:11" x14ac:dyDescent="0.25">
      <c r="A4291" t="str">
        <v>Biolegend</v>
      </c>
      <c r="B4291">
        <v>92980.799999999988</v>
      </c>
      <c r="C4291" t="str">
        <v>EED120656</v>
      </c>
      <c r="D4291" s="6">
        <v>45965</v>
      </c>
      <c r="E4291" s="6">
        <v>45975</v>
      </c>
      <c r="F4291">
        <v>740965</v>
      </c>
      <c r="G4291">
        <v>1</v>
      </c>
      <c r="H4291">
        <v>0</v>
      </c>
      <c r="I4291">
        <v>1</v>
      </c>
      <c r="J4291" t="str">
        <v>Punjab</v>
      </c>
      <c r="K4291" t="str">
        <v>Vishal Will Confirm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740981</v>
      </c>
      <c r="G4292">
        <v>1</v>
      </c>
      <c r="H4292">
        <v>1</v>
      </c>
      <c r="I4292">
        <v>0</v>
      </c>
      <c r="J4292" t="str">
        <v>Mumbai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741260</v>
      </c>
      <c r="G4293">
        <v>1</v>
      </c>
      <c r="H4293">
        <v>0</v>
      </c>
      <c r="I4293">
        <v>1</v>
      </c>
      <c r="J4293" t="str">
        <v>Delhi</v>
      </c>
      <c r="K4293">
        <v>0</v>
      </c>
    </row>
    <row r="4294" spans="1:11" x14ac:dyDescent="0.25">
      <c r="A4294" t="str">
        <v>Biolegend</v>
      </c>
      <c r="B4294">
        <v>8712</v>
      </c>
      <c r="C4294" t="str">
        <v>EED120656</v>
      </c>
      <c r="D4294" s="6">
        <v>45965</v>
      </c>
      <c r="E4294" s="6">
        <v>45975</v>
      </c>
      <c r="F4294">
        <v>820101</v>
      </c>
      <c r="G4294">
        <v>1</v>
      </c>
      <c r="H4294">
        <v>1</v>
      </c>
      <c r="I4294">
        <v>0</v>
      </c>
      <c r="J4294" t="str">
        <v>Noida</v>
      </c>
      <c r="K4294">
        <v>0</v>
      </c>
    </row>
    <row r="4295" spans="1:11" x14ac:dyDescent="0.25">
      <c r="A4295" t="str">
        <v>Biolegend</v>
      </c>
      <c r="B4295">
        <v>0</v>
      </c>
      <c r="C4295" t="str">
        <v>EED120656</v>
      </c>
      <c r="D4295" s="6">
        <v>45965</v>
      </c>
      <c r="E4295" s="6">
        <v>45975</v>
      </c>
      <c r="F4295">
        <v>331222</v>
      </c>
      <c r="G4295">
        <v>1</v>
      </c>
      <c r="H4295">
        <v>0</v>
      </c>
      <c r="I4295">
        <v>1</v>
      </c>
      <c r="J4295" t="str">
        <v>STOCK</v>
      </c>
      <c r="K4295" t="str">
        <v>STOCK</v>
      </c>
    </row>
    <row r="4296" spans="1:11" x14ac:dyDescent="0.25">
      <c r="A4296" t="str">
        <v>Mabtech</v>
      </c>
      <c r="B4296">
        <v>32318</v>
      </c>
      <c r="C4296">
        <v>45330</v>
      </c>
      <c r="D4296" s="6">
        <v>45971</v>
      </c>
      <c r="E4296" s="6">
        <v>45975</v>
      </c>
      <c r="F4296" t="str">
        <v>3420-4APW-2</v>
      </c>
      <c r="G4296">
        <v>2</v>
      </c>
      <c r="H4296">
        <v>2</v>
      </c>
      <c r="I4296">
        <v>0</v>
      </c>
      <c r="J4296" t="str">
        <v>Mumbai</v>
      </c>
      <c r="K4296">
        <v>0</v>
      </c>
    </row>
    <row r="4297" spans="1:11" x14ac:dyDescent="0.25">
      <c r="A4297" t="str">
        <v>Mabtech</v>
      </c>
      <c r="B4297">
        <v>32318</v>
      </c>
      <c r="C4297">
        <v>45330</v>
      </c>
      <c r="D4297" s="6">
        <v>45971</v>
      </c>
      <c r="E4297" s="6">
        <v>45975</v>
      </c>
      <c r="F4297" t="str">
        <v>3420-4APW-2</v>
      </c>
      <c r="G4297">
        <v>3</v>
      </c>
      <c r="H4297">
        <v>3</v>
      </c>
      <c r="I4297">
        <v>0</v>
      </c>
      <c r="J4297" t="str">
        <v>Mumbai</v>
      </c>
      <c r="K4297">
        <v>0</v>
      </c>
    </row>
    <row r="4298" spans="1:11" x14ac:dyDescent="0.25">
      <c r="A4298" t="str">
        <v>Targetmol</v>
      </c>
      <c r="B4298">
        <v>8184</v>
      </c>
      <c r="C4298" t="str">
        <v>INV251115-003</v>
      </c>
      <c r="D4298" s="6">
        <v>45973</v>
      </c>
      <c r="E4298" s="6">
        <v>45978</v>
      </c>
      <c r="F4298" t="str">
        <v>T83115L</v>
      </c>
      <c r="G4298">
        <v>1</v>
      </c>
      <c r="H4298">
        <v>1</v>
      </c>
      <c r="I4298">
        <v>0</v>
      </c>
      <c r="J4298" t="str">
        <v>Banglore</v>
      </c>
      <c r="K4298" t="str">
        <v>SAMPLE</v>
      </c>
    </row>
    <row r="4299" spans="1:11" x14ac:dyDescent="0.25">
      <c r="A4299" t="str">
        <v>Targetmol</v>
      </c>
      <c r="B4299">
        <v>25819.199999999997</v>
      </c>
      <c r="C4299" t="str">
        <v>INV251115-004</v>
      </c>
      <c r="D4299" s="6">
        <v>45975</v>
      </c>
      <c r="E4299" s="6">
        <v>45978</v>
      </c>
      <c r="F4299" t="str">
        <v>TN2190</v>
      </c>
      <c r="G4299">
        <v>1</v>
      </c>
      <c r="H4299">
        <v>1</v>
      </c>
      <c r="I4299">
        <v>0</v>
      </c>
      <c r="J4299" t="str">
        <v>THANE</v>
      </c>
      <c r="K4299">
        <v>0</v>
      </c>
    </row>
    <row r="4300" spans="1:11" x14ac:dyDescent="0.25">
      <c r="A4300" t="str">
        <v>Targetmol</v>
      </c>
      <c r="B4300">
        <v>13041.599999999999</v>
      </c>
      <c r="C4300" t="str">
        <v>INV251115-004</v>
      </c>
      <c r="D4300" s="6">
        <v>45975</v>
      </c>
      <c r="E4300" s="6">
        <v>45978</v>
      </c>
      <c r="F4300" t="str">
        <v>TMPY-05568</v>
      </c>
      <c r="G4300">
        <v>1</v>
      </c>
      <c r="H4300">
        <v>1</v>
      </c>
      <c r="I4300">
        <v>0</v>
      </c>
      <c r="J4300" t="str">
        <v>Noida</v>
      </c>
      <c r="K4300">
        <v>0</v>
      </c>
    </row>
    <row r="4301" spans="1:11" x14ac:dyDescent="0.25">
      <c r="A4301" t="str">
        <v>Targetmol</v>
      </c>
      <c r="B4301">
        <v>18216</v>
      </c>
      <c r="C4301" t="str">
        <v>INV251115-005</v>
      </c>
      <c r="D4301" s="6">
        <v>45975</v>
      </c>
      <c r="E4301" s="6">
        <v>45978</v>
      </c>
      <c r="F4301" t="str">
        <v>TMPJ-00249</v>
      </c>
      <c r="G4301">
        <v>1</v>
      </c>
      <c r="H4301">
        <v>1</v>
      </c>
      <c r="I4301">
        <v>0</v>
      </c>
      <c r="J4301" t="str">
        <v>Telangana</v>
      </c>
      <c r="K4301">
        <v>0</v>
      </c>
    </row>
    <row r="4302" spans="1:11" x14ac:dyDescent="0.25">
      <c r="A4302" t="str">
        <v>Targetmol</v>
      </c>
      <c r="B4302">
        <v>3168</v>
      </c>
      <c r="C4302" t="str">
        <v>INV251115-005</v>
      </c>
      <c r="D4302" s="6">
        <v>45975</v>
      </c>
      <c r="E4302" s="6">
        <v>45978</v>
      </c>
      <c r="F4302" t="str">
        <v>T11766L</v>
      </c>
      <c r="G4302">
        <v>1</v>
      </c>
      <c r="H4302">
        <v>0</v>
      </c>
      <c r="I4302">
        <v>1</v>
      </c>
      <c r="J4302" t="str">
        <v>Delhi</v>
      </c>
      <c r="K4302">
        <v>0</v>
      </c>
    </row>
    <row r="4303" spans="1:11" x14ac:dyDescent="0.25">
      <c r="A4303" t="str">
        <v>Targetmol</v>
      </c>
      <c r="B4303">
        <v>440</v>
      </c>
      <c r="C4303" t="str">
        <v>INV251115-006</v>
      </c>
      <c r="D4303" s="6">
        <v>45975</v>
      </c>
      <c r="E4303" s="6">
        <v>45978</v>
      </c>
      <c r="F4303" t="str">
        <v>T73578</v>
      </c>
      <c r="G4303">
        <v>1</v>
      </c>
      <c r="H4303">
        <v>1</v>
      </c>
      <c r="I4303">
        <v>0</v>
      </c>
      <c r="J4303" t="str">
        <v>Bhopal</v>
      </c>
      <c r="K4303">
        <v>0</v>
      </c>
    </row>
    <row r="4304" spans="1:11" x14ac:dyDescent="0.25">
      <c r="A4304" t="str">
        <v>Targetmol</v>
      </c>
      <c r="B4304">
        <v>440</v>
      </c>
      <c r="C4304" t="str">
        <v>INV251115-006</v>
      </c>
      <c r="D4304" s="6">
        <v>45975</v>
      </c>
      <c r="E4304" s="6">
        <v>45978</v>
      </c>
      <c r="F4304" t="str">
        <v>T11471</v>
      </c>
      <c r="G4304">
        <v>1</v>
      </c>
      <c r="H4304">
        <v>1</v>
      </c>
      <c r="I4304">
        <v>0</v>
      </c>
      <c r="J4304" t="str">
        <v>Bhopal</v>
      </c>
      <c r="K4304">
        <v>0</v>
      </c>
    </row>
    <row r="4305" spans="1:11" x14ac:dyDescent="0.25">
      <c r="A4305" t="str">
        <v>Targetmol</v>
      </c>
      <c r="B4305">
        <v>440</v>
      </c>
      <c r="C4305" t="str">
        <v>INV251115-006</v>
      </c>
      <c r="D4305" s="6">
        <v>45975</v>
      </c>
      <c r="E4305" s="6">
        <v>45978</v>
      </c>
      <c r="F4305" t="str">
        <v>T36527</v>
      </c>
      <c r="G4305">
        <v>1</v>
      </c>
      <c r="H4305">
        <v>1</v>
      </c>
      <c r="I4305">
        <v>0</v>
      </c>
      <c r="J4305" t="str">
        <v>Bhopal</v>
      </c>
      <c r="K4305">
        <v>0</v>
      </c>
    </row>
    <row r="4306" spans="1:11" x14ac:dyDescent="0.25">
      <c r="A4306" t="str">
        <v>Targetmol</v>
      </c>
      <c r="B4306">
        <v>440</v>
      </c>
      <c r="C4306" t="str">
        <v>INV251115-006</v>
      </c>
      <c r="D4306" s="6">
        <v>45975</v>
      </c>
      <c r="E4306" s="6">
        <v>45978</v>
      </c>
      <c r="F4306" t="str">
        <v>T4476</v>
      </c>
      <c r="G4306">
        <v>1</v>
      </c>
      <c r="H4306">
        <v>1</v>
      </c>
      <c r="I4306">
        <v>0</v>
      </c>
      <c r="J4306" t="str">
        <v>Bhopal</v>
      </c>
      <c r="K4306">
        <v>0</v>
      </c>
    </row>
    <row r="4307" spans="1:11" x14ac:dyDescent="0.25">
      <c r="A4307" t="str">
        <v>BIOTIUM</v>
      </c>
      <c r="B4307">
        <v>10912</v>
      </c>
      <c r="C4307" t="str">
        <v>I245366-IN</v>
      </c>
      <c r="D4307" s="6">
        <v>45975</v>
      </c>
      <c r="E4307" s="6">
        <v>45978</v>
      </c>
      <c r="F4307" t="str">
        <v>30002-T</v>
      </c>
      <c r="G4307">
        <v>1</v>
      </c>
      <c r="H4307">
        <v>1</v>
      </c>
      <c r="I4307">
        <v>0</v>
      </c>
      <c r="J4307" t="str">
        <v>JHARKHAND</v>
      </c>
      <c r="K4307">
        <v>0</v>
      </c>
    </row>
    <row r="4308" spans="1:11" x14ac:dyDescent="0.25">
      <c r="A4308" t="str">
        <v>BIOTIUM</v>
      </c>
      <c r="B4308">
        <v>17248</v>
      </c>
      <c r="C4308" t="str">
        <v>I245366-IN</v>
      </c>
      <c r="D4308" s="6">
        <v>45975</v>
      </c>
      <c r="E4308" s="6">
        <v>45978</v>
      </c>
      <c r="F4308">
        <v>31000</v>
      </c>
      <c r="G4308">
        <v>1</v>
      </c>
      <c r="H4308">
        <v>1</v>
      </c>
      <c r="I4308">
        <v>0</v>
      </c>
      <c r="J4308" t="str">
        <v>GGN</v>
      </c>
      <c r="K4308">
        <v>0</v>
      </c>
    </row>
    <row r="4309" spans="1:11" x14ac:dyDescent="0.25">
      <c r="A4309" t="str">
        <v>BIOTIUM</v>
      </c>
      <c r="B4309">
        <v>9715.2000000000007</v>
      </c>
      <c r="C4309" t="str">
        <v>I245366-IN</v>
      </c>
      <c r="D4309" s="6">
        <v>45975</v>
      </c>
      <c r="E4309" s="6">
        <v>45978</v>
      </c>
      <c r="F4309" t="str">
        <v>50051-1MG</v>
      </c>
      <c r="G4309">
        <v>1</v>
      </c>
      <c r="H4309">
        <v>1</v>
      </c>
      <c r="I4309">
        <v>0</v>
      </c>
      <c r="J4309" t="str">
        <v>CHENNAI</v>
      </c>
      <c r="K4309">
        <v>0</v>
      </c>
    </row>
    <row r="4310" spans="1:11" x14ac:dyDescent="0.25">
      <c r="A4310" t="str">
        <v>BIOXCELL</v>
      </c>
      <c r="B4310">
        <v>111355.20000000001</v>
      </c>
      <c r="C4310">
        <v>181789</v>
      </c>
      <c r="D4310" s="6">
        <v>45972</v>
      </c>
      <c r="E4310" s="6">
        <v>45978</v>
      </c>
      <c r="F4310" t="str">
        <v>BE0079</v>
      </c>
      <c r="G4310">
        <v>1</v>
      </c>
      <c r="H4310">
        <v>1</v>
      </c>
      <c r="I4310">
        <v>0</v>
      </c>
      <c r="J4310" t="str">
        <v>Hyderabad</v>
      </c>
      <c r="K4310">
        <v>0</v>
      </c>
    </row>
    <row r="4311" spans="1:11" x14ac:dyDescent="0.25">
      <c r="A4311" t="str">
        <v>BIOXCELL</v>
      </c>
      <c r="B4311">
        <v>111355.20000000001</v>
      </c>
      <c r="C4311">
        <v>181995</v>
      </c>
      <c r="D4311" s="6">
        <v>45975</v>
      </c>
      <c r="E4311" s="6">
        <v>45979</v>
      </c>
      <c r="F4311" t="str">
        <v>BE0070</v>
      </c>
      <c r="G4311">
        <v>1</v>
      </c>
      <c r="H4311">
        <v>1</v>
      </c>
      <c r="I4311">
        <v>0</v>
      </c>
      <c r="J4311" t="str">
        <v>Mumbai</v>
      </c>
      <c r="K4311">
        <v>0</v>
      </c>
    </row>
    <row r="4312" spans="1:11" x14ac:dyDescent="0.25">
      <c r="A4312" t="str">
        <v>BIOXCELL</v>
      </c>
      <c r="B4312">
        <v>111355.20000000001</v>
      </c>
      <c r="C4312">
        <v>181995</v>
      </c>
      <c r="D4312" s="6">
        <v>45975</v>
      </c>
      <c r="E4312" s="6">
        <v>45979</v>
      </c>
      <c r="F4312" t="str">
        <v>BE0206</v>
      </c>
      <c r="G4312">
        <v>1</v>
      </c>
      <c r="H4312">
        <v>1</v>
      </c>
      <c r="I4312">
        <v>0</v>
      </c>
      <c r="J4312" t="str">
        <v>Mumbai</v>
      </c>
      <c r="K4312">
        <v>0</v>
      </c>
    </row>
    <row r="4313" spans="1:11" x14ac:dyDescent="0.25">
      <c r="A4313" t="str">
        <v>BellBrook</v>
      </c>
      <c r="B4313">
        <v>33968</v>
      </c>
      <c r="C4313">
        <v>71454</v>
      </c>
      <c r="D4313" s="6">
        <v>45975</v>
      </c>
      <c r="E4313" s="6">
        <v>45979</v>
      </c>
      <c r="F4313" t="str">
        <v>3025-1K</v>
      </c>
      <c r="G4313">
        <v>2</v>
      </c>
      <c r="H4313">
        <v>0</v>
      </c>
      <c r="I4313">
        <v>2</v>
      </c>
      <c r="J4313" t="str">
        <v>STOCK</v>
      </c>
      <c r="K4313">
        <v>0</v>
      </c>
    </row>
    <row r="4314" spans="1:11" x14ac:dyDescent="0.25">
      <c r="A4314" t="str">
        <v>BellBrook</v>
      </c>
      <c r="B4314">
        <v>15452.8</v>
      </c>
      <c r="C4314">
        <v>71454</v>
      </c>
      <c r="D4314" s="6">
        <v>45975</v>
      </c>
      <c r="E4314" s="6">
        <v>45979</v>
      </c>
      <c r="F4314">
        <v>2227</v>
      </c>
      <c r="G4314">
        <v>2</v>
      </c>
      <c r="H4314">
        <v>0</v>
      </c>
      <c r="I4314">
        <v>2</v>
      </c>
      <c r="J4314" t="str">
        <v>STOCK</v>
      </c>
      <c r="K4314">
        <v>0</v>
      </c>
    </row>
    <row r="4315" spans="1:11" x14ac:dyDescent="0.25">
      <c r="A4315" t="str">
        <v>BellBrook</v>
      </c>
      <c r="B4315">
        <v>40075.199999999997</v>
      </c>
      <c r="C4315">
        <v>71454</v>
      </c>
      <c r="D4315" s="6">
        <v>45975</v>
      </c>
      <c r="E4315" s="6">
        <v>45979</v>
      </c>
      <c r="F4315" t="str">
        <v>3010-1K</v>
      </c>
      <c r="G4315">
        <v>2</v>
      </c>
      <c r="H4315">
        <v>0</v>
      </c>
      <c r="I4315">
        <v>2</v>
      </c>
      <c r="J4315" t="str">
        <v>STOCK</v>
      </c>
      <c r="K4315">
        <v>0</v>
      </c>
    </row>
    <row r="4316" spans="1:11" x14ac:dyDescent="0.25">
      <c r="A4316" t="str">
        <v>SOUTHERNBIOTECH</v>
      </c>
      <c r="B4316">
        <v>3498</v>
      </c>
      <c r="C4316">
        <v>341396</v>
      </c>
      <c r="D4316" s="6">
        <v>45975</v>
      </c>
      <c r="E4316" s="6">
        <v>45980</v>
      </c>
      <c r="F4316" t="str">
        <v>0100-20</v>
      </c>
      <c r="G4316">
        <v>1</v>
      </c>
      <c r="H4316">
        <v>1</v>
      </c>
      <c r="I4316">
        <v>0</v>
      </c>
      <c r="J4316" t="str">
        <v>Noida</v>
      </c>
      <c r="K4316">
        <v>0</v>
      </c>
    </row>
    <row r="4317" spans="1:11" x14ac:dyDescent="0.25">
      <c r="A4317" t="str">
        <v>SOUTHERNBIOTECH</v>
      </c>
      <c r="B4317">
        <v>13596</v>
      </c>
      <c r="C4317">
        <v>341396</v>
      </c>
      <c r="D4317" s="6">
        <v>45975</v>
      </c>
      <c r="E4317" s="6">
        <v>45980</v>
      </c>
      <c r="F4317" t="str">
        <v>0103-26</v>
      </c>
      <c r="G4317">
        <v>1</v>
      </c>
      <c r="H4317">
        <v>1</v>
      </c>
      <c r="I4317">
        <v>0</v>
      </c>
      <c r="J4317" t="str">
        <v>Delhi</v>
      </c>
      <c r="K4317">
        <v>0</v>
      </c>
    </row>
    <row r="4318" spans="1:11" x14ac:dyDescent="0.25">
      <c r="A4318" t="str">
        <v>SOUTHERNBIOTECH</v>
      </c>
      <c r="B4318">
        <v>11418</v>
      </c>
      <c r="C4318">
        <v>341396</v>
      </c>
      <c r="D4318" s="6">
        <v>45975</v>
      </c>
      <c r="E4318" s="6">
        <v>45980</v>
      </c>
      <c r="F4318" t="str">
        <v>1090-04</v>
      </c>
      <c r="G4318">
        <v>1</v>
      </c>
      <c r="H4318">
        <v>1</v>
      </c>
      <c r="I4318">
        <v>0</v>
      </c>
      <c r="J4318" t="str">
        <v>Delhi</v>
      </c>
      <c r="K4318">
        <v>0</v>
      </c>
    </row>
    <row r="4319" spans="1:11" x14ac:dyDescent="0.25">
      <c r="A4319" t="str">
        <v>SOUTHERNBIOTECH</v>
      </c>
      <c r="B4319">
        <v>3168</v>
      </c>
      <c r="C4319">
        <v>341397</v>
      </c>
      <c r="D4319" s="6">
        <v>45975</v>
      </c>
      <c r="E4319" s="6">
        <v>45980</v>
      </c>
      <c r="F4319" t="str">
        <v>0100-01</v>
      </c>
      <c r="G4319">
        <v>5</v>
      </c>
      <c r="H4319">
        <v>0</v>
      </c>
      <c r="I4319">
        <v>5</v>
      </c>
      <c r="J4319" t="str">
        <v>Chandigarh</v>
      </c>
      <c r="K4319">
        <v>0</v>
      </c>
    </row>
    <row r="4320" spans="1:11" x14ac:dyDescent="0.25">
      <c r="A4320">
        <v>0</v>
      </c>
      <c r="B4320">
        <v>0</v>
      </c>
      <c r="C4320">
        <v>0</v>
      </c>
      <c r="D4320" s="6">
        <v>0</v>
      </c>
      <c r="E4320" s="6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4635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4310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325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225</v>
      </c>
      <c r="J2" s="21">
        <f>SUMIFS('Report 2'!O:O,'Report 2'!A:A,A2,'Report 2'!J:J,"stock")</f>
        <v>277948</v>
      </c>
      <c r="K2" s="21">
        <f>SUMIFS('Report 2'!I:I,'Report 2'!A:A,A2,'Report 2'!J:J,"&lt;&gt;stock")</f>
        <v>100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303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26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12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185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181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104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103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15</v>
      </c>
      <c r="E13" s="21">
        <f ca="1">SUMIF('Report 2'!A:O,'Brand Wise Report'!A13,'Report 2'!N:N)</f>
        <v>131538</v>
      </c>
      <c r="F13" s="21">
        <f ca="1">SUMIF('Report 2'!A:O,'Brand Wise Report'!A13,'Report 2'!I:I)</f>
        <v>5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5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116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116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6101</v>
      </c>
      <c r="C41" s="35">
        <f t="shared" ca="1" si="0"/>
        <v>102314183.13999979</v>
      </c>
      <c r="D41" s="35">
        <f t="shared" ca="1" si="0"/>
        <v>5563</v>
      </c>
      <c r="E41" s="35">
        <f t="shared" ca="1" si="0"/>
        <v>99648645.296666488</v>
      </c>
      <c r="F41" s="35">
        <f t="shared" ca="1" si="0"/>
        <v>538</v>
      </c>
      <c r="G41" s="35">
        <f t="shared" ca="1" si="0"/>
        <v>2665537.8433333333</v>
      </c>
      <c r="H41" s="35"/>
      <c r="I41" s="35">
        <f>SUM(I2:I40)</f>
        <v>411</v>
      </c>
      <c r="J41" s="35">
        <f>SUM(J2:J40)</f>
        <v>2156102.91</v>
      </c>
      <c r="K41" s="35">
        <f>SUM(K2:K40)</f>
        <v>127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0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0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>
        <v>0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>
        <v>0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>
        <v>0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 t="str">
        <v>Dispatch Date</v>
      </c>
      <c r="B548" t="str">
        <v>Awb Number</v>
      </c>
      <c r="C548" t="str">
        <v>Docket Status</v>
      </c>
      <c r="D548" t="str">
        <v>Customer name</v>
      </c>
      <c r="E548" t="str">
        <v>Other</v>
      </c>
      <c r="F548" t="str">
        <v>Dispatch Date</v>
      </c>
    </row>
    <row r="549" spans="1:6" x14ac:dyDescent="0.25">
      <c r="A549" s="6">
        <v>45955</v>
      </c>
      <c r="B549" t="str">
        <v>BY  HAND</v>
      </c>
      <c r="C549" t="str">
        <v>COMPANY PERSON</v>
      </c>
      <c r="D549" t="str">
        <v>SYMBIO SCEINTIFIC</v>
      </c>
      <c r="E549" t="str">
        <v>Other</v>
      </c>
      <c r="F549" t="str">
        <v>Saturday</v>
      </c>
    </row>
    <row r="550" spans="1:6" x14ac:dyDescent="0.25">
      <c r="A550" s="6">
        <v>45812</v>
      </c>
      <c r="B550" t="str">
        <v>BY HAND</v>
      </c>
      <c r="C550" t="str">
        <v>PRIYANKA MADAM</v>
      </c>
      <c r="D550" t="str">
        <v>ICGEB</v>
      </c>
      <c r="E550" t="str">
        <v>Other</v>
      </c>
      <c r="F550" t="str">
        <v>Wednesday</v>
      </c>
    </row>
    <row r="551" spans="1:6" x14ac:dyDescent="0.25">
      <c r="A551" s="6">
        <v>45840</v>
      </c>
      <c r="B551" t="str">
        <v>BY PORTER</v>
      </c>
      <c r="C551" t="str">
        <v>BY PORTER</v>
      </c>
      <c r="D551" t="str">
        <v>NDTL</v>
      </c>
      <c r="E551" t="str">
        <v>Other</v>
      </c>
      <c r="F551" t="str">
        <v>Wednesday</v>
      </c>
    </row>
    <row r="552" spans="1:6" x14ac:dyDescent="0.25">
      <c r="A552" s="6">
        <v>45894</v>
      </c>
      <c r="B552" t="str">
        <v>D3001955194</v>
      </c>
      <c r="C552" t="str">
        <v>Delivered</v>
      </c>
      <c r="D552" t="str">
        <v>IISER MOHALI</v>
      </c>
      <c r="E552" t="str">
        <v>DTDC</v>
      </c>
      <c r="F552" t="str">
        <v>Monday</v>
      </c>
    </row>
    <row r="553" spans="1:6" x14ac:dyDescent="0.25">
      <c r="A553" s="6">
        <v>45846</v>
      </c>
      <c r="B553" t="str">
        <v>D3001996933</v>
      </c>
      <c r="C553" t="str">
        <v>Delivered</v>
      </c>
      <c r="D553" t="str">
        <v>VECTOR</v>
      </c>
      <c r="E553" t="str">
        <v>DTDC</v>
      </c>
      <c r="F553" t="str">
        <v>Tuesday</v>
      </c>
    </row>
    <row r="554" spans="1:6" x14ac:dyDescent="0.25">
      <c r="A554" s="6">
        <v>45846</v>
      </c>
      <c r="B554" t="str">
        <v>D3001996934</v>
      </c>
      <c r="C554" t="str">
        <v>Delivered</v>
      </c>
      <c r="D554" t="str">
        <v>BIO SYSTEMS</v>
      </c>
      <c r="E554" t="str">
        <v>DTDC</v>
      </c>
      <c r="F554" t="str">
        <v>Tuesday</v>
      </c>
    </row>
    <row r="555" spans="1:6" x14ac:dyDescent="0.25">
      <c r="A555" s="6">
        <v>45846</v>
      </c>
      <c r="B555" t="str">
        <v>D3001996935</v>
      </c>
      <c r="C555" t="str">
        <v>Delivered</v>
      </c>
      <c r="D555" t="str">
        <v>Medlife</v>
      </c>
      <c r="E555" t="str">
        <v>DTDC</v>
      </c>
      <c r="F555" t="str">
        <v>Tuesday</v>
      </c>
    </row>
    <row r="556" spans="1:6" x14ac:dyDescent="0.25">
      <c r="A556" s="6">
        <v>45880</v>
      </c>
      <c r="B556" t="str">
        <v>D3001997013</v>
      </c>
      <c r="C556" t="str">
        <v>Delivered</v>
      </c>
      <c r="D556" t="str">
        <v>RESEARCH WORLD</v>
      </c>
      <c r="E556" t="str">
        <v>DTDC</v>
      </c>
      <c r="F556" t="str">
        <v>Monday</v>
      </c>
    </row>
    <row r="557" spans="1:6" x14ac:dyDescent="0.25">
      <c r="A557" s="6">
        <v>45880</v>
      </c>
      <c r="B557" t="str">
        <v>D3001997014</v>
      </c>
      <c r="C557" t="str">
        <v>Delivered</v>
      </c>
      <c r="D557" t="str">
        <v>IMTECH</v>
      </c>
      <c r="E557" t="str">
        <v>DTDC</v>
      </c>
      <c r="F557" t="str">
        <v>Monday</v>
      </c>
    </row>
    <row r="558" spans="1:6" x14ac:dyDescent="0.25">
      <c r="A558" s="6">
        <v>45880</v>
      </c>
      <c r="B558" t="str">
        <v>D3001997015</v>
      </c>
      <c r="C558" t="str">
        <v>Delivered</v>
      </c>
      <c r="D558" t="str">
        <v>IIT-ROORKE</v>
      </c>
      <c r="E558" t="str">
        <v>DTDC</v>
      </c>
      <c r="F558" t="str">
        <v>Monday</v>
      </c>
    </row>
    <row r="559" spans="1:6" x14ac:dyDescent="0.25">
      <c r="A559" s="6">
        <v>45887</v>
      </c>
      <c r="B559" t="str">
        <v>D3001997017</v>
      </c>
      <c r="C559" t="str">
        <v>Delivered</v>
      </c>
      <c r="D559" t="str">
        <v>Essence</v>
      </c>
      <c r="E559" t="str">
        <v>DTDC</v>
      </c>
      <c r="F559" t="str">
        <v>Monday</v>
      </c>
    </row>
    <row r="560" spans="1:6" x14ac:dyDescent="0.25">
      <c r="A560" s="6">
        <v>45887</v>
      </c>
      <c r="B560" t="str">
        <v>D3001997018</v>
      </c>
      <c r="C560" t="str">
        <v>Delivered</v>
      </c>
      <c r="D560" t="str">
        <v>MEDLIFE</v>
      </c>
      <c r="E560" t="str">
        <v>DTDC</v>
      </c>
      <c r="F560" t="str">
        <v>Monday</v>
      </c>
    </row>
    <row r="561" spans="1:6" x14ac:dyDescent="0.25">
      <c r="A561" s="6">
        <v>45836</v>
      </c>
      <c r="B561" t="str">
        <v>D3002213696</v>
      </c>
      <c r="C561" t="str">
        <v>Delivered</v>
      </c>
      <c r="D561" t="str">
        <v>SOHST</v>
      </c>
      <c r="E561" t="str">
        <v>DTDC</v>
      </c>
      <c r="F561" t="str">
        <v>Saturday</v>
      </c>
    </row>
    <row r="562" spans="1:6" x14ac:dyDescent="0.25">
      <c r="A562" s="6">
        <v>45846</v>
      </c>
      <c r="B562" t="str">
        <v>D3002213697</v>
      </c>
      <c r="C562" t="str">
        <v>Delivered</v>
      </c>
      <c r="D562" t="str">
        <v>RESEARCH</v>
      </c>
      <c r="E562" t="str">
        <v>DTDC</v>
      </c>
      <c r="F562" t="str">
        <v>Tuesday</v>
      </c>
    </row>
    <row r="563" spans="1:6" x14ac:dyDescent="0.25">
      <c r="A563" s="6">
        <v>45832</v>
      </c>
      <c r="B563" t="str">
        <v>D3002213704</v>
      </c>
      <c r="C563" t="str">
        <v>Delivered</v>
      </c>
      <c r="D563" t="str">
        <v>MEDLIFE</v>
      </c>
      <c r="E563" t="str">
        <v>DTDC</v>
      </c>
      <c r="F563" t="str">
        <v>Tuesday</v>
      </c>
    </row>
    <row r="564" spans="1:6" x14ac:dyDescent="0.25">
      <c r="A564" s="6">
        <v>45829</v>
      </c>
      <c r="B564" t="str">
        <v>D3002213705</v>
      </c>
      <c r="C564" t="str">
        <v>Delivered</v>
      </c>
      <c r="D564" t="str">
        <v>Imtech</v>
      </c>
      <c r="E564" t="str">
        <v>DTDC</v>
      </c>
      <c r="F564" t="str">
        <v>Saturday</v>
      </c>
    </row>
    <row r="565" spans="1:6" x14ac:dyDescent="0.25">
      <c r="A565" s="6">
        <v>45867</v>
      </c>
      <c r="B565" t="str">
        <v>D3002709220</v>
      </c>
      <c r="C565" t="str">
        <v>Delivered</v>
      </c>
      <c r="D565" t="str">
        <v>IMTECH</v>
      </c>
      <c r="E565" t="str">
        <v>DTDC</v>
      </c>
      <c r="F565" t="str">
        <v>Tuesday</v>
      </c>
    </row>
    <row r="566" spans="1:6" x14ac:dyDescent="0.25">
      <c r="A566" s="6">
        <v>45852</v>
      </c>
      <c r="B566" t="str">
        <v>D3002709675</v>
      </c>
      <c r="C566" t="str">
        <v>Delivered</v>
      </c>
      <c r="D566" t="str">
        <v>Medlife</v>
      </c>
      <c r="E566" t="str">
        <v>DTDC</v>
      </c>
      <c r="F566" t="str">
        <v>Monday</v>
      </c>
    </row>
    <row r="567" spans="1:6" x14ac:dyDescent="0.25">
      <c r="A567" s="6">
        <v>45852</v>
      </c>
      <c r="B567" t="str">
        <v>D3002709676</v>
      </c>
      <c r="C567" t="str">
        <v>Delivered</v>
      </c>
      <c r="D567" t="str">
        <v>IMTECH</v>
      </c>
      <c r="E567" t="str">
        <v>DTDC</v>
      </c>
      <c r="F567" t="str">
        <v>Monday</v>
      </c>
    </row>
    <row r="568" spans="1:6" x14ac:dyDescent="0.25">
      <c r="A568" s="6">
        <v>45860</v>
      </c>
      <c r="B568" t="str">
        <v>D3002709684</v>
      </c>
      <c r="C568" t="str">
        <v>Delivered</v>
      </c>
      <c r="D568" t="str">
        <v>IMTECH</v>
      </c>
      <c r="E568" t="str">
        <v>DTDC</v>
      </c>
      <c r="F568" t="str">
        <v>Tuesday</v>
      </c>
    </row>
    <row r="569" spans="1:6" x14ac:dyDescent="0.25">
      <c r="A569" s="6">
        <v>45860</v>
      </c>
      <c r="B569" t="str">
        <v>D3002709685</v>
      </c>
      <c r="C569" t="str">
        <v>Delivered</v>
      </c>
      <c r="D569" t="str">
        <v>Essence</v>
      </c>
      <c r="E569" t="str">
        <v>DTDC</v>
      </c>
      <c r="F569" t="str">
        <v>Tuesday</v>
      </c>
    </row>
    <row r="570" spans="1:6" x14ac:dyDescent="0.25">
      <c r="A570" s="6">
        <v>45867</v>
      </c>
      <c r="B570" t="str">
        <v>D3002864036</v>
      </c>
      <c r="C570" t="str">
        <v>Delivered</v>
      </c>
      <c r="D570" t="str">
        <v>MEDLIFE</v>
      </c>
      <c r="E570" t="str">
        <v>DTDC</v>
      </c>
      <c r="F570" t="str">
        <v>Tuesday</v>
      </c>
    </row>
    <row r="571" spans="1:6" x14ac:dyDescent="0.25">
      <c r="A571" s="6">
        <v>45867</v>
      </c>
      <c r="B571" t="str">
        <v>D3002864037</v>
      </c>
      <c r="C571" t="str">
        <v>Delivered</v>
      </c>
      <c r="D571" t="str">
        <v>IMTECH</v>
      </c>
      <c r="E571" t="str">
        <v>DTDC</v>
      </c>
      <c r="F571" t="str">
        <v>Tuesday</v>
      </c>
    </row>
    <row r="572" spans="1:6" x14ac:dyDescent="0.25">
      <c r="A572" s="6">
        <v>45873</v>
      </c>
      <c r="B572" t="str">
        <v>D3002864041</v>
      </c>
      <c r="C572" t="str">
        <v>Delivered</v>
      </c>
      <c r="D572" t="str">
        <v>POOJA TRADERS</v>
      </c>
      <c r="E572" t="str">
        <v>DTDC</v>
      </c>
      <c r="F572" t="str">
        <v>Monday</v>
      </c>
    </row>
    <row r="573" spans="1:6" x14ac:dyDescent="0.25">
      <c r="A573" s="6">
        <v>45871</v>
      </c>
      <c r="B573" t="str">
        <v>D3002864042</v>
      </c>
      <c r="C573" t="str">
        <v>Delivered</v>
      </c>
      <c r="D573" t="str">
        <v>Medlife</v>
      </c>
      <c r="E573" t="str">
        <v>DTDC</v>
      </c>
      <c r="F573" t="str">
        <v>Saturday</v>
      </c>
    </row>
    <row r="574" spans="1:6" x14ac:dyDescent="0.25">
      <c r="A574" s="6">
        <v>45875</v>
      </c>
      <c r="B574" t="str">
        <v>D3002864046</v>
      </c>
      <c r="C574" t="str">
        <v>Delivered</v>
      </c>
      <c r="D574" t="str">
        <v>MEDLIFE</v>
      </c>
      <c r="E574" t="str">
        <v>DTDC</v>
      </c>
      <c r="F574" t="str">
        <v>Wednesday</v>
      </c>
    </row>
    <row r="575" spans="1:6" x14ac:dyDescent="0.25">
      <c r="A575" s="6">
        <v>45901</v>
      </c>
      <c r="B575" t="str">
        <v>D3002950334</v>
      </c>
      <c r="C575" t="str">
        <v>Delivered</v>
      </c>
      <c r="D575" t="str">
        <v>IISER MOHALI</v>
      </c>
      <c r="E575" t="str">
        <v>DTDC</v>
      </c>
      <c r="F575" t="str">
        <v>Monday</v>
      </c>
    </row>
    <row r="576" spans="1:6" x14ac:dyDescent="0.25">
      <c r="A576" s="6">
        <v>45908</v>
      </c>
      <c r="B576" t="str">
        <v>D3002950414</v>
      </c>
      <c r="C576" t="str">
        <v>Delivered</v>
      </c>
      <c r="D576" t="str">
        <v>RESEARCH</v>
      </c>
      <c r="E576" t="str">
        <v>DTDC</v>
      </c>
      <c r="F576" t="str">
        <v>Monday</v>
      </c>
    </row>
    <row r="577" spans="1:6" x14ac:dyDescent="0.25">
      <c r="A577" s="6">
        <v>45908</v>
      </c>
      <c r="B577" t="str">
        <v>D3002950415</v>
      </c>
      <c r="C577" t="str">
        <v>Delivered</v>
      </c>
      <c r="D577" t="str">
        <v>IISER MOHALI</v>
      </c>
      <c r="E577" t="str">
        <v>DTDC</v>
      </c>
      <c r="F577" t="str">
        <v>Monday</v>
      </c>
    </row>
    <row r="578" spans="1:6" x14ac:dyDescent="0.25">
      <c r="A578" s="6">
        <v>45908</v>
      </c>
      <c r="B578" t="str">
        <v>D3002950416</v>
      </c>
      <c r="C578" t="str">
        <v>Delivered</v>
      </c>
      <c r="D578" t="str">
        <v>VECTOR</v>
      </c>
      <c r="E578" t="str">
        <v>DTDC</v>
      </c>
      <c r="F578" t="str">
        <v>Monday</v>
      </c>
    </row>
    <row r="579" spans="1:6" x14ac:dyDescent="0.25">
      <c r="A579" s="6">
        <v>45908</v>
      </c>
      <c r="B579" t="str">
        <v>D3002950417</v>
      </c>
      <c r="C579" t="str">
        <v>Delivered</v>
      </c>
      <c r="D579" t="str">
        <v>ESSENCE</v>
      </c>
      <c r="E579" t="str">
        <v>DTDC</v>
      </c>
      <c r="F579" t="str">
        <v>Monday</v>
      </c>
    </row>
    <row r="580" spans="1:6" x14ac:dyDescent="0.25">
      <c r="A580" s="6">
        <v>45913</v>
      </c>
      <c r="B580" t="str">
        <v>D3003568451</v>
      </c>
      <c r="C580" t="str">
        <v>Delivered</v>
      </c>
      <c r="D580" t="str">
        <v>MEDLIFE</v>
      </c>
      <c r="E580" t="str">
        <v>DTDC</v>
      </c>
      <c r="F580" t="str">
        <v>Saturday</v>
      </c>
    </row>
    <row r="581" spans="1:6" x14ac:dyDescent="0.25">
      <c r="A581" s="6">
        <v>45915</v>
      </c>
      <c r="B581" t="str">
        <v>D3003568486</v>
      </c>
      <c r="C581" t="str">
        <v>Delivered</v>
      </c>
      <c r="D581" t="str">
        <v>IMTECH</v>
      </c>
      <c r="E581" t="str">
        <v>DTDC</v>
      </c>
      <c r="F581" t="str">
        <v>Monday</v>
      </c>
    </row>
    <row r="582" spans="1:6" x14ac:dyDescent="0.25">
      <c r="A582" s="6">
        <v>45915</v>
      </c>
      <c r="B582" t="str">
        <v>D3003568487</v>
      </c>
      <c r="C582" t="str">
        <v>Delivered</v>
      </c>
      <c r="D582" t="str">
        <v>RESEARCH</v>
      </c>
      <c r="E582" t="str">
        <v>DTDC</v>
      </c>
      <c r="F582" t="str">
        <v>Monday</v>
      </c>
    </row>
    <row r="583" spans="1:6" x14ac:dyDescent="0.25">
      <c r="A583" s="6">
        <v>45915</v>
      </c>
      <c r="B583" t="str">
        <v>D3003568488</v>
      </c>
      <c r="C583" t="str">
        <v>Delivered</v>
      </c>
      <c r="D583" t="str">
        <v>VECTOR</v>
      </c>
      <c r="E583" t="str">
        <v>DTDC</v>
      </c>
      <c r="F583" t="str">
        <v>Monday</v>
      </c>
    </row>
    <row r="584" spans="1:6" x14ac:dyDescent="0.25">
      <c r="A584" s="6">
        <v>45927</v>
      </c>
      <c r="B584" t="str">
        <v>D3003710005</v>
      </c>
      <c r="C584" t="str">
        <v>Delivered</v>
      </c>
      <c r="D584" t="str">
        <v>INFINITY</v>
      </c>
      <c r="E584" t="str">
        <v>DTDC</v>
      </c>
      <c r="F584" t="str">
        <v>Saturday</v>
      </c>
    </row>
    <row r="585" spans="1:6" x14ac:dyDescent="0.25">
      <c r="A585" s="6">
        <v>45927</v>
      </c>
      <c r="B585" t="str">
        <v>D3003710006</v>
      </c>
      <c r="C585" t="str">
        <v>Delivered</v>
      </c>
      <c r="D585" t="str">
        <v>MEDLIFE</v>
      </c>
      <c r="E585" t="str">
        <v>DTDC</v>
      </c>
      <c r="F585" t="str">
        <v>Saturday</v>
      </c>
    </row>
    <row r="586" spans="1:6" x14ac:dyDescent="0.25">
      <c r="A586" s="6">
        <v>45934</v>
      </c>
      <c r="B586" t="str">
        <v>D3003710010</v>
      </c>
      <c r="C586" t="str">
        <v>Delivered</v>
      </c>
      <c r="D586" t="str">
        <v>Vector</v>
      </c>
      <c r="E586" t="str">
        <v>DTDC</v>
      </c>
      <c r="F586" t="str">
        <v>Saturday</v>
      </c>
    </row>
    <row r="587" spans="1:6" x14ac:dyDescent="0.25">
      <c r="A587" s="6">
        <v>45937</v>
      </c>
      <c r="B587" t="str">
        <v>D3003710012</v>
      </c>
      <c r="C587" t="str">
        <v>Delivered</v>
      </c>
      <c r="D587" t="str">
        <v>PATANJALI</v>
      </c>
      <c r="E587" t="str">
        <v>DTDC</v>
      </c>
      <c r="F587" t="str">
        <v>Tuesday</v>
      </c>
    </row>
    <row r="588" spans="1:6" x14ac:dyDescent="0.25">
      <c r="A588" s="6">
        <v>45937</v>
      </c>
      <c r="B588" t="str">
        <v>D3003710013</v>
      </c>
      <c r="C588" t="str">
        <v>Delivered</v>
      </c>
      <c r="D588" t="str">
        <v>MEDLIFE</v>
      </c>
      <c r="E588" t="str">
        <v>DTDC</v>
      </c>
      <c r="F588" t="str">
        <v>Tuesday</v>
      </c>
    </row>
    <row r="589" spans="1:6" x14ac:dyDescent="0.25">
      <c r="A589" s="6">
        <v>45936</v>
      </c>
      <c r="B589" t="str">
        <v>D3003710017</v>
      </c>
      <c r="C589" t="str">
        <v>Delivered</v>
      </c>
      <c r="D589" t="str">
        <v>IISER MOHALI</v>
      </c>
      <c r="E589" t="str">
        <v>DTDC</v>
      </c>
      <c r="F589" t="str">
        <v>Monday</v>
      </c>
    </row>
    <row r="590" spans="1:6" x14ac:dyDescent="0.25">
      <c r="A590" s="6">
        <v>45933</v>
      </c>
      <c r="B590" t="str">
        <v>D3003710018</v>
      </c>
      <c r="C590" t="str">
        <v>Delivered</v>
      </c>
      <c r="D590" t="str">
        <v>Aiims Bhatinda</v>
      </c>
      <c r="E590" t="str">
        <v>DTDC</v>
      </c>
      <c r="F590" t="str">
        <v>Friday</v>
      </c>
    </row>
    <row r="591" spans="1:6" x14ac:dyDescent="0.25">
      <c r="A591" s="6">
        <v>45957</v>
      </c>
      <c r="B591" t="str">
        <v>D3003908734</v>
      </c>
      <c r="C591" t="str">
        <v>Delivered</v>
      </c>
      <c r="D591" t="str">
        <v>Vector</v>
      </c>
      <c r="E591" t="str">
        <v>DTDC</v>
      </c>
      <c r="F591" t="str">
        <v>Monday</v>
      </c>
    </row>
    <row r="592" spans="1:6" x14ac:dyDescent="0.25">
      <c r="A592" s="6">
        <v>45957</v>
      </c>
      <c r="B592" t="str">
        <v>D3003908735</v>
      </c>
      <c r="C592" t="str">
        <v>Delivered</v>
      </c>
      <c r="D592" t="str">
        <v>IMTECH</v>
      </c>
      <c r="E592" t="str">
        <v>DTDC</v>
      </c>
      <c r="F592" t="str">
        <v>Monday</v>
      </c>
    </row>
    <row r="593" spans="1:6" x14ac:dyDescent="0.25">
      <c r="A593" s="6">
        <v>45958</v>
      </c>
      <c r="B593" t="str">
        <v>D3003908739</v>
      </c>
      <c r="C593" t="str">
        <v>Delivered</v>
      </c>
      <c r="D593" t="str">
        <v>MEDLIFE</v>
      </c>
      <c r="E593" t="str">
        <v>DTDC</v>
      </c>
      <c r="F593" t="str">
        <v>Tuesday</v>
      </c>
    </row>
    <row r="594" spans="1:6" x14ac:dyDescent="0.25">
      <c r="A594" s="6">
        <v>45958</v>
      </c>
      <c r="B594" t="str">
        <v>D3003908740</v>
      </c>
      <c r="C594" t="str">
        <v>Delivered</v>
      </c>
      <c r="D594" t="str">
        <v>IMTECH</v>
      </c>
      <c r="E594" t="str">
        <v>DTDC</v>
      </c>
      <c r="F594" t="str">
        <v>Tuesday</v>
      </c>
    </row>
    <row r="595" spans="1:6" x14ac:dyDescent="0.25">
      <c r="A595" s="6">
        <v>45975</v>
      </c>
      <c r="B595" t="str">
        <v>D3004714410</v>
      </c>
      <c r="C595">
        <v>0</v>
      </c>
      <c r="D595" t="str">
        <v>MEDLIFE</v>
      </c>
      <c r="E595" t="str">
        <v>DTDC</v>
      </c>
      <c r="F595" t="str">
        <v>Friday</v>
      </c>
    </row>
    <row r="596" spans="1:6" x14ac:dyDescent="0.25">
      <c r="A596" s="6">
        <v>45978</v>
      </c>
      <c r="B596" t="str">
        <v>D3004714414</v>
      </c>
      <c r="C596" t="str">
        <v>DELIVERED</v>
      </c>
      <c r="D596" t="str">
        <v>IIT ROORKE</v>
      </c>
      <c r="E596" t="str">
        <v>DTDC</v>
      </c>
      <c r="F596" t="str">
        <v>Monday</v>
      </c>
    </row>
    <row r="597" spans="1:6" x14ac:dyDescent="0.25">
      <c r="A597" s="6">
        <v>45978</v>
      </c>
      <c r="B597" t="str">
        <v>D3004714415</v>
      </c>
      <c r="C597" t="str">
        <v>DELIVERED</v>
      </c>
      <c r="D597" t="str">
        <v>ESSENCE</v>
      </c>
      <c r="E597" t="str">
        <v>DTDC</v>
      </c>
      <c r="F597" t="str">
        <v>Monday</v>
      </c>
    </row>
    <row r="598" spans="1:6" x14ac:dyDescent="0.25">
      <c r="A598" s="6">
        <v>45868</v>
      </c>
      <c r="B598" t="str">
        <v>Expired</v>
      </c>
      <c r="C598" t="str">
        <v>Expired</v>
      </c>
      <c r="D598" t="str">
        <v>EXPIRED</v>
      </c>
      <c r="E598" t="str">
        <v>Other</v>
      </c>
      <c r="F598" t="str">
        <v>Wednesday</v>
      </c>
    </row>
    <row r="599" spans="1:6" x14ac:dyDescent="0.25">
      <c r="A599" s="6">
        <v>45929</v>
      </c>
      <c r="B599" t="str">
        <v>PORTER</v>
      </c>
      <c r="C599" t="str">
        <v>PORTER</v>
      </c>
      <c r="D599" t="str">
        <v>Labex</v>
      </c>
      <c r="E599" t="str">
        <v>Other</v>
      </c>
      <c r="F599" t="str">
        <v>Monday</v>
      </c>
    </row>
    <row r="600" spans="1:6" x14ac:dyDescent="0.25">
      <c r="A600" s="6">
        <v>45854</v>
      </c>
      <c r="B600" t="str">
        <v>WILL BE BILLED</v>
      </c>
      <c r="C600" t="str">
        <v>PRIYANKA MADAM</v>
      </c>
      <c r="D600" t="str">
        <v>Aiims</v>
      </c>
      <c r="E600" t="str">
        <v>Other</v>
      </c>
      <c r="F600" t="str">
        <v>Wednesday</v>
      </c>
    </row>
    <row r="601" spans="1:6" x14ac:dyDescent="0.25">
      <c r="A601" s="6">
        <v>45859</v>
      </c>
      <c r="B601" t="str">
        <v>with M Bio</v>
      </c>
      <c r="C601" t="str">
        <v>With M Biotehc</v>
      </c>
      <c r="D601" t="str">
        <v>HKP</v>
      </c>
      <c r="E601" t="str">
        <v>Other</v>
      </c>
      <c r="F601" t="str">
        <v>Monday</v>
      </c>
    </row>
    <row r="602" spans="1:6" x14ac:dyDescent="0.25">
      <c r="A602" s="6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 s="6">
        <v>0</v>
      </c>
      <c r="B603">
        <v>0</v>
      </c>
      <c r="C603">
        <v>0</v>
      </c>
      <c r="D603">
        <v>0</v>
      </c>
      <c r="E603">
        <v>0</v>
      </c>
      <c r="F60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2025-11-20T07:31:11Z</dcterms:modified>
  <cp:contentStatus/>
</cp:coreProperties>
</file>