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944A7366-4FB2-4C0F-9996-768172FF0196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Report'!$L$1:$R$110</definedName>
    <definedName name="_xlnm._FilterDatabase" localSheetId="3" hidden="1">'Customer List'!$A$1:$F$218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MasterSheet!$A$1:$AC$3264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3047" i="1" l="1"/>
  <c r="AC3048" i="1"/>
  <c r="AC3049" i="1"/>
  <c r="AB3047" i="1"/>
  <c r="F3047" i="1" s="1"/>
  <c r="G3047" i="1" s="1"/>
  <c r="AB3048" i="1"/>
  <c r="F3048" i="1" s="1"/>
  <c r="G3048" i="1" s="1"/>
  <c r="AB3049" i="1"/>
  <c r="F3049" i="1" s="1"/>
  <c r="G3049" i="1" s="1"/>
  <c r="V3047" i="1"/>
  <c r="V3048" i="1"/>
  <c r="V3049" i="1"/>
  <c r="L3047" i="1"/>
  <c r="L3048" i="1"/>
  <c r="L3049" i="1"/>
  <c r="Y3038" i="1"/>
  <c r="Z3038" i="1"/>
  <c r="AA3038" i="1"/>
  <c r="AB3038" i="1"/>
  <c r="F3038" i="1" s="1"/>
  <c r="G3038" i="1" s="1"/>
  <c r="AC3038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V3038" i="1"/>
  <c r="V3039" i="1"/>
  <c r="V3040" i="1"/>
  <c r="V3041" i="1"/>
  <c r="V3042" i="1"/>
  <c r="V3043" i="1"/>
  <c r="V3044" i="1"/>
  <c r="V3045" i="1"/>
  <c r="V3046" i="1"/>
  <c r="A220" i="20"/>
  <c r="L3038" i="1"/>
  <c r="L3039" i="1"/>
  <c r="L3040" i="1"/>
  <c r="L3041" i="1"/>
  <c r="L3042" i="1"/>
  <c r="L3043" i="1"/>
  <c r="L3044" i="1"/>
  <c r="L3045" i="1"/>
  <c r="L3046" i="1"/>
  <c r="L2705" i="1"/>
  <c r="V2705" i="1"/>
  <c r="Y2705" i="1"/>
  <c r="Z2705" i="1"/>
  <c r="AA2705" i="1"/>
  <c r="AB2705" i="1"/>
  <c r="F2705" i="1" s="1"/>
  <c r="G2705" i="1" s="1"/>
  <c r="AC2705" i="1"/>
  <c r="L2540" i="1"/>
  <c r="V2540" i="1"/>
  <c r="Y2540" i="1"/>
  <c r="Z2540" i="1"/>
  <c r="AA2540" i="1"/>
  <c r="AB2540" i="1"/>
  <c r="F2540" i="1" s="1"/>
  <c r="G2540" i="1" s="1"/>
  <c r="AC2540" i="1"/>
  <c r="V2505" i="1"/>
  <c r="Y3099" i="1"/>
  <c r="Z3099" i="1"/>
  <c r="AA3099" i="1"/>
  <c r="AB3099" i="1"/>
  <c r="F3099" i="1" s="1"/>
  <c r="G3099" i="1" s="1"/>
  <c r="AC3099" i="1"/>
  <c r="Y3100" i="1"/>
  <c r="Z3100" i="1"/>
  <c r="AA3100" i="1"/>
  <c r="AB3100" i="1"/>
  <c r="AC3100" i="1"/>
  <c r="Y3101" i="1"/>
  <c r="Z3101" i="1"/>
  <c r="AA3101" i="1"/>
  <c r="AB3101" i="1"/>
  <c r="AC3101" i="1"/>
  <c r="Y3102" i="1"/>
  <c r="Z3102" i="1"/>
  <c r="AA3102" i="1"/>
  <c r="AB3102" i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110" i="1"/>
  <c r="Z3110" i="1"/>
  <c r="AA3110" i="1"/>
  <c r="AB3110" i="1"/>
  <c r="F3110" i="1" s="1"/>
  <c r="G3110" i="1" s="1"/>
  <c r="AC3110" i="1"/>
  <c r="Y3111" i="1"/>
  <c r="Z3111" i="1"/>
  <c r="AA3111" i="1"/>
  <c r="AB3111" i="1"/>
  <c r="F3111" i="1" s="1"/>
  <c r="G3111" i="1" s="1"/>
  <c r="AC3111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134" i="1"/>
  <c r="Z3134" i="1"/>
  <c r="AA3134" i="1"/>
  <c r="AB3134" i="1"/>
  <c r="F3134" i="1" s="1"/>
  <c r="G3134" i="1" s="1"/>
  <c r="AC3134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51" i="1"/>
  <c r="Z3151" i="1"/>
  <c r="AA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AC3153" i="1"/>
  <c r="Y3154" i="1"/>
  <c r="Z3154" i="1"/>
  <c r="AA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Y3222" i="1"/>
  <c r="Z3222" i="1"/>
  <c r="AA3222" i="1"/>
  <c r="AB3222" i="1"/>
  <c r="F3222" i="1" s="1"/>
  <c r="G3222" i="1" s="1"/>
  <c r="AC3222" i="1"/>
  <c r="Y3223" i="1"/>
  <c r="Z3223" i="1"/>
  <c r="AA3223" i="1"/>
  <c r="AB3223" i="1"/>
  <c r="F3223" i="1" s="1"/>
  <c r="G3223" i="1" s="1"/>
  <c r="AC3223" i="1"/>
  <c r="Y3224" i="1"/>
  <c r="Z3224" i="1"/>
  <c r="AA3224" i="1"/>
  <c r="AB3224" i="1"/>
  <c r="F3224" i="1" s="1"/>
  <c r="G3224" i="1" s="1"/>
  <c r="AC3224" i="1"/>
  <c r="Y3225" i="1"/>
  <c r="Z3225" i="1"/>
  <c r="AA3225" i="1"/>
  <c r="AB3225" i="1"/>
  <c r="AC3225" i="1"/>
  <c r="Y3226" i="1"/>
  <c r="Z3226" i="1"/>
  <c r="AA3226" i="1"/>
  <c r="AB3226" i="1"/>
  <c r="F3226" i="1" s="1"/>
  <c r="G3226" i="1" s="1"/>
  <c r="AC3226" i="1"/>
  <c r="Y3227" i="1"/>
  <c r="Z3227" i="1"/>
  <c r="AA3227" i="1"/>
  <c r="AB3227" i="1"/>
  <c r="F3227" i="1" s="1"/>
  <c r="G3227" i="1" s="1"/>
  <c r="AC3227" i="1"/>
  <c r="Y3228" i="1"/>
  <c r="Z3228" i="1"/>
  <c r="AA3228" i="1"/>
  <c r="AB3228" i="1"/>
  <c r="F3228" i="1" s="1"/>
  <c r="G3228" i="1" s="1"/>
  <c r="AC3228" i="1"/>
  <c r="Y3229" i="1"/>
  <c r="Z3229" i="1"/>
  <c r="AA3229" i="1"/>
  <c r="AB3229" i="1"/>
  <c r="F3229" i="1" s="1"/>
  <c r="G3229" i="1" s="1"/>
  <c r="AC3229" i="1"/>
  <c r="Y3230" i="1"/>
  <c r="Z3230" i="1"/>
  <c r="AA3230" i="1"/>
  <c r="AB3230" i="1"/>
  <c r="F3230" i="1" s="1"/>
  <c r="G3230" i="1" s="1"/>
  <c r="AC3230" i="1"/>
  <c r="Y3231" i="1"/>
  <c r="Z3231" i="1"/>
  <c r="AA3231" i="1"/>
  <c r="AB3231" i="1"/>
  <c r="F3231" i="1" s="1"/>
  <c r="G3231" i="1" s="1"/>
  <c r="AC3231" i="1"/>
  <c r="Y3232" i="1"/>
  <c r="Z3232" i="1"/>
  <c r="AA3232" i="1"/>
  <c r="AB3232" i="1"/>
  <c r="F3232" i="1" s="1"/>
  <c r="G3232" i="1" s="1"/>
  <c r="AC3232" i="1"/>
  <c r="Y3233" i="1"/>
  <c r="Z3233" i="1"/>
  <c r="AA3233" i="1"/>
  <c r="AB3233" i="1"/>
  <c r="F3233" i="1" s="1"/>
  <c r="G3233" i="1" s="1"/>
  <c r="AC3233" i="1"/>
  <c r="Y3234" i="1"/>
  <c r="Z3234" i="1"/>
  <c r="AA3234" i="1"/>
  <c r="AB3234" i="1"/>
  <c r="F3234" i="1" s="1"/>
  <c r="G3234" i="1" s="1"/>
  <c r="AC3234" i="1"/>
  <c r="Y3235" i="1"/>
  <c r="Z3235" i="1"/>
  <c r="AA3235" i="1"/>
  <c r="AB3235" i="1"/>
  <c r="F3235" i="1" s="1"/>
  <c r="G3235" i="1" s="1"/>
  <c r="AC3235" i="1"/>
  <c r="Y3236" i="1"/>
  <c r="Z3236" i="1"/>
  <c r="AA3236" i="1"/>
  <c r="AB3236" i="1"/>
  <c r="F3236" i="1" s="1"/>
  <c r="G3236" i="1" s="1"/>
  <c r="AC3236" i="1"/>
  <c r="Y3237" i="1"/>
  <c r="Z3237" i="1"/>
  <c r="AA3237" i="1"/>
  <c r="AB3237" i="1"/>
  <c r="F3237" i="1" s="1"/>
  <c r="G3237" i="1" s="1"/>
  <c r="AC3237" i="1"/>
  <c r="Y3238" i="1"/>
  <c r="Z3238" i="1"/>
  <c r="AA3238" i="1"/>
  <c r="AB3238" i="1"/>
  <c r="F3238" i="1" s="1"/>
  <c r="G3238" i="1" s="1"/>
  <c r="AC3238" i="1"/>
  <c r="Y3239" i="1"/>
  <c r="Z3239" i="1"/>
  <c r="AA3239" i="1"/>
  <c r="AB3239" i="1"/>
  <c r="F3239" i="1" s="1"/>
  <c r="G3239" i="1" s="1"/>
  <c r="AC3239" i="1"/>
  <c r="Y3240" i="1"/>
  <c r="Z3240" i="1"/>
  <c r="AA3240" i="1"/>
  <c r="AB3240" i="1"/>
  <c r="F3240" i="1" s="1"/>
  <c r="G3240" i="1" s="1"/>
  <c r="AC3240" i="1"/>
  <c r="Y3241" i="1"/>
  <c r="Z3241" i="1"/>
  <c r="AA3241" i="1"/>
  <c r="AB3241" i="1"/>
  <c r="F3241" i="1" s="1"/>
  <c r="G3241" i="1" s="1"/>
  <c r="AC3241" i="1"/>
  <c r="Y3242" i="1"/>
  <c r="Z3242" i="1"/>
  <c r="AA3242" i="1"/>
  <c r="AB3242" i="1"/>
  <c r="F3242" i="1" s="1"/>
  <c r="G3242" i="1" s="1"/>
  <c r="AC3242" i="1"/>
  <c r="Y3243" i="1"/>
  <c r="Z3243" i="1"/>
  <c r="AA3243" i="1"/>
  <c r="AB3243" i="1"/>
  <c r="F3243" i="1" s="1"/>
  <c r="G3243" i="1" s="1"/>
  <c r="AC3243" i="1"/>
  <c r="Y3244" i="1"/>
  <c r="Z3244" i="1"/>
  <c r="AA3244" i="1"/>
  <c r="AB3244" i="1"/>
  <c r="F3244" i="1" s="1"/>
  <c r="G3244" i="1" s="1"/>
  <c r="AC3244" i="1"/>
  <c r="Y3245" i="1"/>
  <c r="Z3245" i="1"/>
  <c r="AA3245" i="1"/>
  <c r="AB3245" i="1"/>
  <c r="F3245" i="1" s="1"/>
  <c r="G3245" i="1" s="1"/>
  <c r="AC3245" i="1"/>
  <c r="Y3246" i="1"/>
  <c r="Z3246" i="1"/>
  <c r="AA3246" i="1"/>
  <c r="AB3246" i="1"/>
  <c r="F3246" i="1" s="1"/>
  <c r="G3246" i="1" s="1"/>
  <c r="AC3246" i="1"/>
  <c r="Y3247" i="1"/>
  <c r="Z3247" i="1"/>
  <c r="AA3247" i="1"/>
  <c r="AB3247" i="1"/>
  <c r="F3247" i="1" s="1"/>
  <c r="G3247" i="1" s="1"/>
  <c r="AC3247" i="1"/>
  <c r="Y3248" i="1"/>
  <c r="Z3248" i="1"/>
  <c r="AA3248" i="1"/>
  <c r="AB3248" i="1"/>
  <c r="F3248" i="1" s="1"/>
  <c r="G3248" i="1" s="1"/>
  <c r="AC3248" i="1"/>
  <c r="Y3249" i="1"/>
  <c r="Z3249" i="1"/>
  <c r="AA3249" i="1"/>
  <c r="AB3249" i="1"/>
  <c r="F3249" i="1" s="1"/>
  <c r="G3249" i="1" s="1"/>
  <c r="AC3249" i="1"/>
  <c r="Y3250" i="1"/>
  <c r="Z3250" i="1"/>
  <c r="AA3250" i="1"/>
  <c r="AB3250" i="1"/>
  <c r="F3250" i="1" s="1"/>
  <c r="G3250" i="1" s="1"/>
  <c r="AC3250" i="1"/>
  <c r="Y3251" i="1"/>
  <c r="Z3251" i="1"/>
  <c r="AA3251" i="1"/>
  <c r="AB3251" i="1"/>
  <c r="F3251" i="1" s="1"/>
  <c r="G3251" i="1" s="1"/>
  <c r="AC3251" i="1"/>
  <c r="Y3252" i="1"/>
  <c r="Z3252" i="1"/>
  <c r="AA3252" i="1"/>
  <c r="AB3252" i="1"/>
  <c r="F3252" i="1" s="1"/>
  <c r="G3252" i="1" s="1"/>
  <c r="AC3252" i="1"/>
  <c r="Y3253" i="1"/>
  <c r="Z3253" i="1"/>
  <c r="AA3253" i="1"/>
  <c r="AB3253" i="1"/>
  <c r="AC3253" i="1"/>
  <c r="Y3254" i="1"/>
  <c r="Z3254" i="1"/>
  <c r="AA3254" i="1"/>
  <c r="AB3254" i="1"/>
  <c r="F3254" i="1" s="1"/>
  <c r="G3254" i="1" s="1"/>
  <c r="AC3254" i="1"/>
  <c r="Y3255" i="1"/>
  <c r="Z3255" i="1"/>
  <c r="AA3255" i="1"/>
  <c r="AB3255" i="1"/>
  <c r="F3255" i="1" s="1"/>
  <c r="G3255" i="1" s="1"/>
  <c r="AC3255" i="1"/>
  <c r="Y3256" i="1"/>
  <c r="Z3256" i="1"/>
  <c r="AA3256" i="1"/>
  <c r="AB3256" i="1"/>
  <c r="F3256" i="1" s="1"/>
  <c r="G3256" i="1" s="1"/>
  <c r="AC3256" i="1"/>
  <c r="Y3257" i="1"/>
  <c r="Z3257" i="1"/>
  <c r="AA3257" i="1"/>
  <c r="AB3257" i="1"/>
  <c r="F3257" i="1" s="1"/>
  <c r="G3257" i="1" s="1"/>
  <c r="AC3257" i="1"/>
  <c r="Y3258" i="1"/>
  <c r="Z3258" i="1"/>
  <c r="AA3258" i="1"/>
  <c r="AB3258" i="1"/>
  <c r="F3258" i="1" s="1"/>
  <c r="G3258" i="1" s="1"/>
  <c r="AC3258" i="1"/>
  <c r="Y3259" i="1"/>
  <c r="Z3259" i="1"/>
  <c r="AA3259" i="1"/>
  <c r="AB3259" i="1"/>
  <c r="F3259" i="1" s="1"/>
  <c r="G3259" i="1" s="1"/>
  <c r="AC3259" i="1"/>
  <c r="Y3260" i="1"/>
  <c r="Z3260" i="1"/>
  <c r="AA3260" i="1"/>
  <c r="AB3260" i="1"/>
  <c r="F3260" i="1" s="1"/>
  <c r="G3260" i="1" s="1"/>
  <c r="AC3260" i="1"/>
  <c r="Y3261" i="1"/>
  <c r="Z3261" i="1"/>
  <c r="AA3261" i="1"/>
  <c r="AB3261" i="1"/>
  <c r="F3261" i="1" s="1"/>
  <c r="G3261" i="1" s="1"/>
  <c r="AC3261" i="1"/>
  <c r="Y3262" i="1"/>
  <c r="Z3262" i="1"/>
  <c r="AA3262" i="1"/>
  <c r="AB3262" i="1"/>
  <c r="F3262" i="1" s="1"/>
  <c r="G3262" i="1" s="1"/>
  <c r="AC3262" i="1"/>
  <c r="Y3263" i="1"/>
  <c r="Z3263" i="1"/>
  <c r="AA3263" i="1"/>
  <c r="AB3263" i="1"/>
  <c r="F3263" i="1" s="1"/>
  <c r="G3263" i="1" s="1"/>
  <c r="AC3263" i="1"/>
  <c r="Y3264" i="1"/>
  <c r="Z3264" i="1"/>
  <c r="AA3264" i="1"/>
  <c r="AB3264" i="1"/>
  <c r="F3264" i="1" s="1"/>
  <c r="G3264" i="1" s="1"/>
  <c r="AC3264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F3100" i="1"/>
  <c r="G3100" i="1" s="1"/>
  <c r="F3101" i="1"/>
  <c r="G3101" i="1" s="1"/>
  <c r="F3102" i="1"/>
  <c r="G3102" i="1" s="1"/>
  <c r="F3117" i="1"/>
  <c r="G3117" i="1" s="1"/>
  <c r="F3125" i="1"/>
  <c r="G3125" i="1" s="1"/>
  <c r="F3145" i="1"/>
  <c r="G3145" i="1" s="1"/>
  <c r="F3153" i="1"/>
  <c r="G3153" i="1" s="1"/>
  <c r="F3173" i="1"/>
  <c r="G3173" i="1" s="1"/>
  <c r="F3181" i="1"/>
  <c r="G3181" i="1" s="1"/>
  <c r="F3213" i="1"/>
  <c r="G3213" i="1" s="1"/>
  <c r="F3225" i="1"/>
  <c r="G3225" i="1" s="1"/>
  <c r="F3253" i="1"/>
  <c r="G3253" i="1" s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F3054" i="1" s="1"/>
  <c r="G3054" i="1" s="1"/>
  <c r="AC3054" i="1"/>
  <c r="Y3055" i="1"/>
  <c r="Z3055" i="1"/>
  <c r="AA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3098" i="1"/>
  <c r="Z3098" i="1"/>
  <c r="AA3098" i="1"/>
  <c r="AB3098" i="1"/>
  <c r="F3098" i="1" s="1"/>
  <c r="G3098" i="1" s="1"/>
  <c r="AC3098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A1" i="25" a="1"/>
  <c r="D3151" i="25" s="1"/>
  <c r="G3158" i="25" l="1"/>
  <c r="K3156" i="25"/>
  <c r="E3155" i="25"/>
  <c r="E3153" i="25"/>
  <c r="G3152" i="25"/>
  <c r="K3159" i="25"/>
  <c r="D3159" i="25"/>
  <c r="E3158" i="25"/>
  <c r="G3157" i="25"/>
  <c r="I3156" i="25"/>
  <c r="K3155" i="25"/>
  <c r="K3154" i="25"/>
  <c r="K3153" i="25"/>
  <c r="D3153" i="25"/>
  <c r="E3152" i="25"/>
  <c r="G3151" i="25"/>
  <c r="H3151" i="25" s="1"/>
  <c r="I3159" i="25"/>
  <c r="K3158" i="25"/>
  <c r="E3157" i="25"/>
  <c r="G3156" i="25"/>
  <c r="I3155" i="25"/>
  <c r="I3154" i="25"/>
  <c r="I3153" i="25"/>
  <c r="K3152" i="25"/>
  <c r="D3152" i="25"/>
  <c r="E3151" i="25"/>
  <c r="F3151" i="25" s="1"/>
  <c r="E3159" i="25"/>
  <c r="I3157" i="25"/>
  <c r="E3154" i="25"/>
  <c r="I3151" i="25"/>
  <c r="J3151" i="25" s="1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5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67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D2954" i="25"/>
  <c r="D2956" i="25"/>
  <c r="D2957" i="25"/>
  <c r="D2958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3" i="25"/>
  <c r="D2964" i="25"/>
  <c r="D2965" i="25"/>
  <c r="D2966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4" i="25"/>
  <c r="D2986" i="25"/>
  <c r="D2987" i="25"/>
  <c r="G2945" i="25"/>
  <c r="G2949" i="25"/>
  <c r="E2953" i="25"/>
  <c r="E2957" i="25"/>
  <c r="D2961" i="25"/>
  <c r="K2964" i="25"/>
  <c r="G2968" i="25"/>
  <c r="D2972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D3010" i="25"/>
  <c r="E3012" i="25"/>
  <c r="G3013" i="25"/>
  <c r="E3016" i="25"/>
  <c r="G3017" i="25"/>
  <c r="D3019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D2962" i="25"/>
  <c r="K2965" i="25"/>
  <c r="G2969" i="25"/>
  <c r="E2972" i="25"/>
  <c r="E2974" i="25"/>
  <c r="D2976" i="25"/>
  <c r="D2978" i="25"/>
  <c r="D2980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D3018" i="25"/>
  <c r="E3019" i="25"/>
  <c r="F3019" i="25" s="1"/>
  <c r="G3020" i="25"/>
  <c r="E3023" i="25"/>
  <c r="G3024" i="25"/>
  <c r="D3031" i="25"/>
  <c r="D3034" i="25"/>
  <c r="E2952" i="25"/>
  <c r="G2967" i="25"/>
  <c r="E2973" i="25"/>
  <c r="D2977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D3080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D2979" i="25"/>
  <c r="F2979" i="25" s="1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D2975" i="25"/>
  <c r="K2982" i="25"/>
  <c r="G2989" i="25"/>
  <c r="G2993" i="25"/>
  <c r="K2998" i="25"/>
  <c r="D3017" i="25"/>
  <c r="J3017" i="25" s="1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D3124" i="25"/>
  <c r="K3124" i="25"/>
  <c r="G3126" i="25"/>
  <c r="E3127" i="25"/>
  <c r="K3128" i="25"/>
  <c r="G3130" i="25"/>
  <c r="E3131" i="25"/>
  <c r="D3132" i="25"/>
  <c r="K3132" i="25"/>
  <c r="G3134" i="25"/>
  <c r="E3135" i="25"/>
  <c r="D3136" i="25"/>
  <c r="K3136" i="25"/>
  <c r="G3138" i="25"/>
  <c r="E3139" i="25"/>
  <c r="K3140" i="25"/>
  <c r="G3142" i="25"/>
  <c r="E3143" i="25"/>
  <c r="D3144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J2966" i="25" s="1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J2965" i="25" s="1"/>
  <c r="I2961" i="25"/>
  <c r="I2957" i="25"/>
  <c r="I2953" i="25"/>
  <c r="I2949" i="25"/>
  <c r="I2945" i="25"/>
  <c r="J2945" i="25" s="1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5" i="1"/>
  <c r="Z3035" i="1"/>
  <c r="AA3035" i="1"/>
  <c r="AB3035" i="1"/>
  <c r="F3035" i="1" s="1"/>
  <c r="AC3035" i="1"/>
  <c r="Y3036" i="1"/>
  <c r="Z3036" i="1"/>
  <c r="AA3036" i="1"/>
  <c r="AB3036" i="1"/>
  <c r="F3036" i="1" s="1"/>
  <c r="G3036" i="1" s="1"/>
  <c r="AC3036" i="1"/>
  <c r="Y3037" i="1"/>
  <c r="Z3037" i="1"/>
  <c r="AA3037" i="1"/>
  <c r="AB3037" i="1"/>
  <c r="F3037" i="1" s="1"/>
  <c r="G3037" i="1" s="1"/>
  <c r="AC3037" i="1"/>
  <c r="V3035" i="1"/>
  <c r="V3036" i="1"/>
  <c r="V3037" i="1"/>
  <c r="L3035" i="1"/>
  <c r="I2940" i="25" s="1"/>
  <c r="L3036" i="1"/>
  <c r="L3037" i="1"/>
  <c r="AA2905" i="1"/>
  <c r="Z2905" i="1"/>
  <c r="Y2905" i="1"/>
  <c r="Y2903" i="1"/>
  <c r="Z2903" i="1"/>
  <c r="AA2903" i="1"/>
  <c r="Y3034" i="1"/>
  <c r="Z3034" i="1"/>
  <c r="AA3034" i="1"/>
  <c r="AB3034" i="1"/>
  <c r="F3034" i="1" s="1"/>
  <c r="AC3034" i="1"/>
  <c r="V3034" i="1"/>
  <c r="L3034" i="1"/>
  <c r="Y3033" i="1"/>
  <c r="Z3033" i="1"/>
  <c r="AA3033" i="1"/>
  <c r="AB3033" i="1"/>
  <c r="F3033" i="1" s="1"/>
  <c r="AC3033" i="1"/>
  <c r="V3033" i="1"/>
  <c r="L3033" i="1"/>
  <c r="Y3032" i="1"/>
  <c r="Z3032" i="1"/>
  <c r="AA3032" i="1"/>
  <c r="AB3032" i="1"/>
  <c r="F3032" i="1" s="1"/>
  <c r="G3032" i="1" s="1"/>
  <c r="AC3032" i="1"/>
  <c r="V3032" i="1"/>
  <c r="L3032" i="1"/>
  <c r="I2937" i="25" s="1"/>
  <c r="Y3030" i="1"/>
  <c r="Z3030" i="1"/>
  <c r="AA3030" i="1"/>
  <c r="AB3030" i="1"/>
  <c r="F3030" i="1" s="1"/>
  <c r="G3030" i="1" s="1"/>
  <c r="AC3030" i="1"/>
  <c r="Y3031" i="1"/>
  <c r="Z3031" i="1"/>
  <c r="AA3031" i="1"/>
  <c r="AB3031" i="1"/>
  <c r="F3031" i="1" s="1"/>
  <c r="G3031" i="1" s="1"/>
  <c r="AC3031" i="1"/>
  <c r="V3030" i="1"/>
  <c r="V3031" i="1"/>
  <c r="L3030" i="1"/>
  <c r="L3031" i="1"/>
  <c r="S22" i="19"/>
  <c r="S23" i="19"/>
  <c r="S24" i="19"/>
  <c r="S25" i="19"/>
  <c r="S26" i="19"/>
  <c r="S27" i="19"/>
  <c r="S28" i="19"/>
  <c r="S29" i="19"/>
  <c r="S30" i="19"/>
  <c r="S31" i="19"/>
  <c r="S32" i="19"/>
  <c r="AB2904" i="1"/>
  <c r="F2904" i="1" s="1"/>
  <c r="G2904" i="1" s="1"/>
  <c r="AC2904" i="1"/>
  <c r="V2904" i="1"/>
  <c r="L2904" i="1"/>
  <c r="Y3027" i="1"/>
  <c r="Y3028" i="1"/>
  <c r="Y3029" i="1"/>
  <c r="Z3027" i="1"/>
  <c r="AA3027" i="1"/>
  <c r="AB3027" i="1"/>
  <c r="AC3027" i="1"/>
  <c r="Z3028" i="1"/>
  <c r="AA3028" i="1"/>
  <c r="AB3028" i="1"/>
  <c r="F3028" i="1" s="1"/>
  <c r="G3028" i="1" s="1"/>
  <c r="AC3028" i="1"/>
  <c r="Z3029" i="1"/>
  <c r="AA3029" i="1"/>
  <c r="AB3029" i="1"/>
  <c r="F3029" i="1" s="1"/>
  <c r="AC3029" i="1"/>
  <c r="V3027" i="1"/>
  <c r="V3028" i="1"/>
  <c r="V3029" i="1"/>
  <c r="L3027" i="1"/>
  <c r="L3028" i="1"/>
  <c r="L3029" i="1"/>
  <c r="I2934" i="25" s="1"/>
  <c r="F3027" i="1"/>
  <c r="G3027" i="1" s="1"/>
  <c r="L21" i="1"/>
  <c r="V21" i="1"/>
  <c r="Y21" i="1"/>
  <c r="Z21" i="1"/>
  <c r="AA21" i="1"/>
  <c r="AB21" i="1"/>
  <c r="F21" i="1" s="1"/>
  <c r="G21" i="1" s="1"/>
  <c r="AC21" i="1"/>
  <c r="L2887" i="1"/>
  <c r="I2794" i="25" s="1"/>
  <c r="L2905" i="1"/>
  <c r="I2811" i="25" s="1"/>
  <c r="L2908" i="1"/>
  <c r="L2916" i="1"/>
  <c r="L2918" i="1"/>
  <c r="L2942" i="1"/>
  <c r="L2946" i="1"/>
  <c r="L2952" i="1"/>
  <c r="L2958" i="1"/>
  <c r="L2974" i="1"/>
  <c r="L2994" i="1"/>
  <c r="L3004" i="1"/>
  <c r="L3018" i="1"/>
  <c r="AC2905" i="1"/>
  <c r="AC2906" i="1"/>
  <c r="AC2907" i="1"/>
  <c r="AB2905" i="1"/>
  <c r="F2905" i="1" s="1"/>
  <c r="AB2906" i="1"/>
  <c r="F2906" i="1" s="1"/>
  <c r="G2906" i="1" s="1"/>
  <c r="AB2907" i="1"/>
  <c r="F2907" i="1" s="1"/>
  <c r="G2907" i="1" s="1"/>
  <c r="V2905" i="1"/>
  <c r="V2906" i="1"/>
  <c r="L2906" i="1"/>
  <c r="I2812" i="25" s="1"/>
  <c r="AB2903" i="1"/>
  <c r="F2903" i="1" s="1"/>
  <c r="AC2903" i="1"/>
  <c r="V2903" i="1"/>
  <c r="L2903" i="1"/>
  <c r="Y2907" i="1"/>
  <c r="Z2907" i="1"/>
  <c r="AA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AC2913" i="1"/>
  <c r="Y2914" i="1"/>
  <c r="Z2914" i="1"/>
  <c r="AA2914" i="1"/>
  <c r="AB2914" i="1"/>
  <c r="F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AC2936" i="1"/>
  <c r="Y2937" i="1"/>
  <c r="Z2937" i="1"/>
  <c r="AA2937" i="1"/>
  <c r="AB2937" i="1"/>
  <c r="F2937" i="1" s="1"/>
  <c r="AC2937" i="1"/>
  <c r="Y2938" i="1"/>
  <c r="Z2938" i="1"/>
  <c r="AA2938" i="1"/>
  <c r="AB2938" i="1"/>
  <c r="F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AC2991" i="1"/>
  <c r="Y2992" i="1"/>
  <c r="Z2992" i="1"/>
  <c r="AA2992" i="1"/>
  <c r="AB2992" i="1"/>
  <c r="F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AC3006" i="1"/>
  <c r="Y3007" i="1"/>
  <c r="Z3007" i="1"/>
  <c r="AA3007" i="1"/>
  <c r="AB3007" i="1"/>
  <c r="F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AC3021" i="1"/>
  <c r="Y3022" i="1"/>
  <c r="Z3022" i="1"/>
  <c r="AA3022" i="1"/>
  <c r="AB3022" i="1"/>
  <c r="F3022" i="1" s="1"/>
  <c r="AC3022" i="1"/>
  <c r="Y3023" i="1"/>
  <c r="Z3023" i="1"/>
  <c r="AA3023" i="1"/>
  <c r="AB3023" i="1"/>
  <c r="F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L2907" i="1"/>
  <c r="I2813" i="25" s="1"/>
  <c r="L2909" i="1"/>
  <c r="L2910" i="1"/>
  <c r="L2911" i="1"/>
  <c r="I2817" i="25" s="1"/>
  <c r="L2912" i="1"/>
  <c r="L2913" i="1"/>
  <c r="L2914" i="1"/>
  <c r="L2915" i="1"/>
  <c r="I2821" i="25" s="1"/>
  <c r="L2917" i="1"/>
  <c r="L2919" i="1"/>
  <c r="L2920" i="1"/>
  <c r="L2921" i="1"/>
  <c r="I2827" i="25" s="1"/>
  <c r="L2922" i="1"/>
  <c r="L2923" i="1"/>
  <c r="L2924" i="1"/>
  <c r="L2925" i="1"/>
  <c r="I2831" i="25" s="1"/>
  <c r="L2926" i="1"/>
  <c r="L2927" i="1"/>
  <c r="L2928" i="1"/>
  <c r="L2929" i="1"/>
  <c r="I2835" i="25" s="1"/>
  <c r="L2930" i="1"/>
  <c r="L2931" i="1"/>
  <c r="L2932" i="1"/>
  <c r="L2933" i="1"/>
  <c r="I2839" i="25" s="1"/>
  <c r="L2934" i="1"/>
  <c r="L2935" i="1"/>
  <c r="L2936" i="1"/>
  <c r="L2937" i="1"/>
  <c r="I2843" i="25" s="1"/>
  <c r="L2938" i="1"/>
  <c r="L2939" i="1"/>
  <c r="L2940" i="1"/>
  <c r="L2941" i="1"/>
  <c r="I2847" i="25" s="1"/>
  <c r="L2943" i="1"/>
  <c r="I2849" i="25" s="1"/>
  <c r="L2944" i="1"/>
  <c r="L2945" i="1"/>
  <c r="L2947" i="1"/>
  <c r="I2853" i="25" s="1"/>
  <c r="L2948" i="1"/>
  <c r="L2949" i="1"/>
  <c r="L2950" i="1"/>
  <c r="L2951" i="1"/>
  <c r="I2857" i="25" s="1"/>
  <c r="L2953" i="1"/>
  <c r="L2954" i="1"/>
  <c r="L2955" i="1"/>
  <c r="L2956" i="1"/>
  <c r="I2861" i="25" s="1"/>
  <c r="L2957" i="1"/>
  <c r="L2959" i="1"/>
  <c r="L2960" i="1"/>
  <c r="L2961" i="1"/>
  <c r="I2866" i="25" s="1"/>
  <c r="L2962" i="1"/>
  <c r="L2963" i="1"/>
  <c r="L2964" i="1"/>
  <c r="L2965" i="1"/>
  <c r="I2870" i="25" s="1"/>
  <c r="L2966" i="1"/>
  <c r="L2967" i="1"/>
  <c r="L2968" i="1"/>
  <c r="L2969" i="1"/>
  <c r="I2874" i="25" s="1"/>
  <c r="L2970" i="1"/>
  <c r="L2971" i="1"/>
  <c r="L2972" i="1"/>
  <c r="L2973" i="1"/>
  <c r="I2878" i="25" s="1"/>
  <c r="L2975" i="1"/>
  <c r="I2880" i="25" s="1"/>
  <c r="L2976" i="1"/>
  <c r="L2977" i="1"/>
  <c r="L2978" i="1"/>
  <c r="I2883" i="25" s="1"/>
  <c r="L2979" i="1"/>
  <c r="L2980" i="1"/>
  <c r="L2981" i="1"/>
  <c r="L2982" i="1"/>
  <c r="I2887" i="25" s="1"/>
  <c r="L2983" i="1"/>
  <c r="L2984" i="1"/>
  <c r="L2985" i="1"/>
  <c r="L2986" i="1"/>
  <c r="I2891" i="25" s="1"/>
  <c r="L2987" i="1"/>
  <c r="L2988" i="1"/>
  <c r="L2989" i="1"/>
  <c r="L2990" i="1"/>
  <c r="I2895" i="25" s="1"/>
  <c r="L2991" i="1"/>
  <c r="L2992" i="1"/>
  <c r="L2993" i="1"/>
  <c r="L2995" i="1"/>
  <c r="I2900" i="25" s="1"/>
  <c r="L2996" i="1"/>
  <c r="L2997" i="1"/>
  <c r="L2998" i="1"/>
  <c r="L2999" i="1"/>
  <c r="I2904" i="25" s="1"/>
  <c r="L3000" i="1"/>
  <c r="L3001" i="1"/>
  <c r="L3002" i="1"/>
  <c r="L3003" i="1"/>
  <c r="I2908" i="25" s="1"/>
  <c r="L3005" i="1"/>
  <c r="L3006" i="1"/>
  <c r="L3007" i="1"/>
  <c r="L3008" i="1"/>
  <c r="I2913" i="25" s="1"/>
  <c r="L3009" i="1"/>
  <c r="L3010" i="1"/>
  <c r="L3011" i="1"/>
  <c r="L3012" i="1"/>
  <c r="I2917" i="25" s="1"/>
  <c r="L3013" i="1"/>
  <c r="L3014" i="1"/>
  <c r="L3015" i="1"/>
  <c r="L3016" i="1"/>
  <c r="I2921" i="25" s="1"/>
  <c r="L3017" i="1"/>
  <c r="L3019" i="1"/>
  <c r="L3020" i="1"/>
  <c r="L3021" i="1"/>
  <c r="I2926" i="25" s="1"/>
  <c r="L3022" i="1"/>
  <c r="L3023" i="1"/>
  <c r="L3024" i="1"/>
  <c r="L3025" i="1"/>
  <c r="I2930" i="25" s="1"/>
  <c r="L3026" i="1"/>
  <c r="F2909" i="1"/>
  <c r="G2909" i="1" s="1"/>
  <c r="L2173" i="1"/>
  <c r="V2173" i="1"/>
  <c r="Y2173" i="1"/>
  <c r="Z2173" i="1"/>
  <c r="AA2173" i="1"/>
  <c r="AB2173" i="1"/>
  <c r="F2173" i="1" s="1"/>
  <c r="G2173" i="1" s="1"/>
  <c r="AC2173" i="1"/>
  <c r="Y2902" i="1"/>
  <c r="Z2902" i="1"/>
  <c r="AA2902" i="1"/>
  <c r="AB2902" i="1"/>
  <c r="F2902" i="1" s="1"/>
  <c r="G2902" i="1" s="1"/>
  <c r="AC2902" i="1"/>
  <c r="V2902" i="1"/>
  <c r="L2902" i="1"/>
  <c r="I2808" i="25" s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Z2884" i="1"/>
  <c r="AA2884" i="1"/>
  <c r="AB2884" i="1"/>
  <c r="F2884" i="1" s="1"/>
  <c r="AC2884" i="1"/>
  <c r="Z2885" i="1"/>
  <c r="AA2885" i="1"/>
  <c r="AB2885" i="1"/>
  <c r="F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AC2896" i="1"/>
  <c r="Z2897" i="1"/>
  <c r="AA2897" i="1"/>
  <c r="AB2897" i="1"/>
  <c r="F2897" i="1" s="1"/>
  <c r="AC2897" i="1"/>
  <c r="Z2898" i="1"/>
  <c r="AA2898" i="1"/>
  <c r="AB2898" i="1"/>
  <c r="F2898" i="1" s="1"/>
  <c r="AC2898" i="1"/>
  <c r="Z2899" i="1"/>
  <c r="AA2899" i="1"/>
  <c r="AB2899" i="1"/>
  <c r="F2899" i="1" s="1"/>
  <c r="AC2899" i="1"/>
  <c r="Z2900" i="1"/>
  <c r="AA2900" i="1"/>
  <c r="AB2900" i="1"/>
  <c r="F2900" i="1" s="1"/>
  <c r="G2900" i="1" s="1"/>
  <c r="AC2900" i="1"/>
  <c r="Z2901" i="1"/>
  <c r="AA2901" i="1"/>
  <c r="AB2901" i="1"/>
  <c r="F2901" i="1" s="1"/>
  <c r="G2901" i="1" s="1"/>
  <c r="AC2901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L2884" i="1"/>
  <c r="L2885" i="1"/>
  <c r="L2886" i="1"/>
  <c r="L2888" i="1"/>
  <c r="I2795" i="25" s="1"/>
  <c r="L2889" i="1"/>
  <c r="L2890" i="1"/>
  <c r="L2891" i="1"/>
  <c r="L2892" i="1"/>
  <c r="I2798" i="25" s="1"/>
  <c r="L2893" i="1"/>
  <c r="L2894" i="1"/>
  <c r="L2895" i="1"/>
  <c r="L2896" i="1"/>
  <c r="I2802" i="25" s="1"/>
  <c r="L2897" i="1"/>
  <c r="L2898" i="1"/>
  <c r="L2899" i="1"/>
  <c r="L2900" i="1"/>
  <c r="I2806" i="25" s="1"/>
  <c r="L2901" i="1"/>
  <c r="Y2544" i="1"/>
  <c r="Z2544" i="1"/>
  <c r="AA2544" i="1"/>
  <c r="AB2544" i="1"/>
  <c r="F2544" i="1" s="1"/>
  <c r="G2544" i="1" s="1"/>
  <c r="AC2544" i="1"/>
  <c r="V2544" i="1"/>
  <c r="L2544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V2879" i="1"/>
  <c r="V2880" i="1"/>
  <c r="V2881" i="1"/>
  <c r="V2882" i="1"/>
  <c r="V2883" i="1"/>
  <c r="L2879" i="1"/>
  <c r="L2880" i="1"/>
  <c r="L2881" i="1"/>
  <c r="L2882" i="1"/>
  <c r="I2789" i="25" s="1"/>
  <c r="L2883" i="1"/>
  <c r="F2879" i="1"/>
  <c r="G2879" i="1" s="1"/>
  <c r="L2878" i="1"/>
  <c r="V2877" i="1"/>
  <c r="V2878" i="1"/>
  <c r="L2877" i="1"/>
  <c r="AA2761" i="1"/>
  <c r="Y2761" i="1"/>
  <c r="Y2873" i="1"/>
  <c r="Z2873" i="1"/>
  <c r="AA2873" i="1"/>
  <c r="AB2873" i="1"/>
  <c r="AC2873" i="1"/>
  <c r="Y2874" i="1"/>
  <c r="Z2874" i="1"/>
  <c r="AA2874" i="1"/>
  <c r="AB2874" i="1"/>
  <c r="F2874" i="1" s="1"/>
  <c r="G2874" i="1" s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AC2876" i="1"/>
  <c r="V2875" i="1"/>
  <c r="V2876" i="1"/>
  <c r="L2875" i="1"/>
  <c r="L2876" i="1"/>
  <c r="I2784" i="25" s="1"/>
  <c r="O2783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1" i="1"/>
  <c r="AC2542" i="1"/>
  <c r="AC2543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" i="1"/>
  <c r="L2874" i="1"/>
  <c r="I2782" i="25" s="1"/>
  <c r="L2873" i="1"/>
  <c r="V2873" i="1"/>
  <c r="V2874" i="1"/>
  <c r="F2873" i="1"/>
  <c r="G2873" i="1" s="1"/>
  <c r="Z2556" i="1"/>
  <c r="L2556" i="1"/>
  <c r="V2556" i="1"/>
  <c r="Y2556" i="1"/>
  <c r="AA2556" i="1"/>
  <c r="AB2556" i="1"/>
  <c r="F2556" i="1" s="1"/>
  <c r="G2556" i="1" s="1"/>
  <c r="L2682" i="1"/>
  <c r="V2682" i="1"/>
  <c r="Y2682" i="1"/>
  <c r="Z2682" i="1"/>
  <c r="AA2682" i="1"/>
  <c r="AB2682" i="1"/>
  <c r="F2682" i="1" s="1"/>
  <c r="G2682" i="1" s="1"/>
  <c r="L2693" i="1"/>
  <c r="V2693" i="1"/>
  <c r="Y2693" i="1"/>
  <c r="Z2693" i="1"/>
  <c r="AA2693" i="1"/>
  <c r="AB2693" i="1"/>
  <c r="F2693" i="1" s="1"/>
  <c r="G2693" i="1" s="1"/>
  <c r="Z2761" i="1"/>
  <c r="Y2868" i="1"/>
  <c r="Z2868" i="1"/>
  <c r="AA2868" i="1"/>
  <c r="Y2869" i="1"/>
  <c r="Z2869" i="1"/>
  <c r="AA2869" i="1"/>
  <c r="Y2870" i="1"/>
  <c r="Z2870" i="1"/>
  <c r="AA2870" i="1"/>
  <c r="Y2871" i="1"/>
  <c r="Z2871" i="1"/>
  <c r="AA2871" i="1"/>
  <c r="Y2872" i="1"/>
  <c r="Z2872" i="1"/>
  <c r="AA2872" i="1"/>
  <c r="AB2869" i="1"/>
  <c r="F2869" i="1" s="1"/>
  <c r="G2869" i="1" s="1"/>
  <c r="AB2870" i="1"/>
  <c r="F2870" i="1" s="1"/>
  <c r="G2870" i="1" s="1"/>
  <c r="AB2871" i="1"/>
  <c r="F2871" i="1" s="1"/>
  <c r="G2871" i="1" s="1"/>
  <c r="AB2872" i="1"/>
  <c r="F2872" i="1" s="1"/>
  <c r="V2869" i="1"/>
  <c r="V2870" i="1"/>
  <c r="V2871" i="1"/>
  <c r="V2872" i="1"/>
  <c r="L2869" i="1"/>
  <c r="L2870" i="1"/>
  <c r="I2778" i="25" s="1"/>
  <c r="L2871" i="1"/>
  <c r="L2872" i="1"/>
  <c r="AB2868" i="1"/>
  <c r="F2868" i="1" s="1"/>
  <c r="V2868" i="1"/>
  <c r="L2868" i="1"/>
  <c r="AB2761" i="1"/>
  <c r="F2761" i="1" s="1"/>
  <c r="G2761" i="1" s="1"/>
  <c r="V2761" i="1"/>
  <c r="L2761" i="1"/>
  <c r="I2669" i="25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G2866" i="1" s="1"/>
  <c r="Y2867" i="1"/>
  <c r="Z2867" i="1"/>
  <c r="AA2867" i="1"/>
  <c r="AB2867" i="1"/>
  <c r="F2867" i="1" s="1"/>
  <c r="G2867" i="1" s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L2762" i="1"/>
  <c r="L2763" i="1"/>
  <c r="I2671" i="25" s="1"/>
  <c r="L2764" i="1"/>
  <c r="L2765" i="1"/>
  <c r="L2766" i="1"/>
  <c r="L2767" i="1"/>
  <c r="I2675" i="25" s="1"/>
  <c r="L2768" i="1"/>
  <c r="L2769" i="1"/>
  <c r="L2770" i="1"/>
  <c r="L2771" i="1"/>
  <c r="I2679" i="25" s="1"/>
  <c r="L2772" i="1"/>
  <c r="L2773" i="1"/>
  <c r="L2774" i="1"/>
  <c r="L2775" i="1"/>
  <c r="I2683" i="25" s="1"/>
  <c r="L2776" i="1"/>
  <c r="L2777" i="1"/>
  <c r="L2778" i="1"/>
  <c r="L2779" i="1"/>
  <c r="I2687" i="25" s="1"/>
  <c r="L2780" i="1"/>
  <c r="L2781" i="1"/>
  <c r="L2782" i="1"/>
  <c r="L2783" i="1"/>
  <c r="I2691" i="25" s="1"/>
  <c r="L2784" i="1"/>
  <c r="L2785" i="1"/>
  <c r="L2786" i="1"/>
  <c r="L2787" i="1"/>
  <c r="I2695" i="25" s="1"/>
  <c r="L2788" i="1"/>
  <c r="L2789" i="1"/>
  <c r="L2790" i="1"/>
  <c r="L2791" i="1"/>
  <c r="I2699" i="25" s="1"/>
  <c r="L2792" i="1"/>
  <c r="L2793" i="1"/>
  <c r="L2794" i="1"/>
  <c r="L2795" i="1"/>
  <c r="I2703" i="25" s="1"/>
  <c r="L2796" i="1"/>
  <c r="L2797" i="1"/>
  <c r="L2798" i="1"/>
  <c r="L2799" i="1"/>
  <c r="I2707" i="25" s="1"/>
  <c r="L2800" i="1"/>
  <c r="L2801" i="1"/>
  <c r="L2802" i="1"/>
  <c r="L2803" i="1"/>
  <c r="I2711" i="25" s="1"/>
  <c r="L2804" i="1"/>
  <c r="L2805" i="1"/>
  <c r="L2806" i="1"/>
  <c r="L2807" i="1"/>
  <c r="I2715" i="25" s="1"/>
  <c r="L2808" i="1"/>
  <c r="L2809" i="1"/>
  <c r="L2810" i="1"/>
  <c r="L2811" i="1"/>
  <c r="I2719" i="25" s="1"/>
  <c r="L2812" i="1"/>
  <c r="L2813" i="1"/>
  <c r="L2814" i="1"/>
  <c r="L2815" i="1"/>
  <c r="I2723" i="25" s="1"/>
  <c r="L2816" i="1"/>
  <c r="L2817" i="1"/>
  <c r="L2818" i="1"/>
  <c r="L2819" i="1"/>
  <c r="I2727" i="25" s="1"/>
  <c r="L2820" i="1"/>
  <c r="L2821" i="1"/>
  <c r="L2822" i="1"/>
  <c r="L2823" i="1"/>
  <c r="I2731" i="25" s="1"/>
  <c r="L2824" i="1"/>
  <c r="L2825" i="1"/>
  <c r="L2826" i="1"/>
  <c r="L2827" i="1"/>
  <c r="I2735" i="25" s="1"/>
  <c r="L2828" i="1"/>
  <c r="L2829" i="1"/>
  <c r="L2830" i="1"/>
  <c r="L2831" i="1"/>
  <c r="I2739" i="25" s="1"/>
  <c r="L2832" i="1"/>
  <c r="L2833" i="1"/>
  <c r="L2834" i="1"/>
  <c r="L2835" i="1"/>
  <c r="I2743" i="25" s="1"/>
  <c r="L2836" i="1"/>
  <c r="L2837" i="1"/>
  <c r="L2838" i="1"/>
  <c r="L2839" i="1"/>
  <c r="I2747" i="25" s="1"/>
  <c r="L2840" i="1"/>
  <c r="L2841" i="1"/>
  <c r="L2842" i="1"/>
  <c r="L2843" i="1"/>
  <c r="I2751" i="25" s="1"/>
  <c r="L2844" i="1"/>
  <c r="L2845" i="1"/>
  <c r="L2846" i="1"/>
  <c r="L2847" i="1"/>
  <c r="I2755" i="25" s="1"/>
  <c r="L2848" i="1"/>
  <c r="L2849" i="1"/>
  <c r="L2850" i="1"/>
  <c r="L2851" i="1"/>
  <c r="I2759" i="25" s="1"/>
  <c r="L2852" i="1"/>
  <c r="L2853" i="1"/>
  <c r="L2854" i="1"/>
  <c r="L2855" i="1"/>
  <c r="I2763" i="25" s="1"/>
  <c r="L2856" i="1"/>
  <c r="L2857" i="1"/>
  <c r="L2858" i="1"/>
  <c r="L2859" i="1"/>
  <c r="I2767" i="25" s="1"/>
  <c r="L2860" i="1"/>
  <c r="L2861" i="1"/>
  <c r="L2862" i="1"/>
  <c r="L2863" i="1"/>
  <c r="I2771" i="25" s="1"/>
  <c r="L2864" i="1"/>
  <c r="L2865" i="1"/>
  <c r="L2866" i="1"/>
  <c r="L2867" i="1"/>
  <c r="I2775" i="25" s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AB2758" i="1"/>
  <c r="F2758" i="1" s="1"/>
  <c r="G2758" i="1" s="1"/>
  <c r="AB2759" i="1"/>
  <c r="F2759" i="1" s="1"/>
  <c r="G2759" i="1" s="1"/>
  <c r="AB2760" i="1"/>
  <c r="F2760" i="1" s="1"/>
  <c r="V2758" i="1"/>
  <c r="V2759" i="1"/>
  <c r="V2760" i="1"/>
  <c r="L2758" i="1"/>
  <c r="L2759" i="1"/>
  <c r="I2667" i="25" s="1"/>
  <c r="L2760" i="1"/>
  <c r="AB2749" i="1"/>
  <c r="F2749" i="1" s="1"/>
  <c r="G2749" i="1" s="1"/>
  <c r="AB2750" i="1"/>
  <c r="F2750" i="1" s="1"/>
  <c r="G2750" i="1" s="1"/>
  <c r="AB2751" i="1"/>
  <c r="F2751" i="1" s="1"/>
  <c r="AB2752" i="1"/>
  <c r="F2752" i="1" s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V2749" i="1"/>
  <c r="V2750" i="1"/>
  <c r="V2751" i="1"/>
  <c r="V2752" i="1"/>
  <c r="V2753" i="1"/>
  <c r="V2754" i="1"/>
  <c r="V2755" i="1"/>
  <c r="V2756" i="1"/>
  <c r="V2757" i="1"/>
  <c r="L2749" i="1"/>
  <c r="I2657" i="25" s="1"/>
  <c r="L2750" i="1"/>
  <c r="L2751" i="1"/>
  <c r="L2752" i="1"/>
  <c r="L2753" i="1"/>
  <c r="I2661" i="25" s="1"/>
  <c r="L2754" i="1"/>
  <c r="L2755" i="1"/>
  <c r="L2756" i="1"/>
  <c r="L2757" i="1"/>
  <c r="I2665" i="25" s="1"/>
  <c r="AB2747" i="1"/>
  <c r="F2747" i="1" s="1"/>
  <c r="AB2748" i="1"/>
  <c r="F2748" i="1" s="1"/>
  <c r="V2747" i="1"/>
  <c r="V2748" i="1"/>
  <c r="L2747" i="1"/>
  <c r="I2655" i="25" s="1"/>
  <c r="L2748" i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6" i="1"/>
  <c r="L2745" i="1"/>
  <c r="I2653" i="25" s="1"/>
  <c r="AB2745" i="1"/>
  <c r="F2745" i="1" s="1"/>
  <c r="G2745" i="1" s="1"/>
  <c r="AB2746" i="1"/>
  <c r="F2746" i="1" s="1"/>
  <c r="G2746" i="1" s="1"/>
  <c r="V2745" i="1"/>
  <c r="V2746" i="1"/>
  <c r="L2329" i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Y2737" i="1"/>
  <c r="Z2737" i="1"/>
  <c r="AA2737" i="1"/>
  <c r="AB2737" i="1"/>
  <c r="F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L2716" i="1"/>
  <c r="L2717" i="1"/>
  <c r="I2625" i="25" s="1"/>
  <c r="L2718" i="1"/>
  <c r="L2719" i="1"/>
  <c r="L2720" i="1"/>
  <c r="L2721" i="1"/>
  <c r="I2629" i="25" s="1"/>
  <c r="L2722" i="1"/>
  <c r="L2723" i="1"/>
  <c r="L2724" i="1"/>
  <c r="L2725" i="1"/>
  <c r="I2633" i="25" s="1"/>
  <c r="L2726" i="1"/>
  <c r="L2727" i="1"/>
  <c r="L2728" i="1"/>
  <c r="L2729" i="1"/>
  <c r="I2637" i="25" s="1"/>
  <c r="L2730" i="1"/>
  <c r="L2731" i="1"/>
  <c r="L2732" i="1"/>
  <c r="L2733" i="1"/>
  <c r="I2641" i="25" s="1"/>
  <c r="L2734" i="1"/>
  <c r="L2735" i="1"/>
  <c r="L2736" i="1"/>
  <c r="L2737" i="1"/>
  <c r="I2645" i="25" s="1"/>
  <c r="L2738" i="1"/>
  <c r="L2739" i="1"/>
  <c r="L2740" i="1"/>
  <c r="L2741" i="1"/>
  <c r="I2649" i="25" s="1"/>
  <c r="L2742" i="1"/>
  <c r="L2743" i="1"/>
  <c r="L2744" i="1"/>
  <c r="Y2714" i="1"/>
  <c r="Z2714" i="1"/>
  <c r="AA2714" i="1"/>
  <c r="Y2715" i="1"/>
  <c r="Z2715" i="1"/>
  <c r="AA2715" i="1"/>
  <c r="AB2714" i="1"/>
  <c r="F2714" i="1" s="1"/>
  <c r="AB2715" i="1"/>
  <c r="F2715" i="1" s="1"/>
  <c r="V2714" i="1"/>
  <c r="V2715" i="1"/>
  <c r="L2714" i="1"/>
  <c r="L2715" i="1"/>
  <c r="L2616" i="1"/>
  <c r="V2616" i="1"/>
  <c r="Y2616" i="1"/>
  <c r="Z2616" i="1"/>
  <c r="AA2616" i="1"/>
  <c r="AB2616" i="1"/>
  <c r="F2616" i="1" s="1"/>
  <c r="G2616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I2307" i="25" s="1"/>
  <c r="L2388" i="1"/>
  <c r="I2308" i="25" s="1"/>
  <c r="L2389" i="1"/>
  <c r="L2390" i="1"/>
  <c r="L2391" i="1"/>
  <c r="I2310" i="25" s="1"/>
  <c r="L2392" i="1"/>
  <c r="I2311" i="25" s="1"/>
  <c r="L2393" i="1"/>
  <c r="I2312" i="25" s="1"/>
  <c r="L2394" i="1"/>
  <c r="I2313" i="25" s="1"/>
  <c r="L2395" i="1"/>
  <c r="I2314" i="25" s="1"/>
  <c r="L2396" i="1"/>
  <c r="I2315" i="25" s="1"/>
  <c r="L2397" i="1"/>
  <c r="I2316" i="25" s="1"/>
  <c r="L2398" i="1"/>
  <c r="I2317" i="25" s="1"/>
  <c r="L2399" i="1"/>
  <c r="I2318" i="25" s="1"/>
  <c r="L2400" i="1"/>
  <c r="I2319" i="25" s="1"/>
  <c r="L2401" i="1"/>
  <c r="I2320" i="25" s="1"/>
  <c r="L2402" i="1"/>
  <c r="I2321" i="25" s="1"/>
  <c r="L2403" i="1"/>
  <c r="I2322" i="25" s="1"/>
  <c r="L2404" i="1"/>
  <c r="I2323" i="25" s="1"/>
  <c r="L2405" i="1"/>
  <c r="I2324" i="25" s="1"/>
  <c r="L2406" i="1"/>
  <c r="I2325" i="25" s="1"/>
  <c r="L2407" i="1"/>
  <c r="I2326" i="25" s="1"/>
  <c r="L2408" i="1"/>
  <c r="I2327" i="25" s="1"/>
  <c r="L2409" i="1"/>
  <c r="I2328" i="25" s="1"/>
  <c r="L2410" i="1"/>
  <c r="I2329" i="25" s="1"/>
  <c r="L2411" i="1"/>
  <c r="I2330" i="25" s="1"/>
  <c r="L2412" i="1"/>
  <c r="I2331" i="25" s="1"/>
  <c r="L2413" i="1"/>
  <c r="I2332" i="25" s="1"/>
  <c r="L2414" i="1"/>
  <c r="I2333" i="25" s="1"/>
  <c r="L2415" i="1"/>
  <c r="I2334" i="25" s="1"/>
  <c r="L2416" i="1"/>
  <c r="I2335" i="25" s="1"/>
  <c r="L2417" i="1"/>
  <c r="I2336" i="25" s="1"/>
  <c r="L2418" i="1"/>
  <c r="I2337" i="25" s="1"/>
  <c r="L2419" i="1"/>
  <c r="I2338" i="25" s="1"/>
  <c r="L2420" i="1"/>
  <c r="I2339" i="25" s="1"/>
  <c r="L2421" i="1"/>
  <c r="I2340" i="25" s="1"/>
  <c r="L2422" i="1"/>
  <c r="I2341" i="25" s="1"/>
  <c r="L2423" i="1"/>
  <c r="I2342" i="25" s="1"/>
  <c r="L2424" i="1"/>
  <c r="I2343" i="25" s="1"/>
  <c r="L2425" i="1"/>
  <c r="I2344" i="25" s="1"/>
  <c r="L2426" i="1"/>
  <c r="I2345" i="25" s="1"/>
  <c r="L2427" i="1"/>
  <c r="I2346" i="25" s="1"/>
  <c r="L2428" i="1"/>
  <c r="I2347" i="25" s="1"/>
  <c r="L2429" i="1"/>
  <c r="I2348" i="25" s="1"/>
  <c r="L2430" i="1"/>
  <c r="I2349" i="25" s="1"/>
  <c r="L2431" i="1"/>
  <c r="I2350" i="25" s="1"/>
  <c r="L2432" i="1"/>
  <c r="I2351" i="25" s="1"/>
  <c r="L2433" i="1"/>
  <c r="I2352" i="25" s="1"/>
  <c r="L2434" i="1"/>
  <c r="I2353" i="25" s="1"/>
  <c r="L2435" i="1"/>
  <c r="I2354" i="25" s="1"/>
  <c r="L2436" i="1"/>
  <c r="I2355" i="25" s="1"/>
  <c r="L2437" i="1"/>
  <c r="I2356" i="25" s="1"/>
  <c r="L2438" i="1"/>
  <c r="I2357" i="25" s="1"/>
  <c r="L2439" i="1"/>
  <c r="I2358" i="25" s="1"/>
  <c r="L2440" i="1"/>
  <c r="I2359" i="25" s="1"/>
  <c r="L2441" i="1"/>
  <c r="I2360" i="25" s="1"/>
  <c r="L2442" i="1"/>
  <c r="I2361" i="25" s="1"/>
  <c r="L2443" i="1"/>
  <c r="I2362" i="25" s="1"/>
  <c r="L2444" i="1"/>
  <c r="I2363" i="25" s="1"/>
  <c r="L2445" i="1"/>
  <c r="I2364" i="25" s="1"/>
  <c r="L2446" i="1"/>
  <c r="I2365" i="25" s="1"/>
  <c r="L2447" i="1"/>
  <c r="I2366" i="25" s="1"/>
  <c r="L2448" i="1"/>
  <c r="I2367" i="25" s="1"/>
  <c r="L2449" i="1"/>
  <c r="I2368" i="25" s="1"/>
  <c r="L2450" i="1"/>
  <c r="I2369" i="25" s="1"/>
  <c r="L2451" i="1"/>
  <c r="I2370" i="25" s="1"/>
  <c r="L2452" i="1"/>
  <c r="I2371" i="25" s="1"/>
  <c r="L2453" i="1"/>
  <c r="I2372" i="25" s="1"/>
  <c r="L2454" i="1"/>
  <c r="I2373" i="25" s="1"/>
  <c r="L2455" i="1"/>
  <c r="I2374" i="25" s="1"/>
  <c r="L2456" i="1"/>
  <c r="I2375" i="25" s="1"/>
  <c r="L2457" i="1"/>
  <c r="I2376" i="25" s="1"/>
  <c r="L2458" i="1"/>
  <c r="I2377" i="25" s="1"/>
  <c r="L2459" i="1"/>
  <c r="I2378" i="25" s="1"/>
  <c r="L2460" i="1"/>
  <c r="I2379" i="25" s="1"/>
  <c r="L2461" i="1"/>
  <c r="I2380" i="25" s="1"/>
  <c r="L2462" i="1"/>
  <c r="I2381" i="25" s="1"/>
  <c r="L2463" i="1"/>
  <c r="I2382" i="25" s="1"/>
  <c r="L2464" i="1"/>
  <c r="I2383" i="25" s="1"/>
  <c r="L2465" i="1"/>
  <c r="I2384" i="25" s="1"/>
  <c r="L2466" i="1"/>
  <c r="L2467" i="1"/>
  <c r="L2468" i="1"/>
  <c r="I2386" i="25" s="1"/>
  <c r="L2469" i="1"/>
  <c r="I2387" i="25" s="1"/>
  <c r="L2470" i="1"/>
  <c r="I2388" i="25" s="1"/>
  <c r="L2471" i="1"/>
  <c r="I2389" i="25" s="1"/>
  <c r="L2472" i="1"/>
  <c r="I2390" i="25" s="1"/>
  <c r="L2473" i="1"/>
  <c r="I2391" i="25" s="1"/>
  <c r="L2474" i="1"/>
  <c r="I2392" i="25" s="1"/>
  <c r="L2475" i="1"/>
  <c r="I2393" i="25" s="1"/>
  <c r="L2476" i="1"/>
  <c r="I2394" i="25" s="1"/>
  <c r="L2477" i="1"/>
  <c r="I2395" i="25" s="1"/>
  <c r="L2478" i="1"/>
  <c r="I2396" i="25" s="1"/>
  <c r="L2479" i="1"/>
  <c r="I2397" i="25" s="1"/>
  <c r="L2480" i="1"/>
  <c r="I2398" i="25" s="1"/>
  <c r="L2481" i="1"/>
  <c r="I2399" i="25" s="1"/>
  <c r="L2482" i="1"/>
  <c r="I2400" i="25" s="1"/>
  <c r="L2483" i="1"/>
  <c r="I2401" i="25" s="1"/>
  <c r="L2484" i="1"/>
  <c r="I2402" i="25" s="1"/>
  <c r="L2485" i="1"/>
  <c r="I2403" i="25" s="1"/>
  <c r="L2486" i="1"/>
  <c r="I2404" i="25" s="1"/>
  <c r="L2487" i="1"/>
  <c r="I2405" i="25" s="1"/>
  <c r="L2488" i="1"/>
  <c r="I2406" i="25" s="1"/>
  <c r="L2489" i="1"/>
  <c r="I2407" i="25" s="1"/>
  <c r="L2490" i="1"/>
  <c r="I2408" i="25" s="1"/>
  <c r="L2491" i="1"/>
  <c r="I2409" i="25" s="1"/>
  <c r="L2492" i="1"/>
  <c r="I2410" i="25" s="1"/>
  <c r="L2493" i="1"/>
  <c r="I2411" i="25" s="1"/>
  <c r="L2494" i="1"/>
  <c r="I2412" i="25" s="1"/>
  <c r="L2495" i="1"/>
  <c r="I2413" i="25" s="1"/>
  <c r="L2496" i="1"/>
  <c r="I2414" i="25" s="1"/>
  <c r="L2497" i="1"/>
  <c r="I2415" i="25" s="1"/>
  <c r="L2498" i="1"/>
  <c r="I2416" i="25" s="1"/>
  <c r="L2499" i="1"/>
  <c r="I2417" i="25" s="1"/>
  <c r="L2500" i="1"/>
  <c r="I2418" i="25" s="1"/>
  <c r="L2501" i="1"/>
  <c r="I2419" i="25" s="1"/>
  <c r="L2502" i="1"/>
  <c r="I2420" i="25" s="1"/>
  <c r="L2503" i="1"/>
  <c r="I2421" i="25" s="1"/>
  <c r="L2504" i="1"/>
  <c r="I2422" i="25" s="1"/>
  <c r="L2505" i="1"/>
  <c r="I2423" i="25" s="1"/>
  <c r="L2506" i="1"/>
  <c r="I2424" i="25" s="1"/>
  <c r="L2507" i="1"/>
  <c r="I2425" i="25" s="1"/>
  <c r="L2508" i="1"/>
  <c r="I2426" i="25" s="1"/>
  <c r="L2509" i="1"/>
  <c r="I2427" i="25" s="1"/>
  <c r="L2510" i="1"/>
  <c r="I2428" i="25" s="1"/>
  <c r="L2511" i="1"/>
  <c r="I2429" i="25" s="1"/>
  <c r="L2512" i="1"/>
  <c r="I2430" i="25" s="1"/>
  <c r="L2513" i="1"/>
  <c r="I2431" i="25" s="1"/>
  <c r="L2514" i="1"/>
  <c r="I2432" i="25" s="1"/>
  <c r="L2515" i="1"/>
  <c r="I2433" i="25" s="1"/>
  <c r="L2516" i="1"/>
  <c r="I2434" i="25" s="1"/>
  <c r="L2517" i="1"/>
  <c r="I2435" i="25" s="1"/>
  <c r="L2518" i="1"/>
  <c r="I2436" i="25" s="1"/>
  <c r="L2519" i="1"/>
  <c r="I2437" i="25" s="1"/>
  <c r="L2520" i="1"/>
  <c r="I2438" i="25" s="1"/>
  <c r="L2521" i="1"/>
  <c r="I2439" i="25" s="1"/>
  <c r="L2522" i="1"/>
  <c r="I2440" i="25" s="1"/>
  <c r="L2523" i="1"/>
  <c r="I2441" i="25" s="1"/>
  <c r="L2524" i="1"/>
  <c r="I2442" i="25" s="1"/>
  <c r="L2525" i="1"/>
  <c r="L2526" i="1"/>
  <c r="L2527" i="1"/>
  <c r="I2444" i="25" s="1"/>
  <c r="L2528" i="1"/>
  <c r="I2445" i="25" s="1"/>
  <c r="L2529" i="1"/>
  <c r="I2446" i="25" s="1"/>
  <c r="L2530" i="1"/>
  <c r="I2447" i="25" s="1"/>
  <c r="L2531" i="1"/>
  <c r="I2448" i="25" s="1"/>
  <c r="L2532" i="1"/>
  <c r="I2449" i="25" s="1"/>
  <c r="L2533" i="1"/>
  <c r="I2450" i="25" s="1"/>
  <c r="L2534" i="1"/>
  <c r="I2451" i="25" s="1"/>
  <c r="L2535" i="1"/>
  <c r="I2452" i="25" s="1"/>
  <c r="L2536" i="1"/>
  <c r="I2453" i="25" s="1"/>
  <c r="L2537" i="1"/>
  <c r="I2454" i="25" s="1"/>
  <c r="L2538" i="1"/>
  <c r="I2455" i="25" s="1"/>
  <c r="L2539" i="1"/>
  <c r="I2456" i="25" s="1"/>
  <c r="L2541" i="1"/>
  <c r="I2457" i="25" s="1"/>
  <c r="L2542" i="1"/>
  <c r="L2543" i="1"/>
  <c r="I2459" i="25" s="1"/>
  <c r="L2545" i="1"/>
  <c r="L2546" i="1"/>
  <c r="I2462" i="25" s="1"/>
  <c r="L2547" i="1"/>
  <c r="L2548" i="1"/>
  <c r="I2464" i="25" s="1"/>
  <c r="L2549" i="1"/>
  <c r="L2550" i="1"/>
  <c r="I2466" i="25" s="1"/>
  <c r="L2551" i="1"/>
  <c r="L2552" i="1"/>
  <c r="I2468" i="25" s="1"/>
  <c r="L2553" i="1"/>
  <c r="L2554" i="1"/>
  <c r="I2470" i="25" s="1"/>
  <c r="L2555" i="1"/>
  <c r="L2557" i="1"/>
  <c r="I2472" i="25" s="1"/>
  <c r="L2558" i="1"/>
  <c r="L2559" i="1"/>
  <c r="I2474" i="25" s="1"/>
  <c r="L2560" i="1"/>
  <c r="L2561" i="1"/>
  <c r="I2476" i="25" s="1"/>
  <c r="L2562" i="1"/>
  <c r="L2563" i="1"/>
  <c r="I2478" i="25" s="1"/>
  <c r="L2564" i="1"/>
  <c r="L2565" i="1"/>
  <c r="I2480" i="25" s="1"/>
  <c r="L2566" i="1"/>
  <c r="L2567" i="1"/>
  <c r="I2482" i="25" s="1"/>
  <c r="L2568" i="1"/>
  <c r="L2569" i="1"/>
  <c r="I2484" i="25" s="1"/>
  <c r="L2570" i="1"/>
  <c r="L2571" i="1"/>
  <c r="I2486" i="25" s="1"/>
  <c r="L2572" i="1"/>
  <c r="L2573" i="1"/>
  <c r="I2488" i="25" s="1"/>
  <c r="L2574" i="1"/>
  <c r="L2575" i="1"/>
  <c r="I2490" i="25" s="1"/>
  <c r="L2576" i="1"/>
  <c r="L2577" i="1"/>
  <c r="I2492" i="25" s="1"/>
  <c r="L2578" i="1"/>
  <c r="L2579" i="1"/>
  <c r="I2494" i="25" s="1"/>
  <c r="L2580" i="1"/>
  <c r="L2581" i="1"/>
  <c r="I2496" i="25" s="1"/>
  <c r="L2582" i="1"/>
  <c r="L2583" i="1"/>
  <c r="I2498" i="25" s="1"/>
  <c r="L2584" i="1"/>
  <c r="L2585" i="1"/>
  <c r="I2500" i="25" s="1"/>
  <c r="L2586" i="1"/>
  <c r="L2587" i="1"/>
  <c r="I2502" i="25" s="1"/>
  <c r="L2588" i="1"/>
  <c r="L2589" i="1"/>
  <c r="I2504" i="25" s="1"/>
  <c r="L2590" i="1"/>
  <c r="L2591" i="1"/>
  <c r="I2506" i="25" s="1"/>
  <c r="L2592" i="1"/>
  <c r="L2593" i="1"/>
  <c r="I2508" i="25" s="1"/>
  <c r="L2594" i="1"/>
  <c r="L2595" i="1"/>
  <c r="I2510" i="25" s="1"/>
  <c r="L2596" i="1"/>
  <c r="L2597" i="1"/>
  <c r="I2512" i="25" s="1"/>
  <c r="L2598" i="1"/>
  <c r="L2599" i="1"/>
  <c r="I2514" i="25" s="1"/>
  <c r="L2600" i="1"/>
  <c r="L2601" i="1"/>
  <c r="I2516" i="25" s="1"/>
  <c r="L2602" i="1"/>
  <c r="L2603" i="1"/>
  <c r="I2518" i="25" s="1"/>
  <c r="L2604" i="1"/>
  <c r="L2605" i="1"/>
  <c r="I2520" i="25" s="1"/>
  <c r="L2606" i="1"/>
  <c r="L2607" i="1"/>
  <c r="I2522" i="25" s="1"/>
  <c r="L2608" i="1"/>
  <c r="L2609" i="1"/>
  <c r="I2524" i="25" s="1"/>
  <c r="L2610" i="1"/>
  <c r="L2611" i="1"/>
  <c r="I2526" i="25" s="1"/>
  <c r="L2612" i="1"/>
  <c r="L2613" i="1"/>
  <c r="I2528" i="25" s="1"/>
  <c r="L2614" i="1"/>
  <c r="L2615" i="1"/>
  <c r="L2617" i="1"/>
  <c r="L2618" i="1"/>
  <c r="I2532" i="25" s="1"/>
  <c r="L2619" i="1"/>
  <c r="L2620" i="1"/>
  <c r="I2534" i="25" s="1"/>
  <c r="L2621" i="1"/>
  <c r="L2622" i="1"/>
  <c r="I2536" i="25" s="1"/>
  <c r="L2623" i="1"/>
  <c r="L2624" i="1"/>
  <c r="I2538" i="25" s="1"/>
  <c r="L2625" i="1"/>
  <c r="L2626" i="1"/>
  <c r="I2540" i="25" s="1"/>
  <c r="L2627" i="1"/>
  <c r="L2628" i="1"/>
  <c r="I2542" i="25" s="1"/>
  <c r="L2629" i="1"/>
  <c r="L2630" i="1"/>
  <c r="I2544" i="25" s="1"/>
  <c r="L2631" i="1"/>
  <c r="L2632" i="1"/>
  <c r="I2546" i="25" s="1"/>
  <c r="L2633" i="1"/>
  <c r="L2634" i="1"/>
  <c r="I2548" i="25" s="1"/>
  <c r="L2635" i="1"/>
  <c r="L2636" i="1"/>
  <c r="I2550" i="25" s="1"/>
  <c r="L2637" i="1"/>
  <c r="L2638" i="1"/>
  <c r="L2639" i="1"/>
  <c r="L2640" i="1"/>
  <c r="I2553" i="25" s="1"/>
  <c r="L2641" i="1"/>
  <c r="L2642" i="1"/>
  <c r="I2555" i="25" s="1"/>
  <c r="L2643" i="1"/>
  <c r="L2644" i="1"/>
  <c r="I2557" i="25" s="1"/>
  <c r="L2645" i="1"/>
  <c r="L2646" i="1"/>
  <c r="I2559" i="25" s="1"/>
  <c r="L2647" i="1"/>
  <c r="L2648" i="1"/>
  <c r="I2561" i="25" s="1"/>
  <c r="L2649" i="1"/>
  <c r="L2650" i="1"/>
  <c r="L2651" i="1"/>
  <c r="L2652" i="1"/>
  <c r="I2564" i="25" s="1"/>
  <c r="L2653" i="1"/>
  <c r="L2654" i="1"/>
  <c r="I2566" i="25" s="1"/>
  <c r="L2655" i="1"/>
  <c r="L2656" i="1"/>
  <c r="I2568" i="25" s="1"/>
  <c r="L2657" i="1"/>
  <c r="L2658" i="1"/>
  <c r="I2570" i="25" s="1"/>
  <c r="L2659" i="1"/>
  <c r="L2660" i="1"/>
  <c r="L2661" i="1"/>
  <c r="L2662" i="1"/>
  <c r="I2573" i="25" s="1"/>
  <c r="L2663" i="1"/>
  <c r="L2664" i="1"/>
  <c r="I2575" i="25" s="1"/>
  <c r="L2665" i="1"/>
  <c r="L2666" i="1"/>
  <c r="I2577" i="25" s="1"/>
  <c r="L2667" i="1"/>
  <c r="L2668" i="1"/>
  <c r="I2579" i="25" s="1"/>
  <c r="L2669" i="1"/>
  <c r="L2670" i="1"/>
  <c r="I2581" i="25" s="1"/>
  <c r="L2671" i="1"/>
  <c r="L2672" i="1"/>
  <c r="I2583" i="25" s="1"/>
  <c r="L2673" i="1"/>
  <c r="L2674" i="1"/>
  <c r="I2585" i="25" s="1"/>
  <c r="L2675" i="1"/>
  <c r="L2676" i="1"/>
  <c r="I2587" i="25" s="1"/>
  <c r="L2677" i="1"/>
  <c r="L2678" i="1"/>
  <c r="I2589" i="25" s="1"/>
  <c r="L2679" i="1"/>
  <c r="L2680" i="1"/>
  <c r="I2591" i="25" s="1"/>
  <c r="L2681" i="1"/>
  <c r="L2683" i="1"/>
  <c r="I2593" i="25" s="1"/>
  <c r="L2684" i="1"/>
  <c r="L2685" i="1"/>
  <c r="I2595" i="25" s="1"/>
  <c r="L2686" i="1"/>
  <c r="L2687" i="1"/>
  <c r="I2597" i="25" s="1"/>
  <c r="L2688" i="1"/>
  <c r="L2689" i="1"/>
  <c r="I2599" i="25" s="1"/>
  <c r="L2690" i="1"/>
  <c r="L2691" i="1"/>
  <c r="I2601" i="25" s="1"/>
  <c r="L2692" i="1"/>
  <c r="L2694" i="1"/>
  <c r="I2603" i="25" s="1"/>
  <c r="L2695" i="1"/>
  <c r="L2696" i="1"/>
  <c r="I2605" i="25" s="1"/>
  <c r="L2697" i="1"/>
  <c r="L2698" i="1"/>
  <c r="I2607" i="25" s="1"/>
  <c r="L2699" i="1"/>
  <c r="L2700" i="1"/>
  <c r="I2609" i="25" s="1"/>
  <c r="L2701" i="1"/>
  <c r="L2702" i="1"/>
  <c r="I2611" i="25" s="1"/>
  <c r="L2703" i="1"/>
  <c r="L2704" i="1"/>
  <c r="I2613" i="25" s="1"/>
  <c r="L2706" i="1"/>
  <c r="L2707" i="1"/>
  <c r="I2615" i="25" s="1"/>
  <c r="L2708" i="1"/>
  <c r="L2709" i="1"/>
  <c r="I2617" i="25" s="1"/>
  <c r="L2710" i="1"/>
  <c r="L2711" i="1"/>
  <c r="I2619" i="25" s="1"/>
  <c r="L2712" i="1"/>
  <c r="L2713" i="1"/>
  <c r="I2621" i="25" s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F2638" i="1" s="1"/>
  <c r="G2638" i="1" s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F2650" i="1" s="1"/>
  <c r="G2650" i="1" s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F2660" i="1" s="1"/>
  <c r="G2660" i="1" s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6" i="1"/>
  <c r="Z2706" i="1"/>
  <c r="AA2706" i="1"/>
  <c r="AB2706" i="1"/>
  <c r="F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G2713" i="1" s="1"/>
  <c r="V2650" i="1"/>
  <c r="V2638" i="1"/>
  <c r="V2660" i="1"/>
  <c r="V2712" i="1"/>
  <c r="V2713" i="1"/>
  <c r="V2711" i="1"/>
  <c r="V2707" i="1"/>
  <c r="V2708" i="1"/>
  <c r="V2709" i="1"/>
  <c r="V2710" i="1"/>
  <c r="V2706" i="1"/>
  <c r="V2701" i="1"/>
  <c r="V2702" i="1"/>
  <c r="V2703" i="1"/>
  <c r="V2704" i="1"/>
  <c r="V2699" i="1"/>
  <c r="V2700" i="1"/>
  <c r="V2697" i="1"/>
  <c r="V2698" i="1"/>
  <c r="V2308" i="1"/>
  <c r="H2954" i="25" l="1"/>
  <c r="H2963" i="25"/>
  <c r="H3018" i="25"/>
  <c r="H2956" i="25"/>
  <c r="H2958" i="25"/>
  <c r="H2961" i="25"/>
  <c r="J3159" i="25"/>
  <c r="H3159" i="25"/>
  <c r="J2980" i="25"/>
  <c r="J3010" i="25"/>
  <c r="J2948" i="25"/>
  <c r="J2961" i="25"/>
  <c r="F3159" i="25"/>
  <c r="H3153" i="25"/>
  <c r="J3153" i="25"/>
  <c r="F3153" i="25"/>
  <c r="F3152" i="25"/>
  <c r="J3152" i="25"/>
  <c r="H3152" i="25"/>
  <c r="J3138" i="25"/>
  <c r="J2962" i="25"/>
  <c r="F3031" i="25"/>
  <c r="F2958" i="25"/>
  <c r="H3034" i="25"/>
  <c r="D3056" i="25"/>
  <c r="J3056" i="25" s="1"/>
  <c r="F3137" i="25"/>
  <c r="H2986" i="25"/>
  <c r="F2964" i="25"/>
  <c r="D3085" i="25"/>
  <c r="J3085" i="25" s="1"/>
  <c r="H2951" i="25"/>
  <c r="H2978" i="25"/>
  <c r="F2986" i="25"/>
  <c r="H2977" i="25"/>
  <c r="J2972" i="25"/>
  <c r="J2987" i="25"/>
  <c r="H3017" i="25"/>
  <c r="F2976" i="25"/>
  <c r="F2948" i="25"/>
  <c r="F2987" i="25"/>
  <c r="J3018" i="25"/>
  <c r="J2957" i="25"/>
  <c r="H2948" i="25"/>
  <c r="H3031" i="25"/>
  <c r="F3010" i="25"/>
  <c r="F2966" i="25"/>
  <c r="F2972" i="25"/>
  <c r="J2977" i="25"/>
  <c r="F3125" i="25"/>
  <c r="F3080" i="25"/>
  <c r="H3019" i="25"/>
  <c r="J2949" i="25"/>
  <c r="H2984" i="25"/>
  <c r="F2978" i="25"/>
  <c r="F2954" i="25"/>
  <c r="J2954" i="25"/>
  <c r="J3034" i="25"/>
  <c r="J3019" i="25"/>
  <c r="H2949" i="25"/>
  <c r="J3031" i="25"/>
  <c r="F3018" i="25"/>
  <c r="F2980" i="25"/>
  <c r="J2976" i="25"/>
  <c r="J3122" i="25"/>
  <c r="J2964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2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J3124" i="25"/>
  <c r="H3150" i="25"/>
  <c r="H3010" i="25"/>
  <c r="F2984" i="25"/>
  <c r="F2970" i="25"/>
  <c r="F2950" i="25"/>
  <c r="F2946" i="25"/>
  <c r="H3080" i="25"/>
  <c r="F2951" i="25"/>
  <c r="H2950" i="25"/>
  <c r="J2979" i="25"/>
  <c r="J3126" i="25"/>
  <c r="H2946" i="25"/>
  <c r="J3125" i="25"/>
  <c r="J2984" i="25"/>
  <c r="J3080" i="25"/>
  <c r="J2946" i="25"/>
  <c r="H2970" i="25"/>
  <c r="F2949" i="25"/>
  <c r="F2945" i="25"/>
  <c r="F2961" i="25"/>
  <c r="H2945" i="25"/>
  <c r="J3136" i="25"/>
  <c r="H2947" i="25"/>
  <c r="J2956" i="25"/>
  <c r="F2956" i="25"/>
  <c r="H2967" i="25"/>
  <c r="F3126" i="25"/>
  <c r="F3138" i="25"/>
  <c r="F2967" i="25"/>
  <c r="F2947" i="25"/>
  <c r="F3132" i="25"/>
  <c r="F3124" i="25"/>
  <c r="F2957" i="25"/>
  <c r="J3132" i="25"/>
  <c r="J3144" i="25"/>
  <c r="J3137" i="25"/>
  <c r="H3122" i="25"/>
  <c r="H3149" i="25"/>
  <c r="H3141" i="25"/>
  <c r="H3137" i="25"/>
  <c r="H3125" i="25"/>
  <c r="H2972" i="25"/>
  <c r="H2964" i="25"/>
  <c r="H2979" i="25"/>
  <c r="H2975" i="25"/>
  <c r="F2963" i="25"/>
  <c r="J2986" i="25"/>
  <c r="J2958" i="25"/>
  <c r="H3085" i="25"/>
  <c r="F3034" i="25"/>
  <c r="F2975" i="25"/>
  <c r="H2962" i="25"/>
  <c r="J2975" i="25"/>
  <c r="J2970" i="25"/>
  <c r="F3017" i="25"/>
  <c r="J3148" i="25"/>
  <c r="J3141" i="25"/>
  <c r="F3148" i="25"/>
  <c r="F3144" i="25"/>
  <c r="H3138" i="25"/>
  <c r="H3126" i="25"/>
  <c r="F3135" i="25"/>
  <c r="F3149" i="25"/>
  <c r="F3141" i="25"/>
  <c r="F2962" i="25"/>
  <c r="H2966" i="25"/>
  <c r="F2965" i="25"/>
  <c r="J2947" i="25"/>
  <c r="J2963" i="25"/>
  <c r="J2978" i="25"/>
  <c r="J3149" i="25"/>
  <c r="J3150" i="25"/>
  <c r="F3150" i="25"/>
  <c r="H3148" i="25"/>
  <c r="H3144" i="25"/>
  <c r="H3136" i="25"/>
  <c r="H3132" i="25"/>
  <c r="H3124" i="25"/>
  <c r="F2977" i="25"/>
  <c r="H2965" i="25"/>
  <c r="H2957" i="25"/>
  <c r="H2980" i="25"/>
  <c r="H2976" i="25"/>
  <c r="J2951" i="25"/>
  <c r="J2967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4" i="1"/>
  <c r="G2740" i="1"/>
  <c r="D2648" i="25"/>
  <c r="H2648" i="25" s="1"/>
  <c r="G2737" i="1"/>
  <c r="D2645" i="25"/>
  <c r="J2645" i="25" s="1"/>
  <c r="G2736" i="1"/>
  <c r="D2644" i="25"/>
  <c r="G2735" i="1"/>
  <c r="D2643" i="25"/>
  <c r="H2643" i="25" s="1"/>
  <c r="G2734" i="1"/>
  <c r="D2642" i="25"/>
  <c r="F2642" i="25" s="1"/>
  <c r="G2731" i="1"/>
  <c r="D2639" i="25"/>
  <c r="H2639" i="25" s="1"/>
  <c r="G2728" i="1"/>
  <c r="D2636" i="25"/>
  <c r="H2636" i="25" s="1"/>
  <c r="G2727" i="1"/>
  <c r="D2635" i="25"/>
  <c r="J2635" i="25" s="1"/>
  <c r="G2725" i="1"/>
  <c r="D2633" i="25"/>
  <c r="H2633" i="25" s="1"/>
  <c r="G2724" i="1"/>
  <c r="D2632" i="25"/>
  <c r="G2723" i="1"/>
  <c r="D2631" i="25"/>
  <c r="F2631" i="25" s="1"/>
  <c r="G2719" i="1"/>
  <c r="D2627" i="25"/>
  <c r="J2627" i="25" s="1"/>
  <c r="G2747" i="1"/>
  <c r="G2756" i="1"/>
  <c r="D2664" i="25"/>
  <c r="G2752" i="1"/>
  <c r="D2660" i="25"/>
  <c r="H2660" i="25" s="1"/>
  <c r="I2787" i="25"/>
  <c r="G2899" i="1"/>
  <c r="D2805" i="25"/>
  <c r="F2805" i="25" s="1"/>
  <c r="G2898" i="1"/>
  <c r="D2804" i="25"/>
  <c r="J2804" i="25" s="1"/>
  <c r="G2897" i="1"/>
  <c r="D2803" i="25"/>
  <c r="F2803" i="25" s="1"/>
  <c r="G2896" i="1"/>
  <c r="D2802" i="25"/>
  <c r="H2802" i="25" s="1"/>
  <c r="G2894" i="1"/>
  <c r="G2888" i="1"/>
  <c r="D2795" i="25"/>
  <c r="J2795" i="25" s="1"/>
  <c r="G2885" i="1"/>
  <c r="D2792" i="25"/>
  <c r="H2792" i="25" s="1"/>
  <c r="G2884" i="1"/>
  <c r="I2859" i="25"/>
  <c r="G2996" i="1"/>
  <c r="D2901" i="25"/>
  <c r="H2901" i="25" s="1"/>
  <c r="G2992" i="1"/>
  <c r="D2897" i="25"/>
  <c r="G2976" i="1"/>
  <c r="G2960" i="1"/>
  <c r="D2865" i="25"/>
  <c r="G2936" i="1"/>
  <c r="D2842" i="25"/>
  <c r="H2842" i="25" s="1"/>
  <c r="D2833" i="25"/>
  <c r="J2833" i="25" s="1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2" i="1"/>
  <c r="D2620" i="25"/>
  <c r="J2620" i="25" s="1"/>
  <c r="G2711" i="1"/>
  <c r="D2619" i="25"/>
  <c r="H2619" i="25" s="1"/>
  <c r="G2710" i="1"/>
  <c r="D2618" i="25"/>
  <c r="H2618" i="25" s="1"/>
  <c r="G2709" i="1"/>
  <c r="D2617" i="25"/>
  <c r="J2617" i="25" s="1"/>
  <c r="G2708" i="1"/>
  <c r="D2616" i="25"/>
  <c r="G2706" i="1"/>
  <c r="G2700" i="1"/>
  <c r="D2609" i="25"/>
  <c r="F2609" i="25" s="1"/>
  <c r="G2698" i="1"/>
  <c r="D2607" i="25"/>
  <c r="F2607" i="25" s="1"/>
  <c r="G2697" i="1"/>
  <c r="G2308" i="1"/>
  <c r="D2228" i="25"/>
  <c r="I2385" i="25"/>
  <c r="G2755" i="1"/>
  <c r="D2663" i="25"/>
  <c r="J2663" i="25" s="1"/>
  <c r="G2751" i="1"/>
  <c r="D2659" i="25"/>
  <c r="F2659" i="25" s="1"/>
  <c r="G2865" i="1"/>
  <c r="D2773" i="25"/>
  <c r="J2773" i="25" s="1"/>
  <c r="G2864" i="1"/>
  <c r="D2772" i="25"/>
  <c r="G2863" i="1"/>
  <c r="D2771" i="25"/>
  <c r="H2771" i="25" s="1"/>
  <c r="G2862" i="1"/>
  <c r="D2770" i="25"/>
  <c r="J2770" i="25" s="1"/>
  <c r="G2861" i="1"/>
  <c r="D2769" i="25"/>
  <c r="G2860" i="1"/>
  <c r="G2855" i="1"/>
  <c r="D2763" i="25"/>
  <c r="F2763" i="25" s="1"/>
  <c r="G2853" i="1"/>
  <c r="D2761" i="25"/>
  <c r="H2761" i="25" s="1"/>
  <c r="G2851" i="1"/>
  <c r="D2759" i="25"/>
  <c r="H2759" i="25" s="1"/>
  <c r="G2850" i="1"/>
  <c r="D2758" i="25"/>
  <c r="F2758" i="25" s="1"/>
  <c r="G2847" i="1"/>
  <c r="G2844" i="1"/>
  <c r="G2838" i="1"/>
  <c r="D2746" i="25"/>
  <c r="G2834" i="1"/>
  <c r="D2742" i="25"/>
  <c r="F2742" i="25" s="1"/>
  <c r="G2833" i="1"/>
  <c r="D2741" i="25"/>
  <c r="H2741" i="25" s="1"/>
  <c r="G2832" i="1"/>
  <c r="G2830" i="1"/>
  <c r="G2824" i="1"/>
  <c r="G2820" i="1"/>
  <c r="G2818" i="1"/>
  <c r="G2816" i="1"/>
  <c r="D2724" i="25"/>
  <c r="H2724" i="25" s="1"/>
  <c r="G2815" i="1"/>
  <c r="G2801" i="1"/>
  <c r="G2797" i="1"/>
  <c r="D2705" i="25"/>
  <c r="H2705" i="25" s="1"/>
  <c r="G2796" i="1"/>
  <c r="D2704" i="25"/>
  <c r="J2704" i="25" s="1"/>
  <c r="G2795" i="1"/>
  <c r="D2703" i="25"/>
  <c r="F2703" i="25" s="1"/>
  <c r="G2792" i="1"/>
  <c r="D2700" i="25"/>
  <c r="H2700" i="25" s="1"/>
  <c r="G2791" i="1"/>
  <c r="D2699" i="25"/>
  <c r="J2699" i="25" s="1"/>
  <c r="G2788" i="1"/>
  <c r="G2786" i="1"/>
  <c r="D2694" i="25"/>
  <c r="H2694" i="25" s="1"/>
  <c r="G2783" i="1"/>
  <c r="G2781" i="1"/>
  <c r="D2689" i="25"/>
  <c r="H2689" i="25" s="1"/>
  <c r="G2780" i="1"/>
  <c r="D2688" i="25"/>
  <c r="G2779" i="1"/>
  <c r="D2687" i="25"/>
  <c r="H2687" i="25" s="1"/>
  <c r="G2776" i="1"/>
  <c r="D2684" i="25"/>
  <c r="H2684" i="25" s="1"/>
  <c r="G2775" i="1"/>
  <c r="D2683" i="25"/>
  <c r="F2683" i="25" s="1"/>
  <c r="G2774" i="1"/>
  <c r="G2769" i="1"/>
  <c r="D2677" i="25"/>
  <c r="F2677" i="25" s="1"/>
  <c r="G2767" i="1"/>
  <c r="G2763" i="1"/>
  <c r="D2671" i="25"/>
  <c r="H2671" i="25" s="1"/>
  <c r="G2762" i="1"/>
  <c r="D2670" i="25"/>
  <c r="H2670" i="25" s="1"/>
  <c r="G3023" i="1"/>
  <c r="D2928" i="25"/>
  <c r="H2928" i="25" s="1"/>
  <c r="G3007" i="1"/>
  <c r="D2912" i="25"/>
  <c r="J2912" i="25" s="1"/>
  <c r="G2999" i="1"/>
  <c r="D2904" i="25"/>
  <c r="H2904" i="25" s="1"/>
  <c r="G2995" i="1"/>
  <c r="G2991" i="1"/>
  <c r="G2971" i="1"/>
  <c r="D2876" i="25"/>
  <c r="F2876" i="25" s="1"/>
  <c r="G2967" i="1"/>
  <c r="D2872" i="25"/>
  <c r="H2872" i="25" s="1"/>
  <c r="G2959" i="1"/>
  <c r="D2864" i="25"/>
  <c r="H2864" i="25" s="1"/>
  <c r="G2955" i="1"/>
  <c r="D2860" i="25"/>
  <c r="F2860" i="25" s="1"/>
  <c r="G2919" i="1"/>
  <c r="G2905" i="1"/>
  <c r="G3029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J2701" i="25" s="1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J2850" i="25" s="1"/>
  <c r="D2786" i="25"/>
  <c r="F2786" i="25" s="1"/>
  <c r="D2658" i="25"/>
  <c r="F2658" i="25" s="1"/>
  <c r="D2672" i="25"/>
  <c r="D2676" i="25"/>
  <c r="I2562" i="25"/>
  <c r="I2551" i="25"/>
  <c r="I2443" i="25"/>
  <c r="G2715" i="1"/>
  <c r="D2623" i="25"/>
  <c r="H2623" i="25" s="1"/>
  <c r="G2760" i="1"/>
  <c r="G2868" i="1"/>
  <c r="D2776" i="25"/>
  <c r="H2776" i="25" s="1"/>
  <c r="G2876" i="1"/>
  <c r="I2793" i="25"/>
  <c r="G3026" i="1"/>
  <c r="D2931" i="25"/>
  <c r="H2931" i="25" s="1"/>
  <c r="G3022" i="1"/>
  <c r="D2927" i="25"/>
  <c r="H2927" i="25" s="1"/>
  <c r="G3014" i="1"/>
  <c r="D2919" i="25"/>
  <c r="H2919" i="25" s="1"/>
  <c r="G3010" i="1"/>
  <c r="G3006" i="1"/>
  <c r="D2911" i="25"/>
  <c r="H2911" i="25" s="1"/>
  <c r="G2986" i="1"/>
  <c r="D2891" i="25"/>
  <c r="J2891" i="25" s="1"/>
  <c r="G2982" i="1"/>
  <c r="D2887" i="25"/>
  <c r="J2887" i="25" s="1"/>
  <c r="G2978" i="1"/>
  <c r="G2974" i="1"/>
  <c r="D2879" i="25"/>
  <c r="G2970" i="1"/>
  <c r="D2875" i="25"/>
  <c r="H2875" i="25" s="1"/>
  <c r="G2962" i="1"/>
  <c r="D2867" i="25"/>
  <c r="H2867" i="25" s="1"/>
  <c r="G2958" i="1"/>
  <c r="G2950" i="1"/>
  <c r="D2856" i="25"/>
  <c r="H2856" i="25" s="1"/>
  <c r="G2946" i="1"/>
  <c r="G2942" i="1"/>
  <c r="G2938" i="1"/>
  <c r="D2844" i="25"/>
  <c r="H2844" i="25" s="1"/>
  <c r="G2914" i="1"/>
  <c r="D2820" i="25"/>
  <c r="G3035" i="1"/>
  <c r="D2940" i="25"/>
  <c r="F2940" i="25" s="1"/>
  <c r="D2697" i="25"/>
  <c r="H2697" i="25" s="1"/>
  <c r="D2625" i="25"/>
  <c r="J2625" i="25" s="1"/>
  <c r="D2910" i="25"/>
  <c r="D2662" i="25"/>
  <c r="F2662" i="25" s="1"/>
  <c r="D2781" i="25"/>
  <c r="H2781" i="25" s="1"/>
  <c r="D2733" i="25"/>
  <c r="H2733" i="25" s="1"/>
  <c r="D2693" i="25"/>
  <c r="H2693" i="25" s="1"/>
  <c r="D2745" i="25"/>
  <c r="J2745" i="25" s="1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J2647" i="25" s="1"/>
  <c r="G2714" i="1"/>
  <c r="D2622" i="25"/>
  <c r="F2622" i="25" s="1"/>
  <c r="G2748" i="1"/>
  <c r="D2656" i="25"/>
  <c r="H2656" i="25" s="1"/>
  <c r="G2757" i="1"/>
  <c r="D2665" i="25"/>
  <c r="H2665" i="25" s="1"/>
  <c r="G2872" i="1"/>
  <c r="G3025" i="1"/>
  <c r="D2930" i="25"/>
  <c r="H2930" i="25" s="1"/>
  <c r="G3021" i="1"/>
  <c r="D2926" i="25"/>
  <c r="H2926" i="25" s="1"/>
  <c r="G2981" i="1"/>
  <c r="D2886" i="25"/>
  <c r="H2886" i="25" s="1"/>
  <c r="G2969" i="1"/>
  <c r="G2965" i="1"/>
  <c r="G2961" i="1"/>
  <c r="D2866" i="25"/>
  <c r="J2866" i="25" s="1"/>
  <c r="G2953" i="1"/>
  <c r="D2859" i="25"/>
  <c r="H2859" i="25" s="1"/>
  <c r="G2949" i="1"/>
  <c r="D2855" i="25"/>
  <c r="F2855" i="25" s="1"/>
  <c r="G2937" i="1"/>
  <c r="D2843" i="25"/>
  <c r="J2843" i="25" s="1"/>
  <c r="G2925" i="1"/>
  <c r="G2917" i="1"/>
  <c r="G2913" i="1"/>
  <c r="D2819" i="25"/>
  <c r="H2819" i="25" s="1"/>
  <c r="G2903" i="1"/>
  <c r="G3033" i="1"/>
  <c r="D2938" i="25"/>
  <c r="F2938" i="25" s="1"/>
  <c r="G3034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J2685" i="25" s="1"/>
  <c r="D2637" i="25"/>
  <c r="H2637" i="25" s="1"/>
  <c r="D2626" i="25"/>
  <c r="D2624" i="25"/>
  <c r="D2608" i="25"/>
  <c r="F2608" i="25" s="1"/>
  <c r="D2615" i="25"/>
  <c r="J2615" i="25" s="1"/>
  <c r="O1679" i="1"/>
  <c r="F1679" i="1"/>
  <c r="G1679" i="1" s="1"/>
  <c r="V1679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9" i="1"/>
  <c r="V2640" i="1"/>
  <c r="V2641" i="1"/>
  <c r="V2642" i="1"/>
  <c r="V2643" i="1"/>
  <c r="V2644" i="1"/>
  <c r="V2645" i="1"/>
  <c r="V2646" i="1"/>
  <c r="V2647" i="1"/>
  <c r="V2648" i="1"/>
  <c r="V2649" i="1"/>
  <c r="V2651" i="1"/>
  <c r="V2652" i="1"/>
  <c r="V2653" i="1"/>
  <c r="V2654" i="1"/>
  <c r="V2655" i="1"/>
  <c r="V2656" i="1"/>
  <c r="V2657" i="1"/>
  <c r="V2658" i="1"/>
  <c r="V2659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3" i="1"/>
  <c r="V2684" i="1"/>
  <c r="V2685" i="1"/>
  <c r="V2686" i="1"/>
  <c r="V2687" i="1"/>
  <c r="V2688" i="1"/>
  <c r="V2689" i="1"/>
  <c r="V2690" i="1"/>
  <c r="V2691" i="1"/>
  <c r="V2692" i="1"/>
  <c r="V2694" i="1"/>
  <c r="V2695" i="1"/>
  <c r="V2696" i="1"/>
  <c r="F2555" i="1"/>
  <c r="G2555" i="1" s="1"/>
  <c r="F2557" i="1"/>
  <c r="F2558" i="1"/>
  <c r="G2558" i="1" s="1"/>
  <c r="F2559" i="1"/>
  <c r="F2560" i="1"/>
  <c r="G2560" i="1" s="1"/>
  <c r="F2561" i="1"/>
  <c r="F2562" i="1"/>
  <c r="F2563" i="1"/>
  <c r="G2563" i="1" s="1"/>
  <c r="F2564" i="1"/>
  <c r="F2565" i="1"/>
  <c r="F2566" i="1"/>
  <c r="F2567" i="1"/>
  <c r="G2567" i="1" s="1"/>
  <c r="F2568" i="1"/>
  <c r="G2568" i="1" s="1"/>
  <c r="F2569" i="1"/>
  <c r="F2570" i="1"/>
  <c r="F2571" i="1"/>
  <c r="G2571" i="1" s="1"/>
  <c r="F2572" i="1"/>
  <c r="F2573" i="1"/>
  <c r="F2574" i="1"/>
  <c r="F2575" i="1"/>
  <c r="F2576" i="1"/>
  <c r="F2577" i="1"/>
  <c r="F2578" i="1"/>
  <c r="F2579" i="1"/>
  <c r="F2580" i="1"/>
  <c r="G2580" i="1" s="1"/>
  <c r="F2581" i="1"/>
  <c r="F2582" i="1"/>
  <c r="F2583" i="1"/>
  <c r="F2584" i="1"/>
  <c r="F2585" i="1"/>
  <c r="F2586" i="1"/>
  <c r="F2587" i="1"/>
  <c r="F2588" i="1"/>
  <c r="G2588" i="1" s="1"/>
  <c r="F2589" i="1"/>
  <c r="F2590" i="1"/>
  <c r="F2591" i="1"/>
  <c r="F2592" i="1"/>
  <c r="G2592" i="1" s="1"/>
  <c r="F2593" i="1"/>
  <c r="D2825" i="25" s="1"/>
  <c r="F2825" i="25" s="1"/>
  <c r="F2594" i="1"/>
  <c r="G2594" i="1" s="1"/>
  <c r="F2595" i="1"/>
  <c r="F2596" i="1"/>
  <c r="F2597" i="1"/>
  <c r="G2597" i="1" s="1"/>
  <c r="F2598" i="1"/>
  <c r="F2599" i="1"/>
  <c r="F2600" i="1"/>
  <c r="F2601" i="1"/>
  <c r="F2602" i="1"/>
  <c r="F2603" i="1"/>
  <c r="F2604" i="1"/>
  <c r="F2605" i="1"/>
  <c r="F2606" i="1"/>
  <c r="F2607" i="1"/>
  <c r="G2607" i="1" s="1"/>
  <c r="F2608" i="1"/>
  <c r="G2608" i="1" s="1"/>
  <c r="F2609" i="1"/>
  <c r="G2609" i="1" s="1"/>
  <c r="F2610" i="1"/>
  <c r="F2611" i="1"/>
  <c r="F2612" i="1"/>
  <c r="F2613" i="1"/>
  <c r="G2613" i="1" s="1"/>
  <c r="F2614" i="1"/>
  <c r="F2615" i="1"/>
  <c r="G2615" i="1" s="1"/>
  <c r="F2617" i="1"/>
  <c r="F2618" i="1"/>
  <c r="F2619" i="1"/>
  <c r="F2620" i="1"/>
  <c r="F2621" i="1"/>
  <c r="F2622" i="1"/>
  <c r="F2623" i="1"/>
  <c r="F2624" i="1"/>
  <c r="F2625" i="1"/>
  <c r="F2626" i="1"/>
  <c r="D2896" i="25" s="1"/>
  <c r="H2896" i="25" s="1"/>
  <c r="F2627" i="1"/>
  <c r="F2628" i="1"/>
  <c r="F2629" i="1"/>
  <c r="F2630" i="1"/>
  <c r="G2630" i="1" s="1"/>
  <c r="F2631" i="1"/>
  <c r="G2631" i="1" s="1"/>
  <c r="F2632" i="1"/>
  <c r="G2632" i="1" s="1"/>
  <c r="F2633" i="1"/>
  <c r="F2634" i="1"/>
  <c r="G2634" i="1" s="1"/>
  <c r="F2635" i="1"/>
  <c r="G2635" i="1" s="1"/>
  <c r="F2636" i="1"/>
  <c r="G2636" i="1" s="1"/>
  <c r="F2637" i="1"/>
  <c r="G2637" i="1" s="1"/>
  <c r="F2639" i="1"/>
  <c r="G2639" i="1" s="1"/>
  <c r="F2640" i="1"/>
  <c r="G2640" i="1" s="1"/>
  <c r="F2641" i="1"/>
  <c r="G2641" i="1" s="1"/>
  <c r="F2642" i="1"/>
  <c r="F2643" i="1"/>
  <c r="F2644" i="1"/>
  <c r="F2645" i="1"/>
  <c r="G2645" i="1" s="1"/>
  <c r="F2646" i="1"/>
  <c r="G2646" i="1" s="1"/>
  <c r="F2647" i="1"/>
  <c r="F2648" i="1"/>
  <c r="F2649" i="1"/>
  <c r="F2651" i="1"/>
  <c r="G2651" i="1" s="1"/>
  <c r="F2652" i="1"/>
  <c r="F2653" i="1"/>
  <c r="F2654" i="1"/>
  <c r="F2655" i="1"/>
  <c r="F2656" i="1"/>
  <c r="G2656" i="1" s="1"/>
  <c r="F2657" i="1"/>
  <c r="F2658" i="1"/>
  <c r="F2659" i="1"/>
  <c r="G2659" i="1" s="1"/>
  <c r="F2661" i="1"/>
  <c r="F2662" i="1"/>
  <c r="G2662" i="1" s="1"/>
  <c r="F2663" i="1"/>
  <c r="G2663" i="1" s="1"/>
  <c r="F2664" i="1"/>
  <c r="F2665" i="1"/>
  <c r="F2666" i="1"/>
  <c r="F2667" i="1"/>
  <c r="F2668" i="1"/>
  <c r="G2668" i="1" s="1"/>
  <c r="F2669" i="1"/>
  <c r="G2669" i="1" s="1"/>
  <c r="F2670" i="1"/>
  <c r="F2671" i="1"/>
  <c r="G2671" i="1" s="1"/>
  <c r="F2672" i="1"/>
  <c r="G2672" i="1" s="1"/>
  <c r="F2673" i="1"/>
  <c r="G2673" i="1" s="1"/>
  <c r="F2674" i="1"/>
  <c r="F2675" i="1"/>
  <c r="F2676" i="1"/>
  <c r="F2677" i="1"/>
  <c r="F2678" i="1"/>
  <c r="F2679" i="1"/>
  <c r="D2755" i="25" s="1"/>
  <c r="H2755" i="25" s="1"/>
  <c r="F2680" i="1"/>
  <c r="G2680" i="1" s="1"/>
  <c r="F2681" i="1"/>
  <c r="G2681" i="1" s="1"/>
  <c r="F2683" i="1"/>
  <c r="G2683" i="1" s="1"/>
  <c r="F2684" i="1"/>
  <c r="G2684" i="1" s="1"/>
  <c r="F2685" i="1"/>
  <c r="F2686" i="1"/>
  <c r="F2687" i="1"/>
  <c r="F2688" i="1"/>
  <c r="F2689" i="1"/>
  <c r="F2690" i="1"/>
  <c r="F2691" i="1"/>
  <c r="G2691" i="1" s="1"/>
  <c r="F2692" i="1"/>
  <c r="G2692" i="1" s="1"/>
  <c r="F2694" i="1"/>
  <c r="F2695" i="1"/>
  <c r="F2696" i="1"/>
  <c r="D2606" i="25" s="1"/>
  <c r="H2606" i="25" s="1"/>
  <c r="V2176" i="1"/>
  <c r="V2555" i="1"/>
  <c r="O2522" i="1"/>
  <c r="O2464" i="1"/>
  <c r="O2468" i="1"/>
  <c r="O2460" i="1"/>
  <c r="F2553" i="1"/>
  <c r="F2554" i="1"/>
  <c r="V2553" i="1"/>
  <c r="V2554" i="1"/>
  <c r="F2551" i="1"/>
  <c r="F2552" i="1"/>
  <c r="G2552" i="1" s="1"/>
  <c r="V2551" i="1"/>
  <c r="V2552" i="1"/>
  <c r="F2546" i="1"/>
  <c r="F2547" i="1"/>
  <c r="F2548" i="1"/>
  <c r="F2549" i="1"/>
  <c r="F2550" i="1"/>
  <c r="V2549" i="1"/>
  <c r="V2550" i="1"/>
  <c r="V2546" i="1"/>
  <c r="V2547" i="1"/>
  <c r="V2548" i="1"/>
  <c r="F2545" i="1"/>
  <c r="G2545" i="1" s="1"/>
  <c r="V2545" i="1"/>
  <c r="V2537" i="1"/>
  <c r="V2538" i="1"/>
  <c r="V2539" i="1"/>
  <c r="V2541" i="1"/>
  <c r="V2542" i="1"/>
  <c r="V2543" i="1"/>
  <c r="F2385" i="1"/>
  <c r="G2385" i="1" s="1"/>
  <c r="F2386" i="1"/>
  <c r="F2387" i="1"/>
  <c r="F2388" i="1"/>
  <c r="G2388" i="1" s="1"/>
  <c r="F2389" i="1"/>
  <c r="F2390" i="1"/>
  <c r="G2390" i="1" s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F2399" i="1"/>
  <c r="G2399" i="1" s="1"/>
  <c r="F2400" i="1"/>
  <c r="G2400" i="1" s="1"/>
  <c r="F2401" i="1"/>
  <c r="F2402" i="1"/>
  <c r="G2402" i="1" s="1"/>
  <c r="F2403" i="1"/>
  <c r="G2403" i="1" s="1"/>
  <c r="F2404" i="1"/>
  <c r="G2404" i="1" s="1"/>
  <c r="F2405" i="1"/>
  <c r="F2406" i="1"/>
  <c r="F2407" i="1"/>
  <c r="F2408" i="1"/>
  <c r="F2409" i="1"/>
  <c r="F2410" i="1"/>
  <c r="F2411" i="1"/>
  <c r="F2412" i="1"/>
  <c r="G2412" i="1" s="1"/>
  <c r="F2413" i="1"/>
  <c r="F2414" i="1"/>
  <c r="F2415" i="1"/>
  <c r="F2416" i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F2431" i="1"/>
  <c r="G2431" i="1" s="1"/>
  <c r="F2432" i="1"/>
  <c r="G2432" i="1" s="1"/>
  <c r="F2433" i="1"/>
  <c r="G2433" i="1" s="1"/>
  <c r="F2434" i="1"/>
  <c r="G2434" i="1" s="1"/>
  <c r="F2435" i="1"/>
  <c r="F2436" i="1"/>
  <c r="F2437" i="1"/>
  <c r="G2437" i="1" s="1"/>
  <c r="F2438" i="1"/>
  <c r="F2439" i="1"/>
  <c r="G2439" i="1" s="1"/>
  <c r="F2440" i="1"/>
  <c r="F2441" i="1"/>
  <c r="F2442" i="1"/>
  <c r="G2442" i="1" s="1"/>
  <c r="F2443" i="1"/>
  <c r="G2443" i="1" s="1"/>
  <c r="F2444" i="1"/>
  <c r="F2445" i="1"/>
  <c r="G2445" i="1" s="1"/>
  <c r="F2446" i="1"/>
  <c r="G2446" i="1" s="1"/>
  <c r="F2447" i="1"/>
  <c r="F2448" i="1"/>
  <c r="F2449" i="1"/>
  <c r="F2450" i="1"/>
  <c r="F2451" i="1"/>
  <c r="G2451" i="1" s="1"/>
  <c r="F2452" i="1"/>
  <c r="F2453" i="1"/>
  <c r="F2454" i="1"/>
  <c r="G2454" i="1" s="1"/>
  <c r="F2455" i="1"/>
  <c r="F2456" i="1"/>
  <c r="G2456" i="1" s="1"/>
  <c r="F2457" i="1"/>
  <c r="F2458" i="1"/>
  <c r="F2459" i="1"/>
  <c r="F2460" i="1"/>
  <c r="G2460" i="1" s="1"/>
  <c r="F2461" i="1"/>
  <c r="F2462" i="1"/>
  <c r="F2463" i="1"/>
  <c r="F2464" i="1"/>
  <c r="F2465" i="1"/>
  <c r="F2466" i="1"/>
  <c r="F2467" i="1"/>
  <c r="G2467" i="1" s="1"/>
  <c r="F2468" i="1"/>
  <c r="F2469" i="1"/>
  <c r="F2470" i="1"/>
  <c r="G2470" i="1" s="1"/>
  <c r="F2471" i="1"/>
  <c r="F2472" i="1"/>
  <c r="F2473" i="1"/>
  <c r="F2474" i="1"/>
  <c r="G2474" i="1" s="1"/>
  <c r="F2475" i="1"/>
  <c r="F2476" i="1"/>
  <c r="F2477" i="1"/>
  <c r="G2477" i="1" s="1"/>
  <c r="F2478" i="1"/>
  <c r="F2479" i="1"/>
  <c r="G2479" i="1" s="1"/>
  <c r="F2480" i="1"/>
  <c r="F2481" i="1"/>
  <c r="F2482" i="1"/>
  <c r="F2483" i="1"/>
  <c r="F2484" i="1"/>
  <c r="F2485" i="1"/>
  <c r="G2485" i="1" s="1"/>
  <c r="F2486" i="1"/>
  <c r="F2487" i="1"/>
  <c r="F2488" i="1"/>
  <c r="G2488" i="1" s="1"/>
  <c r="F2489" i="1"/>
  <c r="F2490" i="1"/>
  <c r="F2491" i="1"/>
  <c r="F2492" i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F2501" i="1"/>
  <c r="F2502" i="1"/>
  <c r="F2503" i="1"/>
  <c r="F2504" i="1"/>
  <c r="F2505" i="1"/>
  <c r="F2506" i="1"/>
  <c r="G2506" i="1" s="1"/>
  <c r="F2507" i="1"/>
  <c r="G2507" i="1" s="1"/>
  <c r="F2508" i="1"/>
  <c r="F2509" i="1"/>
  <c r="F2510" i="1"/>
  <c r="F2511" i="1"/>
  <c r="F2512" i="1"/>
  <c r="F2513" i="1"/>
  <c r="G2513" i="1" s="1"/>
  <c r="F2514" i="1"/>
  <c r="G2514" i="1" s="1"/>
  <c r="F2515" i="1"/>
  <c r="G2515" i="1" s="1"/>
  <c r="F2516" i="1"/>
  <c r="F2517" i="1"/>
  <c r="F2518" i="1"/>
  <c r="G2518" i="1" s="1"/>
  <c r="F2519" i="1"/>
  <c r="F2520" i="1"/>
  <c r="F2521" i="1"/>
  <c r="G2521" i="1" s="1"/>
  <c r="F2522" i="1"/>
  <c r="G2522" i="1" s="1"/>
  <c r="F2523" i="1"/>
  <c r="F2524" i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F2535" i="1"/>
  <c r="F2536" i="1"/>
  <c r="F2537" i="1"/>
  <c r="F2538" i="1"/>
  <c r="F2539" i="1"/>
  <c r="G2539" i="1" s="1"/>
  <c r="F2541" i="1"/>
  <c r="G2541" i="1" s="1"/>
  <c r="F2542" i="1"/>
  <c r="G2542" i="1" s="1"/>
  <c r="F2543" i="1"/>
  <c r="G2543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J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4" i="1"/>
  <c r="G24" i="1" s="1"/>
  <c r="F25" i="1"/>
  <c r="G25" i="1" s="1"/>
  <c r="F26" i="1"/>
  <c r="G26" i="1" s="1"/>
  <c r="F27" i="1"/>
  <c r="F28" i="1"/>
  <c r="G28" i="1" s="1"/>
  <c r="F29" i="1"/>
  <c r="G29" i="1" s="1"/>
  <c r="F30" i="1"/>
  <c r="G30" i="1" s="1"/>
  <c r="F31" i="1"/>
  <c r="G31" i="1" s="1"/>
  <c r="F32" i="1"/>
  <c r="G32" i="1" s="1"/>
  <c r="F33" i="1"/>
  <c r="F34" i="1"/>
  <c r="G34" i="1" s="1"/>
  <c r="F36" i="1"/>
  <c r="F37" i="1"/>
  <c r="G37" i="1" s="1"/>
  <c r="F38" i="1"/>
  <c r="F39" i="1"/>
  <c r="F40" i="1"/>
  <c r="F41" i="1"/>
  <c r="G41" i="1" s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G65" i="1" s="1"/>
  <c r="F66" i="1"/>
  <c r="F67" i="1"/>
  <c r="F68" i="1"/>
  <c r="F69" i="1"/>
  <c r="F70" i="1"/>
  <c r="F71" i="1"/>
  <c r="F72" i="1"/>
  <c r="F73" i="1"/>
  <c r="F74" i="1"/>
  <c r="G74" i="1" s="1"/>
  <c r="F75" i="1"/>
  <c r="D2816" i="25" s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G91" i="1" s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D3046" i="25" s="1"/>
  <c r="H3046" i="25" s="1"/>
  <c r="F130" i="1"/>
  <c r="F131" i="1"/>
  <c r="F132" i="1"/>
  <c r="D2835" i="25" s="1"/>
  <c r="F2835" i="25" s="1"/>
  <c r="F133" i="1"/>
  <c r="G133" i="1" s="1"/>
  <c r="F134" i="1"/>
  <c r="F135" i="1"/>
  <c r="F136" i="1"/>
  <c r="D2838" i="25" s="1"/>
  <c r="F2838" i="25" s="1"/>
  <c r="F137" i="1"/>
  <c r="D2841" i="25" s="1"/>
  <c r="F138" i="1"/>
  <c r="G138" i="1" s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G157" i="1" s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G178" i="1" s="1"/>
  <c r="F179" i="1"/>
  <c r="G179" i="1" s="1"/>
  <c r="F180" i="1"/>
  <c r="G180" i="1" s="1"/>
  <c r="F181" i="1"/>
  <c r="F182" i="1"/>
  <c r="F183" i="1"/>
  <c r="F184" i="1"/>
  <c r="F185" i="1"/>
  <c r="F186" i="1"/>
  <c r="F187" i="1"/>
  <c r="F188" i="1"/>
  <c r="F189" i="1"/>
  <c r="F190" i="1"/>
  <c r="G190" i="1" s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G211" i="1" s="1"/>
  <c r="F212" i="1"/>
  <c r="F213" i="1"/>
  <c r="F214" i="1"/>
  <c r="F215" i="1"/>
  <c r="F216" i="1"/>
  <c r="F217" i="1"/>
  <c r="G217" i="1" s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D2831" i="25" s="1"/>
  <c r="J2831" i="25" s="1"/>
  <c r="F233" i="1"/>
  <c r="F234" i="1"/>
  <c r="F235" i="1"/>
  <c r="F236" i="1"/>
  <c r="F237" i="1"/>
  <c r="G237" i="1" s="1"/>
  <c r="F238" i="1"/>
  <c r="F239" i="1"/>
  <c r="F240" i="1"/>
  <c r="F241" i="1"/>
  <c r="F242" i="1"/>
  <c r="D2874" i="25" s="1"/>
  <c r="J2874" i="25" s="1"/>
  <c r="F243" i="1"/>
  <c r="F244" i="1"/>
  <c r="D2852" i="25" s="1"/>
  <c r="H2852" i="25" s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G277" i="1" s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D2740" i="25" s="1"/>
  <c r="H2740" i="25" s="1"/>
  <c r="F340" i="1"/>
  <c r="F341" i="1"/>
  <c r="F342" i="1"/>
  <c r="F343" i="1"/>
  <c r="F344" i="1"/>
  <c r="F345" i="1"/>
  <c r="F346" i="1"/>
  <c r="F347" i="1"/>
  <c r="F348" i="1"/>
  <c r="F349" i="1"/>
  <c r="G349" i="1" s="1"/>
  <c r="F350" i="1"/>
  <c r="G350" i="1" s="1"/>
  <c r="F351" i="1"/>
  <c r="F352" i="1"/>
  <c r="F353" i="1"/>
  <c r="F354" i="1"/>
  <c r="F355" i="1"/>
  <c r="F356" i="1"/>
  <c r="F357" i="1"/>
  <c r="F358" i="1"/>
  <c r="F359" i="1"/>
  <c r="F360" i="1"/>
  <c r="F361" i="1"/>
  <c r="G361" i="1" s="1"/>
  <c r="F362" i="1"/>
  <c r="F363" i="1"/>
  <c r="F364" i="1"/>
  <c r="F365" i="1"/>
  <c r="F366" i="1"/>
  <c r="G366" i="1" s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G383" i="1" s="1"/>
  <c r="F384" i="1"/>
  <c r="G384" i="1" s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D3025" i="25" s="1"/>
  <c r="J3025" i="25" s="1"/>
  <c r="F405" i="1"/>
  <c r="F406" i="1"/>
  <c r="F407" i="1"/>
  <c r="F408" i="1"/>
  <c r="G408" i="1" s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D2730" i="25" s="1"/>
  <c r="F2730" i="25" s="1"/>
  <c r="F428" i="1"/>
  <c r="F429" i="1"/>
  <c r="F430" i="1"/>
  <c r="F431" i="1"/>
  <c r="F432" i="1"/>
  <c r="F433" i="1"/>
  <c r="F434" i="1"/>
  <c r="F435" i="1"/>
  <c r="F436" i="1"/>
  <c r="F437" i="1"/>
  <c r="F438" i="1"/>
  <c r="D3069" i="25" s="1"/>
  <c r="J3069" i="25" s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G452" i="1" s="1"/>
  <c r="F453" i="1"/>
  <c r="F454" i="1"/>
  <c r="F455" i="1"/>
  <c r="F456" i="1"/>
  <c r="F457" i="1"/>
  <c r="F458" i="1"/>
  <c r="G458" i="1" s="1"/>
  <c r="F459" i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G479" i="1" s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D3139" i="25" s="1"/>
  <c r="H3139" i="25" s="1"/>
  <c r="F493" i="1"/>
  <c r="F494" i="1"/>
  <c r="F495" i="1"/>
  <c r="F496" i="1"/>
  <c r="F497" i="1"/>
  <c r="F498" i="1"/>
  <c r="F499" i="1"/>
  <c r="F500" i="1"/>
  <c r="F501" i="1"/>
  <c r="F502" i="1"/>
  <c r="D2971" i="25" s="1"/>
  <c r="H2971" i="25" s="1"/>
  <c r="F503" i="1"/>
  <c r="F504" i="1"/>
  <c r="F505" i="1"/>
  <c r="F506" i="1"/>
  <c r="F507" i="1"/>
  <c r="F508" i="1"/>
  <c r="F509" i="1"/>
  <c r="F510" i="1"/>
  <c r="D2988" i="25" s="1"/>
  <c r="F2988" i="25" s="1"/>
  <c r="F511" i="1"/>
  <c r="F512" i="1"/>
  <c r="G512" i="1" s="1"/>
  <c r="F513" i="1"/>
  <c r="D2955" i="25" s="1"/>
  <c r="F2955" i="25" s="1"/>
  <c r="F514" i="1"/>
  <c r="G514" i="1" s="1"/>
  <c r="F515" i="1"/>
  <c r="F516" i="1"/>
  <c r="G516" i="1" s="1"/>
  <c r="F517" i="1"/>
  <c r="F518" i="1"/>
  <c r="G518" i="1" s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G582" i="1" s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G598" i="1" s="1"/>
  <c r="F599" i="1"/>
  <c r="F600" i="1"/>
  <c r="F601" i="1"/>
  <c r="G601" i="1" s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D3022" i="25" s="1"/>
  <c r="H3022" i="25" s="1"/>
  <c r="F623" i="1"/>
  <c r="F624" i="1"/>
  <c r="F625" i="1"/>
  <c r="D2818" i="25" s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G649" i="1" s="1"/>
  <c r="F650" i="1"/>
  <c r="G650" i="1" s="1"/>
  <c r="F651" i="1"/>
  <c r="F652" i="1"/>
  <c r="F653" i="1"/>
  <c r="G653" i="1" s="1"/>
  <c r="F654" i="1"/>
  <c r="F655" i="1"/>
  <c r="F656" i="1"/>
  <c r="G656" i="1" s="1"/>
  <c r="F657" i="1"/>
  <c r="F658" i="1"/>
  <c r="F659" i="1"/>
  <c r="F660" i="1"/>
  <c r="F661" i="1"/>
  <c r="F662" i="1"/>
  <c r="F663" i="1"/>
  <c r="G663" i="1" s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G691" i="1" s="1"/>
  <c r="F692" i="1"/>
  <c r="G692" i="1" s="1"/>
  <c r="F693" i="1"/>
  <c r="F694" i="1"/>
  <c r="F695" i="1"/>
  <c r="F696" i="1"/>
  <c r="G696" i="1" s="1"/>
  <c r="F697" i="1"/>
  <c r="F698" i="1"/>
  <c r="F699" i="1"/>
  <c r="G699" i="1" s="1"/>
  <c r="F700" i="1"/>
  <c r="G700" i="1" s="1"/>
  <c r="F701" i="1"/>
  <c r="G701" i="1" s="1"/>
  <c r="F702" i="1"/>
  <c r="F703" i="1"/>
  <c r="G703" i="1" s="1"/>
  <c r="F704" i="1"/>
  <c r="F705" i="1"/>
  <c r="F706" i="1"/>
  <c r="F707" i="1"/>
  <c r="F708" i="1"/>
  <c r="F709" i="1"/>
  <c r="F710" i="1"/>
  <c r="F711" i="1"/>
  <c r="G711" i="1" s="1"/>
  <c r="F712" i="1"/>
  <c r="F713" i="1"/>
  <c r="F714" i="1"/>
  <c r="F715" i="1"/>
  <c r="F716" i="1"/>
  <c r="F717" i="1"/>
  <c r="F718" i="1"/>
  <c r="F719" i="1"/>
  <c r="F720" i="1"/>
  <c r="F721" i="1"/>
  <c r="D2768" i="25" s="1"/>
  <c r="H2768" i="25" s="1"/>
  <c r="F722" i="1"/>
  <c r="G722" i="1" s="1"/>
  <c r="F723" i="1"/>
  <c r="G723" i="1" s="1"/>
  <c r="F724" i="1"/>
  <c r="F725" i="1"/>
  <c r="G725" i="1" s="1"/>
  <c r="F726" i="1"/>
  <c r="F727" i="1"/>
  <c r="F728" i="1"/>
  <c r="F729" i="1"/>
  <c r="F730" i="1"/>
  <c r="F731" i="1"/>
  <c r="F732" i="1"/>
  <c r="F733" i="1"/>
  <c r="F734" i="1"/>
  <c r="F735" i="1"/>
  <c r="F736" i="1"/>
  <c r="D2936" i="25" s="1"/>
  <c r="H2936" i="25" s="1"/>
  <c r="F737" i="1"/>
  <c r="F738" i="1"/>
  <c r="F739" i="1"/>
  <c r="F740" i="1"/>
  <c r="F741" i="1"/>
  <c r="F742" i="1"/>
  <c r="F743" i="1"/>
  <c r="F744" i="1"/>
  <c r="G744" i="1" s="1"/>
  <c r="F745" i="1"/>
  <c r="G745" i="1" s="1"/>
  <c r="F746" i="1"/>
  <c r="G746" i="1" s="1"/>
  <c r="F747" i="1"/>
  <c r="F748" i="1"/>
  <c r="F749" i="1"/>
  <c r="F750" i="1"/>
  <c r="F751" i="1"/>
  <c r="G751" i="1" s="1"/>
  <c r="F752" i="1"/>
  <c r="F753" i="1"/>
  <c r="F754" i="1"/>
  <c r="F755" i="1"/>
  <c r="G755" i="1" s="1"/>
  <c r="F756" i="1"/>
  <c r="G756" i="1" s="1"/>
  <c r="F757" i="1"/>
  <c r="D2709" i="25" s="1"/>
  <c r="J2709" i="25" s="1"/>
  <c r="F758" i="1"/>
  <c r="G758" i="1" s="1"/>
  <c r="F759" i="1"/>
  <c r="F760" i="1"/>
  <c r="F761" i="1"/>
  <c r="F762" i="1"/>
  <c r="F763" i="1"/>
  <c r="F764" i="1"/>
  <c r="F765" i="1"/>
  <c r="F766" i="1"/>
  <c r="F767" i="1"/>
  <c r="D2800" i="25" s="1"/>
  <c r="F768" i="1"/>
  <c r="F769" i="1"/>
  <c r="G769" i="1" s="1"/>
  <c r="F770" i="1"/>
  <c r="F771" i="1"/>
  <c r="F772" i="1"/>
  <c r="F773" i="1"/>
  <c r="F774" i="1"/>
  <c r="G774" i="1" s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G788" i="1" s="1"/>
  <c r="F789" i="1"/>
  <c r="F790" i="1"/>
  <c r="G790" i="1" s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D2682" i="25" s="1"/>
  <c r="H2682" i="25" s="1"/>
  <c r="F810" i="1"/>
  <c r="F811" i="1"/>
  <c r="G811" i="1" s="1"/>
  <c r="F812" i="1"/>
  <c r="F813" i="1"/>
  <c r="G813" i="1" s="1"/>
  <c r="F814" i="1"/>
  <c r="G814" i="1" s="1"/>
  <c r="F815" i="1"/>
  <c r="G815" i="1" s="1"/>
  <c r="F816" i="1"/>
  <c r="F817" i="1"/>
  <c r="F818" i="1"/>
  <c r="F819" i="1"/>
  <c r="F820" i="1"/>
  <c r="G820" i="1" s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G839" i="1" s="1"/>
  <c r="F840" i="1"/>
  <c r="G840" i="1" s="1"/>
  <c r="F841" i="1"/>
  <c r="F842" i="1"/>
  <c r="G842" i="1" s="1"/>
  <c r="F843" i="1"/>
  <c r="G843" i="1" s="1"/>
  <c r="F844" i="1"/>
  <c r="F845" i="1"/>
  <c r="F846" i="1"/>
  <c r="F847" i="1"/>
  <c r="F848" i="1"/>
  <c r="F849" i="1"/>
  <c r="F850" i="1"/>
  <c r="G850" i="1" s="1"/>
  <c r="F851" i="1"/>
  <c r="G851" i="1" s="1"/>
  <c r="F852" i="1"/>
  <c r="F853" i="1"/>
  <c r="G853" i="1" s="1"/>
  <c r="F854" i="1"/>
  <c r="F855" i="1"/>
  <c r="F856" i="1"/>
  <c r="G856" i="1" s="1"/>
  <c r="F857" i="1"/>
  <c r="F858" i="1"/>
  <c r="F859" i="1"/>
  <c r="F860" i="1"/>
  <c r="F861" i="1"/>
  <c r="F862" i="1"/>
  <c r="G862" i="1" s="1"/>
  <c r="F863" i="1"/>
  <c r="F864" i="1"/>
  <c r="F865" i="1"/>
  <c r="G865" i="1" s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G888" i="1" s="1"/>
  <c r="F889" i="1"/>
  <c r="F890" i="1"/>
  <c r="G890" i="1" s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G907" i="1" s="1"/>
  <c r="F908" i="1"/>
  <c r="F909" i="1"/>
  <c r="F910" i="1"/>
  <c r="G910" i="1" s="1"/>
  <c r="F911" i="1"/>
  <c r="D2858" i="25" s="1"/>
  <c r="F2858" i="25" s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D3084" i="25" s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G953" i="1" s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F983" i="1"/>
  <c r="F984" i="1"/>
  <c r="F985" i="1"/>
  <c r="G985" i="1" s="1"/>
  <c r="F986" i="1"/>
  <c r="F987" i="1"/>
  <c r="F988" i="1"/>
  <c r="F989" i="1"/>
  <c r="F990" i="1"/>
  <c r="G990" i="1" s="1"/>
  <c r="F991" i="1"/>
  <c r="F992" i="1"/>
  <c r="F993" i="1"/>
  <c r="F994" i="1"/>
  <c r="F995" i="1"/>
  <c r="F996" i="1"/>
  <c r="F997" i="1"/>
  <c r="F998" i="1"/>
  <c r="G998" i="1" s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G1012" i="1" s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G1036" i="1" s="1"/>
  <c r="F1037" i="1"/>
  <c r="F1038" i="1"/>
  <c r="F1039" i="1"/>
  <c r="F1040" i="1"/>
  <c r="F1041" i="1"/>
  <c r="F1042" i="1"/>
  <c r="F1043" i="1"/>
  <c r="F1044" i="1"/>
  <c r="G1044" i="1" s="1"/>
  <c r="F1045" i="1"/>
  <c r="F1046" i="1"/>
  <c r="F1047" i="1"/>
  <c r="F1048" i="1"/>
  <c r="F1049" i="1"/>
  <c r="F1050" i="1"/>
  <c r="D2732" i="25" s="1"/>
  <c r="J2732" i="25" s="1"/>
  <c r="F1051" i="1"/>
  <c r="F1052" i="1"/>
  <c r="F1053" i="1"/>
  <c r="F1054" i="1"/>
  <c r="F1055" i="1"/>
  <c r="F1056" i="1"/>
  <c r="F1057" i="1"/>
  <c r="F1058" i="1"/>
  <c r="F1059" i="1"/>
  <c r="F1060" i="1"/>
  <c r="D2863" i="25" s="1"/>
  <c r="F2863" i="25" s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D2881" i="25" s="1"/>
  <c r="F1073" i="1"/>
  <c r="G1073" i="1" s="1"/>
  <c r="F1074" i="1"/>
  <c r="F1075" i="1"/>
  <c r="D2738" i="25" s="1"/>
  <c r="J2738" i="25" s="1"/>
  <c r="F1076" i="1"/>
  <c r="G1076" i="1" s="1"/>
  <c r="F1077" i="1"/>
  <c r="F1078" i="1"/>
  <c r="F1079" i="1"/>
  <c r="F1080" i="1"/>
  <c r="G1080" i="1" s="1"/>
  <c r="F1081" i="1"/>
  <c r="F1082" i="1"/>
  <c r="F1083" i="1"/>
  <c r="F1084" i="1"/>
  <c r="F1085" i="1"/>
  <c r="F1086" i="1"/>
  <c r="F1087" i="1"/>
  <c r="F1088" i="1"/>
  <c r="G1088" i="1" s="1"/>
  <c r="F1089" i="1"/>
  <c r="G1089" i="1" s="1"/>
  <c r="F1090" i="1"/>
  <c r="F1091" i="1"/>
  <c r="F1092" i="1"/>
  <c r="F1093" i="1"/>
  <c r="F1094" i="1"/>
  <c r="D2917" i="25" s="1"/>
  <c r="J2917" i="25" s="1"/>
  <c r="F1095" i="1"/>
  <c r="F1096" i="1"/>
  <c r="G1096" i="1" s="1"/>
  <c r="F1097" i="1"/>
  <c r="F1098" i="1"/>
  <c r="G1098" i="1" s="1"/>
  <c r="F1099" i="1"/>
  <c r="F1100" i="1"/>
  <c r="F1101" i="1"/>
  <c r="G1101" i="1" s="1"/>
  <c r="F1102" i="1"/>
  <c r="G1102" i="1" s="1"/>
  <c r="F1103" i="1"/>
  <c r="F1104" i="1"/>
  <c r="F1105" i="1"/>
  <c r="G1105" i="1" s="1"/>
  <c r="F1106" i="1"/>
  <c r="G1106" i="1" s="1"/>
  <c r="F1107" i="1"/>
  <c r="F1108" i="1"/>
  <c r="F1109" i="1"/>
  <c r="F1110" i="1"/>
  <c r="F1111" i="1"/>
  <c r="F1112" i="1"/>
  <c r="F1113" i="1"/>
  <c r="F1114" i="1"/>
  <c r="G1114" i="1" s="1"/>
  <c r="F1115" i="1"/>
  <c r="G1115" i="1" s="1"/>
  <c r="F1116" i="1"/>
  <c r="F1117" i="1"/>
  <c r="F1118" i="1"/>
  <c r="F1119" i="1"/>
  <c r="F1120" i="1"/>
  <c r="F1121" i="1"/>
  <c r="F1122" i="1"/>
  <c r="G1122" i="1" s="1"/>
  <c r="F1123" i="1"/>
  <c r="F1124" i="1"/>
  <c r="F1125" i="1"/>
  <c r="F1126" i="1"/>
  <c r="F1127" i="1"/>
  <c r="G1127" i="1" s="1"/>
  <c r="F1128" i="1"/>
  <c r="F1129" i="1"/>
  <c r="G1129" i="1" s="1"/>
  <c r="F1130" i="1"/>
  <c r="F1131" i="1"/>
  <c r="D2791" i="25" s="1"/>
  <c r="F1132" i="1"/>
  <c r="D2934" i="25" s="1"/>
  <c r="J2934" i="25" s="1"/>
  <c r="F1133" i="1"/>
  <c r="F1134" i="1"/>
  <c r="F1135" i="1"/>
  <c r="F1136" i="1"/>
  <c r="G1136" i="1" s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G1179" i="1" s="1"/>
  <c r="F1180" i="1"/>
  <c r="F1181" i="1"/>
  <c r="D2870" i="25" s="1"/>
  <c r="J2870" i="25" s="1"/>
  <c r="F1182" i="1"/>
  <c r="F1183" i="1"/>
  <c r="F1184" i="1"/>
  <c r="F1185" i="1"/>
  <c r="F1186" i="1"/>
  <c r="F1187" i="1"/>
  <c r="G1187" i="1" s="1"/>
  <c r="F1188" i="1"/>
  <c r="F1189" i="1"/>
  <c r="G1189" i="1" s="1"/>
  <c r="F1190" i="1"/>
  <c r="F1191" i="1"/>
  <c r="F1192" i="1"/>
  <c r="G1192" i="1" s="1"/>
  <c r="F1193" i="1"/>
  <c r="F1194" i="1"/>
  <c r="F1195" i="1"/>
  <c r="F1196" i="1"/>
  <c r="F1197" i="1"/>
  <c r="D2915" i="25" s="1"/>
  <c r="F1198" i="1"/>
  <c r="F1199" i="1"/>
  <c r="F1200" i="1"/>
  <c r="F1201" i="1"/>
  <c r="F1202" i="1"/>
  <c r="G1202" i="1" s="1"/>
  <c r="F1203" i="1"/>
  <c r="F1204" i="1"/>
  <c r="F1205" i="1"/>
  <c r="F1206" i="1"/>
  <c r="F1207" i="1"/>
  <c r="F1208" i="1"/>
  <c r="F1209" i="1"/>
  <c r="F1210" i="1"/>
  <c r="F1211" i="1"/>
  <c r="F1212" i="1"/>
  <c r="G1212" i="1" s="1"/>
  <c r="F1213" i="1"/>
  <c r="F1214" i="1"/>
  <c r="F1215" i="1"/>
  <c r="G1215" i="1" s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G1234" i="1" s="1"/>
  <c r="F1235" i="1"/>
  <c r="G1235" i="1" s="1"/>
  <c r="F1236" i="1"/>
  <c r="G1236" i="1" s="1"/>
  <c r="F1237" i="1"/>
  <c r="F1238" i="1"/>
  <c r="F1239" i="1"/>
  <c r="G1239" i="1" s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G1254" i="1" s="1"/>
  <c r="F1255" i="1"/>
  <c r="F1256" i="1"/>
  <c r="D2723" i="25" s="1"/>
  <c r="J2723" i="25" s="1"/>
  <c r="F1257" i="1"/>
  <c r="G1257" i="1" s="1"/>
  <c r="F1258" i="1"/>
  <c r="F1259" i="1"/>
  <c r="F1260" i="1"/>
  <c r="F1261" i="1"/>
  <c r="G1261" i="1" s="1"/>
  <c r="F1262" i="1"/>
  <c r="F1263" i="1"/>
  <c r="F1264" i="1"/>
  <c r="D2828" i="25" s="1"/>
  <c r="F1265" i="1"/>
  <c r="F1266" i="1"/>
  <c r="D3047" i="25" s="1"/>
  <c r="F3047" i="25" s="1"/>
  <c r="F1267" i="1"/>
  <c r="G1267" i="1" s="1"/>
  <c r="F1268" i="1"/>
  <c r="G1268" i="1" s="1"/>
  <c r="F1269" i="1"/>
  <c r="F1270" i="1"/>
  <c r="F1271" i="1"/>
  <c r="F1272" i="1"/>
  <c r="F1273" i="1"/>
  <c r="F1274" i="1"/>
  <c r="F1275" i="1"/>
  <c r="F1276" i="1"/>
  <c r="G1276" i="1" s="1"/>
  <c r="F1277" i="1"/>
  <c r="F1278" i="1"/>
  <c r="F1279" i="1"/>
  <c r="F1280" i="1"/>
  <c r="F1281" i="1"/>
  <c r="G1281" i="1" s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G1293" i="1" s="1"/>
  <c r="F1294" i="1"/>
  <c r="F1295" i="1"/>
  <c r="F1296" i="1"/>
  <c r="F1297" i="1"/>
  <c r="G1297" i="1" s="1"/>
  <c r="F1298" i="1"/>
  <c r="D2883" i="25" s="1"/>
  <c r="J2883" i="25" s="1"/>
  <c r="F1299" i="1"/>
  <c r="D2885" i="25" s="1"/>
  <c r="F1300" i="1"/>
  <c r="F1301" i="1"/>
  <c r="F1302" i="1"/>
  <c r="F1303" i="1"/>
  <c r="F1304" i="1"/>
  <c r="G1304" i="1" s="1"/>
  <c r="F1305" i="1"/>
  <c r="F1306" i="1"/>
  <c r="F1307" i="1"/>
  <c r="G1307" i="1" s="1"/>
  <c r="F1308" i="1"/>
  <c r="F1309" i="1"/>
  <c r="F1310" i="1"/>
  <c r="F1311" i="1"/>
  <c r="F1312" i="1"/>
  <c r="G1312" i="1" s="1"/>
  <c r="F1313" i="1"/>
  <c r="F1314" i="1"/>
  <c r="D2744" i="25" s="1"/>
  <c r="H2744" i="25" s="1"/>
  <c r="F1315" i="1"/>
  <c r="G1315" i="1" s="1"/>
  <c r="F1316" i="1"/>
  <c r="F1317" i="1"/>
  <c r="F1318" i="1"/>
  <c r="F1319" i="1"/>
  <c r="F1320" i="1"/>
  <c r="F1321" i="1"/>
  <c r="F1322" i="1"/>
  <c r="G1322" i="1" s="1"/>
  <c r="F1323" i="1"/>
  <c r="F1324" i="1"/>
  <c r="F1325" i="1"/>
  <c r="F1326" i="1"/>
  <c r="G1326" i="1" s="1"/>
  <c r="F1327" i="1"/>
  <c r="G1327" i="1" s="1"/>
  <c r="F1328" i="1"/>
  <c r="F1329" i="1"/>
  <c r="F1330" i="1"/>
  <c r="F1331" i="1"/>
  <c r="F1332" i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F1342" i="1"/>
  <c r="F1343" i="1"/>
  <c r="G1343" i="1" s="1"/>
  <c r="F1344" i="1"/>
  <c r="G1344" i="1" s="1"/>
  <c r="F1345" i="1"/>
  <c r="F1346" i="1"/>
  <c r="F1347" i="1"/>
  <c r="F1348" i="1"/>
  <c r="F1349" i="1"/>
  <c r="F1350" i="1"/>
  <c r="G1350" i="1" s="1"/>
  <c r="F1351" i="1"/>
  <c r="G1351" i="1" s="1"/>
  <c r="F1352" i="1"/>
  <c r="F1353" i="1"/>
  <c r="F1354" i="1"/>
  <c r="G1354" i="1" s="1"/>
  <c r="F1355" i="1"/>
  <c r="F1356" i="1"/>
  <c r="F1357" i="1"/>
  <c r="D2922" i="25" s="1"/>
  <c r="H2922" i="25" s="1"/>
  <c r="F1358" i="1"/>
  <c r="D2924" i="25" s="1"/>
  <c r="H2924" i="25" s="1"/>
  <c r="F1359" i="1"/>
  <c r="G1359" i="1" s="1"/>
  <c r="F1360" i="1"/>
  <c r="G1360" i="1" s="1"/>
  <c r="F1361" i="1"/>
  <c r="G1361" i="1" s="1"/>
  <c r="F1362" i="1"/>
  <c r="F1363" i="1"/>
  <c r="F1364" i="1"/>
  <c r="F1365" i="1"/>
  <c r="F1366" i="1"/>
  <c r="F1367" i="1"/>
  <c r="F1368" i="1"/>
  <c r="F1369" i="1"/>
  <c r="F1370" i="1"/>
  <c r="D3030" i="25" s="1"/>
  <c r="F3030" i="25" s="1"/>
  <c r="F1371" i="1"/>
  <c r="F1372" i="1"/>
  <c r="F1373" i="1"/>
  <c r="F1374" i="1"/>
  <c r="F1375" i="1"/>
  <c r="F1376" i="1"/>
  <c r="F1377" i="1"/>
  <c r="F1378" i="1"/>
  <c r="F1379" i="1"/>
  <c r="G1379" i="1" s="1"/>
  <c r="F1380" i="1"/>
  <c r="G1380" i="1" s="1"/>
  <c r="F1381" i="1"/>
  <c r="G1381" i="1" s="1"/>
  <c r="F1382" i="1"/>
  <c r="G1382" i="1" s="1"/>
  <c r="F1383" i="1"/>
  <c r="F1384" i="1"/>
  <c r="F1385" i="1"/>
  <c r="F1386" i="1"/>
  <c r="F1387" i="1"/>
  <c r="F1388" i="1"/>
  <c r="F1389" i="1"/>
  <c r="F1390" i="1"/>
  <c r="G1390" i="1" s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G1403" i="1" s="1"/>
  <c r="F1404" i="1"/>
  <c r="F1405" i="1"/>
  <c r="F1406" i="1"/>
  <c r="F1407" i="1"/>
  <c r="F1408" i="1"/>
  <c r="F1409" i="1"/>
  <c r="G1409" i="1" s="1"/>
  <c r="F1410" i="1"/>
  <c r="F1411" i="1"/>
  <c r="F1412" i="1"/>
  <c r="G1412" i="1" s="1"/>
  <c r="F1413" i="1"/>
  <c r="F1414" i="1"/>
  <c r="G1414" i="1" s="1"/>
  <c r="F1415" i="1"/>
  <c r="F1416" i="1"/>
  <c r="G1416" i="1" s="1"/>
  <c r="F1417" i="1"/>
  <c r="F1418" i="1"/>
  <c r="F1419" i="1"/>
  <c r="F1420" i="1"/>
  <c r="F1421" i="1"/>
  <c r="F1422" i="1"/>
  <c r="F1423" i="1"/>
  <c r="G1423" i="1" s="1"/>
  <c r="F1424" i="1"/>
  <c r="G1424" i="1" s="1"/>
  <c r="F1425" i="1"/>
  <c r="F1426" i="1"/>
  <c r="G1426" i="1" s="1"/>
  <c r="F1427" i="1"/>
  <c r="G1427" i="1" s="1"/>
  <c r="F1428" i="1"/>
  <c r="G1428" i="1" s="1"/>
  <c r="F1429" i="1"/>
  <c r="F1430" i="1"/>
  <c r="F1431" i="1"/>
  <c r="G1431" i="1" s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G1443" i="1" s="1"/>
  <c r="F1444" i="1"/>
  <c r="G1444" i="1" s="1"/>
  <c r="F1445" i="1"/>
  <c r="F1446" i="1"/>
  <c r="F1447" i="1"/>
  <c r="G1447" i="1" s="1"/>
  <c r="F1448" i="1"/>
  <c r="F1449" i="1"/>
  <c r="G1449" i="1" s="1"/>
  <c r="F1450" i="1"/>
  <c r="G1450" i="1" s="1"/>
  <c r="F1451" i="1"/>
  <c r="F1452" i="1"/>
  <c r="F1453" i="1"/>
  <c r="F1454" i="1"/>
  <c r="D2823" i="25" s="1"/>
  <c r="J2823" i="25" s="1"/>
  <c r="F1455" i="1"/>
  <c r="F1456" i="1"/>
  <c r="F1457" i="1"/>
  <c r="F1458" i="1"/>
  <c r="F1459" i="1"/>
  <c r="G1459" i="1" s="1"/>
  <c r="F1460" i="1"/>
  <c r="G1460" i="1" s="1"/>
  <c r="F1461" i="1"/>
  <c r="F1462" i="1"/>
  <c r="F1463" i="1"/>
  <c r="F1464" i="1"/>
  <c r="F1465" i="1"/>
  <c r="G1465" i="1" s="1"/>
  <c r="F1466" i="1"/>
  <c r="G1466" i="1" s="1"/>
  <c r="F1467" i="1"/>
  <c r="G1467" i="1" s="1"/>
  <c r="F1468" i="1"/>
  <c r="G1468" i="1" s="1"/>
  <c r="F1469" i="1"/>
  <c r="F1470" i="1"/>
  <c r="F1471" i="1"/>
  <c r="F1472" i="1"/>
  <c r="F1473" i="1"/>
  <c r="G1473" i="1" s="1"/>
  <c r="F1474" i="1"/>
  <c r="F1475" i="1"/>
  <c r="F1476" i="1"/>
  <c r="D3057" i="25" s="1"/>
  <c r="F1477" i="1"/>
  <c r="F1478" i="1"/>
  <c r="G1478" i="1" s="1"/>
  <c r="F1479" i="1"/>
  <c r="F1480" i="1"/>
  <c r="F1481" i="1"/>
  <c r="F1482" i="1"/>
  <c r="F1483" i="1"/>
  <c r="F1484" i="1"/>
  <c r="G1484" i="1" s="1"/>
  <c r="F1485" i="1"/>
  <c r="F1486" i="1"/>
  <c r="F1487" i="1"/>
  <c r="G1487" i="1" s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G1499" i="1" s="1"/>
  <c r="F1500" i="1"/>
  <c r="F1501" i="1"/>
  <c r="G1501" i="1" s="1"/>
  <c r="F1502" i="1"/>
  <c r="F1503" i="1"/>
  <c r="G1503" i="1" s="1"/>
  <c r="F1504" i="1"/>
  <c r="F1505" i="1"/>
  <c r="F1506" i="1"/>
  <c r="D3093" i="25" s="1"/>
  <c r="H3093" i="25" s="1"/>
  <c r="F1507" i="1"/>
  <c r="G1507" i="1" s="1"/>
  <c r="F1508" i="1"/>
  <c r="G1508" i="1" s="1"/>
  <c r="F1509" i="1"/>
  <c r="F1510" i="1"/>
  <c r="F1511" i="1"/>
  <c r="F1512" i="1"/>
  <c r="F1513" i="1"/>
  <c r="F1514" i="1"/>
  <c r="F1515" i="1"/>
  <c r="G1515" i="1" s="1"/>
  <c r="F1516" i="1"/>
  <c r="G1516" i="1" s="1"/>
  <c r="F1517" i="1"/>
  <c r="G1517" i="1" s="1"/>
  <c r="F1518" i="1"/>
  <c r="F1519" i="1"/>
  <c r="F1520" i="1"/>
  <c r="G1520" i="1" s="1"/>
  <c r="F1521" i="1"/>
  <c r="F1522" i="1"/>
  <c r="G1522" i="1" s="1"/>
  <c r="F1523" i="1"/>
  <c r="F1524" i="1"/>
  <c r="F1525" i="1"/>
  <c r="F1526" i="1"/>
  <c r="G1526" i="1" s="1"/>
  <c r="F1527" i="1"/>
  <c r="F1528" i="1"/>
  <c r="F1529" i="1"/>
  <c r="G1529" i="1" s="1"/>
  <c r="F1530" i="1"/>
  <c r="F1531" i="1"/>
  <c r="G1531" i="1" s="1"/>
  <c r="F1532" i="1"/>
  <c r="F1533" i="1"/>
  <c r="F1534" i="1"/>
  <c r="F1535" i="1"/>
  <c r="F1536" i="1"/>
  <c r="F1537" i="1"/>
  <c r="F1538" i="1"/>
  <c r="F1539" i="1"/>
  <c r="F1540" i="1"/>
  <c r="G1540" i="1" s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F1550" i="1"/>
  <c r="F1551" i="1"/>
  <c r="F1552" i="1"/>
  <c r="F1553" i="1"/>
  <c r="G1553" i="1" s="1"/>
  <c r="F1554" i="1"/>
  <c r="F1555" i="1"/>
  <c r="F1556" i="1"/>
  <c r="F1557" i="1"/>
  <c r="F1558" i="1"/>
  <c r="F1559" i="1"/>
  <c r="F1560" i="1"/>
  <c r="F1561" i="1"/>
  <c r="D3158" i="25" s="1"/>
  <c r="H3158" i="25" s="1"/>
  <c r="F1562" i="1"/>
  <c r="F1563" i="1"/>
  <c r="F1564" i="1"/>
  <c r="F1565" i="1"/>
  <c r="F1566" i="1"/>
  <c r="F1567" i="1"/>
  <c r="F1568" i="1"/>
  <c r="F1569" i="1"/>
  <c r="F1570" i="1"/>
  <c r="F1571" i="1"/>
  <c r="F1572" i="1"/>
  <c r="G1572" i="1" s="1"/>
  <c r="F1573" i="1"/>
  <c r="F1574" i="1"/>
  <c r="G1574" i="1" s="1"/>
  <c r="F1575" i="1"/>
  <c r="F1576" i="1"/>
  <c r="G1576" i="1" s="1"/>
  <c r="F1577" i="1"/>
  <c r="F1578" i="1"/>
  <c r="D2788" i="25" s="1"/>
  <c r="F1579" i="1"/>
  <c r="F1580" i="1"/>
  <c r="F1581" i="1"/>
  <c r="F1582" i="1"/>
  <c r="F1583" i="1"/>
  <c r="F1584" i="1"/>
  <c r="G1584" i="1" s="1"/>
  <c r="F1585" i="1"/>
  <c r="F1586" i="1"/>
  <c r="F1587" i="1"/>
  <c r="F1588" i="1"/>
  <c r="F1589" i="1"/>
  <c r="G1589" i="1" s="1"/>
  <c r="F1590" i="1"/>
  <c r="F1591" i="1"/>
  <c r="G1591" i="1" s="1"/>
  <c r="F1592" i="1"/>
  <c r="D2716" i="25" s="1"/>
  <c r="J2716" i="25" s="1"/>
  <c r="F1593" i="1"/>
  <c r="G1593" i="1" s="1"/>
  <c r="F1594" i="1"/>
  <c r="F1595" i="1"/>
  <c r="F1596" i="1"/>
  <c r="F1597" i="1"/>
  <c r="F1598" i="1"/>
  <c r="F1599" i="1"/>
  <c r="F1600" i="1"/>
  <c r="F1601" i="1"/>
  <c r="F1602" i="1"/>
  <c r="G1602" i="1" s="1"/>
  <c r="F1603" i="1"/>
  <c r="G1603" i="1" s="1"/>
  <c r="F1604" i="1"/>
  <c r="F1605" i="1"/>
  <c r="F1606" i="1"/>
  <c r="F1607" i="1"/>
  <c r="F1608" i="1"/>
  <c r="G1608" i="1" s="1"/>
  <c r="F1609" i="1"/>
  <c r="F1610" i="1"/>
  <c r="G1610" i="1" s="1"/>
  <c r="F1611" i="1"/>
  <c r="G1611" i="1" s="1"/>
  <c r="F1612" i="1"/>
  <c r="G1612" i="1" s="1"/>
  <c r="F1613" i="1"/>
  <c r="F1614" i="1"/>
  <c r="F1615" i="1"/>
  <c r="F1616" i="1"/>
  <c r="F1617" i="1"/>
  <c r="G1617" i="1" s="1"/>
  <c r="F1618" i="1"/>
  <c r="G1618" i="1" s="1"/>
  <c r="F1619" i="1"/>
  <c r="F1620" i="1"/>
  <c r="G1620" i="1" s="1"/>
  <c r="F1621" i="1"/>
  <c r="F1622" i="1"/>
  <c r="F1623" i="1"/>
  <c r="G1623" i="1" s="1"/>
  <c r="F1624" i="1"/>
  <c r="G1624" i="1" s="1"/>
  <c r="F1625" i="1"/>
  <c r="F1626" i="1"/>
  <c r="F1627" i="1"/>
  <c r="F1628" i="1"/>
  <c r="F1629" i="1"/>
  <c r="F1630" i="1"/>
  <c r="G1630" i="1" s="1"/>
  <c r="F1631" i="1"/>
  <c r="F1632" i="1"/>
  <c r="F1633" i="1"/>
  <c r="G1633" i="1" s="1"/>
  <c r="F1634" i="1"/>
  <c r="F1635" i="1"/>
  <c r="F1636" i="1"/>
  <c r="F1637" i="1"/>
  <c r="G1637" i="1" s="1"/>
  <c r="F1638" i="1"/>
  <c r="F1639" i="1"/>
  <c r="G1639" i="1" s="1"/>
  <c r="F1640" i="1"/>
  <c r="F1641" i="1"/>
  <c r="G1641" i="1" s="1"/>
  <c r="F1642" i="1"/>
  <c r="G1642" i="1" s="1"/>
  <c r="F1643" i="1"/>
  <c r="F1644" i="1"/>
  <c r="F1645" i="1"/>
  <c r="G1645" i="1" s="1"/>
  <c r="F1646" i="1"/>
  <c r="F1647" i="1"/>
  <c r="F1648" i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F1655" i="1"/>
  <c r="F1656" i="1"/>
  <c r="G1656" i="1" s="1"/>
  <c r="F1657" i="1"/>
  <c r="D3127" i="25" s="1"/>
  <c r="J3127" i="25" s="1"/>
  <c r="F1658" i="1"/>
  <c r="G1658" i="1" s="1"/>
  <c r="F1659" i="1"/>
  <c r="F1660" i="1"/>
  <c r="F1661" i="1"/>
  <c r="F1662" i="1"/>
  <c r="F1663" i="1"/>
  <c r="F1664" i="1"/>
  <c r="F1665" i="1"/>
  <c r="F1666" i="1"/>
  <c r="G1666" i="1" s="1"/>
  <c r="F1667" i="1"/>
  <c r="F1668" i="1"/>
  <c r="F1669" i="1"/>
  <c r="G1669" i="1" s="1"/>
  <c r="F1670" i="1"/>
  <c r="F1671" i="1"/>
  <c r="F1672" i="1"/>
  <c r="F1673" i="1"/>
  <c r="F1674" i="1"/>
  <c r="F1675" i="1"/>
  <c r="F1676" i="1"/>
  <c r="F1677" i="1"/>
  <c r="F1678" i="1"/>
  <c r="D2655" i="25" s="1"/>
  <c r="H2655" i="25" s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G1703" i="1" s="1"/>
  <c r="F1704" i="1"/>
  <c r="F1705" i="1"/>
  <c r="F1706" i="1"/>
  <c r="G1706" i="1" s="1"/>
  <c r="F1707" i="1"/>
  <c r="F1708" i="1"/>
  <c r="F1709" i="1"/>
  <c r="G1709" i="1" s="1"/>
  <c r="F1710" i="1"/>
  <c r="G1710" i="1" s="1"/>
  <c r="F1711" i="1"/>
  <c r="F1712" i="1"/>
  <c r="G1712" i="1" s="1"/>
  <c r="F1713" i="1"/>
  <c r="F1714" i="1"/>
  <c r="F1715" i="1"/>
  <c r="G1715" i="1" s="1"/>
  <c r="F1716" i="1"/>
  <c r="F1717" i="1"/>
  <c r="G1717" i="1" s="1"/>
  <c r="F1718" i="1"/>
  <c r="F1719" i="1"/>
  <c r="G1719" i="1" s="1"/>
  <c r="F1720" i="1"/>
  <c r="F1721" i="1"/>
  <c r="F1722" i="1"/>
  <c r="F1723" i="1"/>
  <c r="F1724" i="1"/>
  <c r="F1725" i="1"/>
  <c r="G1725" i="1" s="1"/>
  <c r="F1726" i="1"/>
  <c r="F1727" i="1"/>
  <c r="F1728" i="1"/>
  <c r="F1729" i="1"/>
  <c r="F1730" i="1"/>
  <c r="F1731" i="1"/>
  <c r="G1731" i="1" s="1"/>
  <c r="F1732" i="1"/>
  <c r="F1733" i="1"/>
  <c r="F1734" i="1"/>
  <c r="F1735" i="1"/>
  <c r="G1735" i="1" s="1"/>
  <c r="F1736" i="1"/>
  <c r="F1737" i="1"/>
  <c r="F1738" i="1"/>
  <c r="F1739" i="1"/>
  <c r="F1740" i="1"/>
  <c r="F1741" i="1"/>
  <c r="G1741" i="1" s="1"/>
  <c r="F1742" i="1"/>
  <c r="F1743" i="1"/>
  <c r="F1744" i="1"/>
  <c r="F1745" i="1"/>
  <c r="F1746" i="1"/>
  <c r="F1747" i="1"/>
  <c r="F1748" i="1"/>
  <c r="F1749" i="1"/>
  <c r="F1750" i="1"/>
  <c r="G1750" i="1" s="1"/>
  <c r="F1751" i="1"/>
  <c r="F1752" i="1"/>
  <c r="F1753" i="1"/>
  <c r="G1753" i="1" s="1"/>
  <c r="F1754" i="1"/>
  <c r="G1754" i="1" s="1"/>
  <c r="F1755" i="1"/>
  <c r="F1756" i="1"/>
  <c r="G1756" i="1" s="1"/>
  <c r="F1757" i="1"/>
  <c r="G1757" i="1" s="1"/>
  <c r="F1758" i="1"/>
  <c r="F1759" i="1"/>
  <c r="G1759" i="1" s="1"/>
  <c r="F1760" i="1"/>
  <c r="F1761" i="1"/>
  <c r="F1762" i="1"/>
  <c r="F1763" i="1"/>
  <c r="F1764" i="1"/>
  <c r="F1765" i="1"/>
  <c r="F1766" i="1"/>
  <c r="F1767" i="1"/>
  <c r="F1768" i="1"/>
  <c r="F1769" i="1"/>
  <c r="G1769" i="1" s="1"/>
  <c r="F1770" i="1"/>
  <c r="G1770" i="1" s="1"/>
  <c r="F1771" i="1"/>
  <c r="F1772" i="1"/>
  <c r="F1773" i="1"/>
  <c r="G1773" i="1" s="1"/>
  <c r="F1774" i="1"/>
  <c r="G1774" i="1" s="1"/>
  <c r="F1775" i="1"/>
  <c r="F1776" i="1"/>
  <c r="F1777" i="1"/>
  <c r="F1778" i="1"/>
  <c r="D2728" i="25" s="1"/>
  <c r="F1779" i="1"/>
  <c r="F1780" i="1"/>
  <c r="F1781" i="1"/>
  <c r="G1781" i="1" s="1"/>
  <c r="F1782" i="1"/>
  <c r="F1783" i="1"/>
  <c r="G1783" i="1" s="1"/>
  <c r="F1784" i="1"/>
  <c r="F1785" i="1"/>
  <c r="F1786" i="1"/>
  <c r="F1787" i="1"/>
  <c r="F1788" i="1"/>
  <c r="F1789" i="1"/>
  <c r="F1790" i="1"/>
  <c r="F1791" i="1"/>
  <c r="F1792" i="1"/>
  <c r="G1792" i="1" s="1"/>
  <c r="F1793" i="1"/>
  <c r="F1794" i="1"/>
  <c r="G1794" i="1" s="1"/>
  <c r="F1795" i="1"/>
  <c r="F1796" i="1"/>
  <c r="G1796" i="1" s="1"/>
  <c r="F1797" i="1"/>
  <c r="G1797" i="1" s="1"/>
  <c r="F1798" i="1"/>
  <c r="F1799" i="1"/>
  <c r="F1800" i="1"/>
  <c r="F1801" i="1"/>
  <c r="G1801" i="1" s="1"/>
  <c r="F1802" i="1"/>
  <c r="F1803" i="1"/>
  <c r="G1803" i="1" s="1"/>
  <c r="F1804" i="1"/>
  <c r="F1805" i="1"/>
  <c r="F1806" i="1"/>
  <c r="G1806" i="1" s="1"/>
  <c r="F1807" i="1"/>
  <c r="F1808" i="1"/>
  <c r="F1809" i="1"/>
  <c r="G1809" i="1" s="1"/>
  <c r="F1810" i="1"/>
  <c r="F1811" i="1"/>
  <c r="F1812" i="1"/>
  <c r="F1813" i="1"/>
  <c r="F1814" i="1"/>
  <c r="F1815" i="1"/>
  <c r="F1816" i="1"/>
  <c r="F1817" i="1"/>
  <c r="D2811" i="25" s="1"/>
  <c r="J2811" i="25" s="1"/>
  <c r="F1818" i="1"/>
  <c r="G1818" i="1" s="1"/>
  <c r="F1819" i="1"/>
  <c r="F1820" i="1"/>
  <c r="F1821" i="1"/>
  <c r="F1822" i="1"/>
  <c r="G1822" i="1" s="1"/>
  <c r="F1823" i="1"/>
  <c r="F1824" i="1"/>
  <c r="G1824" i="1" s="1"/>
  <c r="F1825" i="1"/>
  <c r="G1825" i="1" s="1"/>
  <c r="F1826" i="1"/>
  <c r="F1827" i="1"/>
  <c r="F1828" i="1"/>
  <c r="G1828" i="1" s="1"/>
  <c r="F1829" i="1"/>
  <c r="G1829" i="1" s="1"/>
  <c r="F1830" i="1"/>
  <c r="F1831" i="1"/>
  <c r="F1832" i="1"/>
  <c r="G1832" i="1" s="1"/>
  <c r="F1833" i="1"/>
  <c r="G1833" i="1" s="1"/>
  <c r="F1834" i="1"/>
  <c r="F1835" i="1"/>
  <c r="G1835" i="1" s="1"/>
  <c r="F1836" i="1"/>
  <c r="F1837" i="1"/>
  <c r="F1838" i="1"/>
  <c r="F1839" i="1"/>
  <c r="G1839" i="1" s="1"/>
  <c r="F1840" i="1"/>
  <c r="G1840" i="1" s="1"/>
  <c r="F1841" i="1"/>
  <c r="F1842" i="1"/>
  <c r="F1843" i="1"/>
  <c r="F1844" i="1"/>
  <c r="G1844" i="1" s="1"/>
  <c r="F1845" i="1"/>
  <c r="F1846" i="1"/>
  <c r="F1847" i="1"/>
  <c r="G1847" i="1" s="1"/>
  <c r="F1848" i="1"/>
  <c r="F1849" i="1"/>
  <c r="F1850" i="1"/>
  <c r="F1851" i="1"/>
  <c r="F1852" i="1"/>
  <c r="F1853" i="1"/>
  <c r="G1853" i="1" s="1"/>
  <c r="F1854" i="1"/>
  <c r="F1855" i="1"/>
  <c r="F1856" i="1"/>
  <c r="G1856" i="1" s="1"/>
  <c r="F1857" i="1"/>
  <c r="F1858" i="1"/>
  <c r="F1859" i="1"/>
  <c r="F1860" i="1"/>
  <c r="G1860" i="1" s="1"/>
  <c r="F1861" i="1"/>
  <c r="D2696" i="25" s="1"/>
  <c r="F1862" i="1"/>
  <c r="F1863" i="1"/>
  <c r="F1864" i="1"/>
  <c r="F1865" i="1"/>
  <c r="F1866" i="1"/>
  <c r="F1867" i="1"/>
  <c r="F1868" i="1"/>
  <c r="F1869" i="1"/>
  <c r="F1870" i="1"/>
  <c r="F1871" i="1"/>
  <c r="F1872" i="1"/>
  <c r="G1872" i="1" s="1"/>
  <c r="F1873" i="1"/>
  <c r="F1874" i="1"/>
  <c r="G1874" i="1" s="1"/>
  <c r="F1875" i="1"/>
  <c r="F1876" i="1"/>
  <c r="G1876" i="1" s="1"/>
  <c r="F1877" i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F1886" i="1"/>
  <c r="F1887" i="1"/>
  <c r="D2848" i="25" s="1"/>
  <c r="F1888" i="1"/>
  <c r="F1889" i="1"/>
  <c r="G1889" i="1" s="1"/>
  <c r="F1890" i="1"/>
  <c r="G1890" i="1" s="1"/>
  <c r="F1891" i="1"/>
  <c r="F1892" i="1"/>
  <c r="F1893" i="1"/>
  <c r="G1893" i="1" s="1"/>
  <c r="F1894" i="1"/>
  <c r="F1895" i="1"/>
  <c r="F1896" i="1"/>
  <c r="F1897" i="1"/>
  <c r="F1898" i="1"/>
  <c r="F1899" i="1"/>
  <c r="F1900" i="1"/>
  <c r="F1901" i="1"/>
  <c r="F1902" i="1"/>
  <c r="F1903" i="1"/>
  <c r="F1904" i="1"/>
  <c r="G1904" i="1" s="1"/>
  <c r="F1905" i="1"/>
  <c r="F1906" i="1"/>
  <c r="F1907" i="1"/>
  <c r="F1908" i="1"/>
  <c r="F1909" i="1"/>
  <c r="F1910" i="1"/>
  <c r="F1911" i="1"/>
  <c r="F1912" i="1"/>
  <c r="G1912" i="1" s="1"/>
  <c r="F1913" i="1"/>
  <c r="F1914" i="1"/>
  <c r="G1914" i="1" s="1"/>
  <c r="F1915" i="1"/>
  <c r="G1915" i="1" s="1"/>
  <c r="F1916" i="1"/>
  <c r="F1917" i="1"/>
  <c r="F1918" i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F1925" i="1"/>
  <c r="G1925" i="1" s="1"/>
  <c r="F1926" i="1"/>
  <c r="G1926" i="1" s="1"/>
  <c r="F1927" i="1"/>
  <c r="G1927" i="1" s="1"/>
  <c r="F1928" i="1"/>
  <c r="F1929" i="1"/>
  <c r="F1930" i="1"/>
  <c r="G1930" i="1" s="1"/>
  <c r="F1931" i="1"/>
  <c r="G1931" i="1" s="1"/>
  <c r="F1932" i="1"/>
  <c r="F1933" i="1"/>
  <c r="F1934" i="1"/>
  <c r="G1934" i="1" s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G1950" i="1" s="1"/>
  <c r="F1951" i="1"/>
  <c r="F1952" i="1"/>
  <c r="F1953" i="1"/>
  <c r="G1953" i="1" s="1"/>
  <c r="F1954" i="1"/>
  <c r="G1954" i="1" s="1"/>
  <c r="F1955" i="1"/>
  <c r="G1955" i="1" s="1"/>
  <c r="F1956" i="1"/>
  <c r="F1957" i="1"/>
  <c r="G1957" i="1" s="1"/>
  <c r="F1958" i="1"/>
  <c r="F1959" i="1"/>
  <c r="F1960" i="1"/>
  <c r="F1961" i="1"/>
  <c r="F1962" i="1"/>
  <c r="F1963" i="1"/>
  <c r="F1964" i="1"/>
  <c r="D2813" i="25" s="1"/>
  <c r="H2813" i="25" s="1"/>
  <c r="F1965" i="1"/>
  <c r="F1966" i="1"/>
  <c r="G1966" i="1" s="1"/>
  <c r="F1967" i="1"/>
  <c r="G1967" i="1" s="1"/>
  <c r="F1968" i="1"/>
  <c r="G1968" i="1" s="1"/>
  <c r="F1969" i="1"/>
  <c r="G1969" i="1" s="1"/>
  <c r="F1970" i="1"/>
  <c r="F1971" i="1"/>
  <c r="F1972" i="1"/>
  <c r="F1973" i="1"/>
  <c r="F1974" i="1"/>
  <c r="F1975" i="1"/>
  <c r="G1975" i="1" s="1"/>
  <c r="F1976" i="1"/>
  <c r="F1977" i="1"/>
  <c r="F1978" i="1"/>
  <c r="F1979" i="1"/>
  <c r="F1980" i="1"/>
  <c r="F1981" i="1"/>
  <c r="F1982" i="1"/>
  <c r="F1983" i="1"/>
  <c r="G1983" i="1" s="1"/>
  <c r="F1984" i="1"/>
  <c r="G1984" i="1" s="1"/>
  <c r="F1985" i="1"/>
  <c r="G1985" i="1" s="1"/>
  <c r="F1986" i="1"/>
  <c r="D2752" i="25" s="1"/>
  <c r="H2752" i="25" s="1"/>
  <c r="F1987" i="1"/>
  <c r="G1987" i="1" s="1"/>
  <c r="F1988" i="1"/>
  <c r="G1988" i="1" s="1"/>
  <c r="F1989" i="1"/>
  <c r="G1989" i="1" s="1"/>
  <c r="F1990" i="1"/>
  <c r="G1990" i="1" s="1"/>
  <c r="F1991" i="1"/>
  <c r="F1992" i="1"/>
  <c r="G1992" i="1" s="1"/>
  <c r="F1993" i="1"/>
  <c r="G1993" i="1" s="1"/>
  <c r="F1994" i="1"/>
  <c r="F1995" i="1"/>
  <c r="G1995" i="1" s="1"/>
  <c r="F1996" i="1"/>
  <c r="F1997" i="1"/>
  <c r="F1998" i="1"/>
  <c r="F1999" i="1"/>
  <c r="F2000" i="1"/>
  <c r="F2001" i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F2015" i="1"/>
  <c r="F2016" i="1"/>
  <c r="G2016" i="1" s="1"/>
  <c r="F2017" i="1"/>
  <c r="F2018" i="1"/>
  <c r="G2018" i="1" s="1"/>
  <c r="F2019" i="1"/>
  <c r="F2020" i="1"/>
  <c r="F2021" i="1"/>
  <c r="F2022" i="1"/>
  <c r="F2023" i="1"/>
  <c r="F2024" i="1"/>
  <c r="G2024" i="1" s="1"/>
  <c r="F2025" i="1"/>
  <c r="G2025" i="1" s="1"/>
  <c r="F2026" i="1"/>
  <c r="F2027" i="1"/>
  <c r="F2028" i="1"/>
  <c r="F2029" i="1"/>
  <c r="G2029" i="1" s="1"/>
  <c r="F2030" i="1"/>
  <c r="G2030" i="1" s="1"/>
  <c r="F2031" i="1"/>
  <c r="F2032" i="1"/>
  <c r="F2033" i="1"/>
  <c r="G2033" i="1" s="1"/>
  <c r="F2034" i="1"/>
  <c r="G2034" i="1" s="1"/>
  <c r="F2035" i="1"/>
  <c r="G2035" i="1" s="1"/>
  <c r="F2036" i="1"/>
  <c r="F2037" i="1"/>
  <c r="F2038" i="1"/>
  <c r="F2039" i="1"/>
  <c r="F2040" i="1"/>
  <c r="F2041" i="1"/>
  <c r="F2042" i="1"/>
  <c r="F2043" i="1"/>
  <c r="G2043" i="1" s="1"/>
  <c r="F2044" i="1"/>
  <c r="F2045" i="1"/>
  <c r="G2045" i="1" s="1"/>
  <c r="F2046" i="1"/>
  <c r="F2047" i="1"/>
  <c r="G2047" i="1" s="1"/>
  <c r="F2048" i="1"/>
  <c r="F2049" i="1"/>
  <c r="F2050" i="1"/>
  <c r="G2050" i="1" s="1"/>
  <c r="F2051" i="1"/>
  <c r="F2052" i="1"/>
  <c r="F2053" i="1"/>
  <c r="F2054" i="1"/>
  <c r="F2055" i="1"/>
  <c r="F2056" i="1"/>
  <c r="G2056" i="1" s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G2070" i="1" s="1"/>
  <c r="F2071" i="1"/>
  <c r="F2072" i="1"/>
  <c r="F2073" i="1"/>
  <c r="F2074" i="1"/>
  <c r="F2075" i="1"/>
  <c r="G2075" i="1" s="1"/>
  <c r="F2076" i="1"/>
  <c r="F2077" i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F2087" i="1"/>
  <c r="F2088" i="1"/>
  <c r="D3114" i="25" s="1"/>
  <c r="J3114" i="25" s="1"/>
  <c r="F2089" i="1"/>
  <c r="G2089" i="1" s="1"/>
  <c r="F2090" i="1"/>
  <c r="G2090" i="1" s="1"/>
  <c r="F2091" i="1"/>
  <c r="G2091" i="1" s="1"/>
  <c r="F2092" i="1"/>
  <c r="G2092" i="1" s="1"/>
  <c r="F2093" i="1"/>
  <c r="F2094" i="1"/>
  <c r="F2095" i="1"/>
  <c r="G2095" i="1" s="1"/>
  <c r="F2096" i="1"/>
  <c r="G2096" i="1" s="1"/>
  <c r="F2097" i="1"/>
  <c r="G2097" i="1" s="1"/>
  <c r="F2098" i="1"/>
  <c r="F2099" i="1"/>
  <c r="F2100" i="1"/>
  <c r="G2100" i="1" s="1"/>
  <c r="F2101" i="1"/>
  <c r="G2101" i="1" s="1"/>
  <c r="F2102" i="1"/>
  <c r="G2102" i="1" s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G2119" i="1" s="1"/>
  <c r="F2120" i="1"/>
  <c r="F2121" i="1"/>
  <c r="F2122" i="1"/>
  <c r="F2123" i="1"/>
  <c r="F2124" i="1"/>
  <c r="F2125" i="1"/>
  <c r="G2125" i="1" s="1"/>
  <c r="F2126" i="1"/>
  <c r="G2126" i="1" s="1"/>
  <c r="F2127" i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F2141" i="1"/>
  <c r="G2141" i="1" s="1"/>
  <c r="F2142" i="1"/>
  <c r="F2143" i="1"/>
  <c r="F2144" i="1"/>
  <c r="G2144" i="1" s="1"/>
  <c r="F2145" i="1"/>
  <c r="G2145" i="1" s="1"/>
  <c r="F2146" i="1"/>
  <c r="F2147" i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F2158" i="1"/>
  <c r="G2158" i="1" s="1"/>
  <c r="F2159" i="1"/>
  <c r="F2160" i="1"/>
  <c r="F2161" i="1"/>
  <c r="F2162" i="1"/>
  <c r="F2163" i="1"/>
  <c r="F2164" i="1"/>
  <c r="F2165" i="1"/>
  <c r="F2166" i="1"/>
  <c r="G2166" i="1" s="1"/>
  <c r="F2167" i="1"/>
  <c r="F2168" i="1"/>
  <c r="F2169" i="1"/>
  <c r="F2170" i="1"/>
  <c r="G2170" i="1" s="1"/>
  <c r="F2171" i="1"/>
  <c r="F2172" i="1"/>
  <c r="G2172" i="1" s="1"/>
  <c r="F2174" i="1"/>
  <c r="G2174" i="1" s="1"/>
  <c r="F2175" i="1"/>
  <c r="F2176" i="1"/>
  <c r="F2177" i="1"/>
  <c r="F2178" i="1"/>
  <c r="F2179" i="1"/>
  <c r="F2180" i="1"/>
  <c r="F2181" i="1"/>
  <c r="F2182" i="1"/>
  <c r="F2183" i="1"/>
  <c r="F2184" i="1"/>
  <c r="G2184" i="1" s="1"/>
  <c r="F2185" i="1"/>
  <c r="F2186" i="1"/>
  <c r="F2187" i="1"/>
  <c r="G2187" i="1" s="1"/>
  <c r="F2188" i="1"/>
  <c r="F2189" i="1"/>
  <c r="F2190" i="1"/>
  <c r="F2191" i="1"/>
  <c r="F2192" i="1"/>
  <c r="F2193" i="1"/>
  <c r="F2194" i="1"/>
  <c r="G2194" i="1" s="1"/>
  <c r="F2195" i="1"/>
  <c r="F2196" i="1"/>
  <c r="F2197" i="1"/>
  <c r="F2198" i="1"/>
  <c r="F2199" i="1"/>
  <c r="D2809" i="25" s="1"/>
  <c r="H2809" i="25" s="1"/>
  <c r="F2200" i="1"/>
  <c r="G2200" i="1" s="1"/>
  <c r="F2201" i="1"/>
  <c r="F2202" i="1"/>
  <c r="F2203" i="1"/>
  <c r="F2204" i="1"/>
  <c r="F2205" i="1"/>
  <c r="G2205" i="1" s="1"/>
  <c r="F2206" i="1"/>
  <c r="G2206" i="1" s="1"/>
  <c r="F2207" i="1"/>
  <c r="D2784" i="25" s="1"/>
  <c r="J2784" i="25" s="1"/>
  <c r="F2208" i="1"/>
  <c r="F2209" i="1"/>
  <c r="F2210" i="1"/>
  <c r="G2210" i="1" s="1"/>
  <c r="F2211" i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F2223" i="1"/>
  <c r="G2223" i="1" s="1"/>
  <c r="F2224" i="1"/>
  <c r="F2225" i="1"/>
  <c r="F2226" i="1"/>
  <c r="F2227" i="1"/>
  <c r="F2228" i="1"/>
  <c r="G2228" i="1" s="1"/>
  <c r="F2229" i="1"/>
  <c r="F2230" i="1"/>
  <c r="D3004" i="25" s="1"/>
  <c r="F3004" i="25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F2237" i="1"/>
  <c r="G2237" i="1" s="1"/>
  <c r="F2238" i="1"/>
  <c r="F2239" i="1"/>
  <c r="F2240" i="1"/>
  <c r="F2241" i="1"/>
  <c r="G2241" i="1" s="1"/>
  <c r="F2242" i="1"/>
  <c r="G2242" i="1" s="1"/>
  <c r="F2243" i="1"/>
  <c r="F2244" i="1"/>
  <c r="F2245" i="1"/>
  <c r="F2246" i="1"/>
  <c r="F2247" i="1"/>
  <c r="G2247" i="1" s="1"/>
  <c r="F2248" i="1"/>
  <c r="F2249" i="1"/>
  <c r="G2249" i="1" s="1"/>
  <c r="F2250" i="1"/>
  <c r="G2250" i="1" s="1"/>
  <c r="F2251" i="1"/>
  <c r="F2252" i="1"/>
  <c r="F2253" i="1"/>
  <c r="F2254" i="1"/>
  <c r="F2255" i="1"/>
  <c r="F2256" i="1"/>
  <c r="F2257" i="1"/>
  <c r="F2258" i="1"/>
  <c r="G2258" i="1" s="1"/>
  <c r="F2259" i="1"/>
  <c r="F2260" i="1"/>
  <c r="F2261" i="1"/>
  <c r="G2261" i="1" s="1"/>
  <c r="F2262" i="1"/>
  <c r="G2262" i="1" s="1"/>
  <c r="F2263" i="1"/>
  <c r="F2264" i="1"/>
  <c r="F2265" i="1"/>
  <c r="F2266" i="1"/>
  <c r="G2266" i="1" s="1"/>
  <c r="F2267" i="1"/>
  <c r="F2268" i="1"/>
  <c r="G2268" i="1" s="1"/>
  <c r="F2269" i="1"/>
  <c r="F2270" i="1"/>
  <c r="G2270" i="1" s="1"/>
  <c r="F2271" i="1"/>
  <c r="F2272" i="1"/>
  <c r="F2273" i="1"/>
  <c r="F2274" i="1"/>
  <c r="G2274" i="1" s="1"/>
  <c r="F2275" i="1"/>
  <c r="G2275" i="1" s="1"/>
  <c r="F2276" i="1"/>
  <c r="G2276" i="1" s="1"/>
  <c r="F2277" i="1"/>
  <c r="F2278" i="1"/>
  <c r="F2279" i="1"/>
  <c r="F2280" i="1"/>
  <c r="F2281" i="1"/>
  <c r="F2282" i="1"/>
  <c r="F2283" i="1"/>
  <c r="D2900" i="25" s="1"/>
  <c r="H2900" i="25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F2294" i="1"/>
  <c r="F2295" i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D3129" i="25" s="1"/>
  <c r="H3129" i="25" s="1"/>
  <c r="F2302" i="1"/>
  <c r="G2302" i="1" s="1"/>
  <c r="F2303" i="1"/>
  <c r="F2304" i="1"/>
  <c r="D2668" i="25" s="1"/>
  <c r="H2668" i="25" s="1"/>
  <c r="F2305" i="1"/>
  <c r="G2305" i="1" s="1"/>
  <c r="F2306" i="1"/>
  <c r="F2307" i="1"/>
  <c r="G2307" i="1" s="1"/>
  <c r="F2309" i="1"/>
  <c r="F2310" i="1"/>
  <c r="F2311" i="1"/>
  <c r="F2312" i="1"/>
  <c r="F2313" i="1"/>
  <c r="F2314" i="1"/>
  <c r="G2314" i="1" s="1"/>
  <c r="F2315" i="1"/>
  <c r="F2316" i="1"/>
  <c r="F2317" i="1"/>
  <c r="G2317" i="1" s="1"/>
  <c r="F2318" i="1"/>
  <c r="F2319" i="1"/>
  <c r="F2320" i="1"/>
  <c r="F2321" i="1"/>
  <c r="F2322" i="1"/>
  <c r="F2323" i="1"/>
  <c r="F2324" i="1"/>
  <c r="F2325" i="1"/>
  <c r="F2326" i="1"/>
  <c r="F2327" i="1"/>
  <c r="F2328" i="1"/>
  <c r="G2328" i="1" s="1"/>
  <c r="F2329" i="1"/>
  <c r="F2330" i="1"/>
  <c r="F2331" i="1"/>
  <c r="F2332" i="1"/>
  <c r="F2333" i="1"/>
  <c r="G2333" i="1" s="1"/>
  <c r="F2334" i="1"/>
  <c r="G2334" i="1" s="1"/>
  <c r="F2335" i="1"/>
  <c r="F2336" i="1"/>
  <c r="F2337" i="1"/>
  <c r="F2338" i="1"/>
  <c r="F2339" i="1"/>
  <c r="F2340" i="1"/>
  <c r="F2341" i="1"/>
  <c r="F2342" i="1"/>
  <c r="G2342" i="1" s="1"/>
  <c r="F2343" i="1"/>
  <c r="G2343" i="1" s="1"/>
  <c r="F2344" i="1"/>
  <c r="G2344" i="1" s="1"/>
  <c r="F2345" i="1"/>
  <c r="F2346" i="1"/>
  <c r="F2347" i="1"/>
  <c r="F2348" i="1"/>
  <c r="F2349" i="1"/>
  <c r="G2349" i="1" s="1"/>
  <c r="F2350" i="1"/>
  <c r="F2351" i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F2360" i="1"/>
  <c r="G2360" i="1" s="1"/>
  <c r="F2361" i="1"/>
  <c r="F2362" i="1"/>
  <c r="F2363" i="1"/>
  <c r="G2363" i="1" s="1"/>
  <c r="F2364" i="1"/>
  <c r="G2364" i="1" s="1"/>
  <c r="F2365" i="1"/>
  <c r="G2365" i="1" s="1"/>
  <c r="F2366" i="1"/>
  <c r="F2367" i="1"/>
  <c r="F2368" i="1"/>
  <c r="F2369" i="1"/>
  <c r="G2369" i="1" s="1"/>
  <c r="F2370" i="1"/>
  <c r="G2370" i="1" s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D3157" i="25" s="1"/>
  <c r="J3157" i="25" s="1"/>
  <c r="F2384" i="1"/>
  <c r="G2384" i="1" s="1"/>
  <c r="AB2" i="1"/>
  <c r="F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J2881" i="25" l="1"/>
  <c r="J2644" i="25"/>
  <c r="J2826" i="25"/>
  <c r="J2614" i="25"/>
  <c r="J2915" i="25"/>
  <c r="D3074" i="25"/>
  <c r="F3074" i="25" s="1"/>
  <c r="J2628" i="25"/>
  <c r="J2971" i="25"/>
  <c r="F2971" i="25"/>
  <c r="F3084" i="25"/>
  <c r="J3084" i="25"/>
  <c r="H3084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J2955" i="25"/>
  <c r="F3157" i="25"/>
  <c r="J3158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H2955" i="25"/>
  <c r="D3066" i="25"/>
  <c r="H3066" i="25" s="1"/>
  <c r="D3078" i="25"/>
  <c r="D3027" i="25"/>
  <c r="H3027" i="25" s="1"/>
  <c r="J3093" i="25"/>
  <c r="F3093" i="25"/>
  <c r="H3157" i="25"/>
  <c r="F3158" i="25"/>
  <c r="H2833" i="25"/>
  <c r="F3085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F3056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56" i="25"/>
  <c r="H3004" i="25"/>
  <c r="F3114" i="25"/>
  <c r="F3057" i="25"/>
  <c r="H3057" i="25"/>
  <c r="J3057" i="25"/>
  <c r="F3069" i="25"/>
  <c r="J2796" i="25"/>
  <c r="J2774" i="25"/>
  <c r="J2688" i="25"/>
  <c r="H3069" i="25"/>
  <c r="H3114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F3042" i="25"/>
  <c r="D3118" i="25"/>
  <c r="J3118" i="25" s="1"/>
  <c r="D3128" i="25"/>
  <c r="F3025" i="25"/>
  <c r="D3076" i="25"/>
  <c r="H3076" i="25" s="1"/>
  <c r="H2983" i="25"/>
  <c r="J3022" i="25"/>
  <c r="F3022" i="25"/>
  <c r="H3030" i="25"/>
  <c r="J3117" i="25"/>
  <c r="J3030" i="25"/>
  <c r="D3061" i="25"/>
  <c r="H3061" i="25" s="1"/>
  <c r="D3071" i="25"/>
  <c r="D2992" i="25"/>
  <c r="F2992" i="25" s="1"/>
  <c r="D3001" i="25"/>
  <c r="D2766" i="25"/>
  <c r="F2766" i="25" s="1"/>
  <c r="D3140" i="25"/>
  <c r="H3074" i="25"/>
  <c r="J3129" i="25"/>
  <c r="F3092" i="25"/>
  <c r="F3046" i="25"/>
  <c r="F3129" i="25"/>
  <c r="F3113" i="25"/>
  <c r="D2995" i="25"/>
  <c r="F2995" i="25" s="1"/>
  <c r="D3005" i="25"/>
  <c r="D3105" i="25"/>
  <c r="F3105" i="25" s="1"/>
  <c r="D3115" i="25"/>
  <c r="F3117" i="25"/>
  <c r="H3025" i="25"/>
  <c r="J3007" i="25"/>
  <c r="J3046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983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J3077" i="25"/>
  <c r="H3077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47" i="25"/>
  <c r="J2988" i="25"/>
  <c r="J2995" i="25"/>
  <c r="J3027" i="25"/>
  <c r="F3027" i="25"/>
  <c r="H3052" i="25"/>
  <c r="H2995" i="25"/>
  <c r="F3011" i="25"/>
  <c r="H3145" i="25"/>
  <c r="F3014" i="25"/>
  <c r="H2988" i="25"/>
  <c r="J3047" i="25"/>
  <c r="J3066" i="25"/>
  <c r="F3066" i="25"/>
  <c r="H2887" i="25"/>
  <c r="J2877" i="25"/>
  <c r="J2825" i="25"/>
  <c r="H2738" i="25"/>
  <c r="H2766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2" i="1"/>
  <c r="D2302" i="25"/>
  <c r="G2378" i="1"/>
  <c r="D2298" i="25"/>
  <c r="G2374" i="1"/>
  <c r="D2294" i="25"/>
  <c r="G2366" i="1"/>
  <c r="D2286" i="25"/>
  <c r="G2362" i="1"/>
  <c r="D2282" i="25"/>
  <c r="G2350" i="1"/>
  <c r="D2270" i="25"/>
  <c r="G2346" i="1"/>
  <c r="D2266" i="25"/>
  <c r="G2338" i="1"/>
  <c r="D2258" i="25"/>
  <c r="G2330" i="1"/>
  <c r="D2250" i="25"/>
  <c r="G2326" i="1"/>
  <c r="D2246" i="25"/>
  <c r="G2322" i="1"/>
  <c r="D2242" i="25"/>
  <c r="G2318" i="1"/>
  <c r="D2238" i="25"/>
  <c r="G2310" i="1"/>
  <c r="D2230" i="25"/>
  <c r="G2301" i="1"/>
  <c r="D2222" i="25"/>
  <c r="G2293" i="1"/>
  <c r="D2214" i="25"/>
  <c r="G2281" i="1"/>
  <c r="D2203" i="25"/>
  <c r="G2277" i="1"/>
  <c r="D2199" i="25"/>
  <c r="G2273" i="1"/>
  <c r="D2195" i="25"/>
  <c r="G2269" i="1"/>
  <c r="D2191" i="25"/>
  <c r="G2265" i="1"/>
  <c r="D2187" i="25"/>
  <c r="G2257" i="1"/>
  <c r="D2179" i="25"/>
  <c r="G2253" i="1"/>
  <c r="D2175" i="25"/>
  <c r="G2245" i="1"/>
  <c r="D2167" i="25"/>
  <c r="G2229" i="1"/>
  <c r="D2151" i="25"/>
  <c r="D2364" i="25"/>
  <c r="G2225" i="1"/>
  <c r="D2147" i="25"/>
  <c r="G2221" i="1"/>
  <c r="D2144" i="25"/>
  <c r="G2217" i="1"/>
  <c r="D2140" i="25"/>
  <c r="G2213" i="1"/>
  <c r="D2136" i="25"/>
  <c r="G2209" i="1"/>
  <c r="D2132" i="25"/>
  <c r="G2201" i="1"/>
  <c r="D2124" i="25"/>
  <c r="G2197" i="1"/>
  <c r="D2121" i="25"/>
  <c r="G2193" i="1"/>
  <c r="D2118" i="25"/>
  <c r="G2189" i="1"/>
  <c r="D2114" i="25"/>
  <c r="D2129" i="25"/>
  <c r="G2185" i="1"/>
  <c r="D2111" i="25"/>
  <c r="D2128" i="25"/>
  <c r="G2181" i="1"/>
  <c r="D2108" i="25"/>
  <c r="G2177" i="1"/>
  <c r="D2104" i="25"/>
  <c r="G2168" i="1"/>
  <c r="D2096" i="25"/>
  <c r="G2164" i="1"/>
  <c r="D2092" i="25"/>
  <c r="G2160" i="1"/>
  <c r="D2088" i="25"/>
  <c r="G2156" i="1"/>
  <c r="D2085" i="25"/>
  <c r="G2152" i="1"/>
  <c r="D2082" i="25"/>
  <c r="G2140" i="1"/>
  <c r="D2075" i="25"/>
  <c r="G2127" i="1"/>
  <c r="D2100" i="25"/>
  <c r="D2074" i="25"/>
  <c r="G2123" i="1"/>
  <c r="D2072" i="25"/>
  <c r="G2115" i="1"/>
  <c r="D2064" i="25"/>
  <c r="G2111" i="1"/>
  <c r="D2060" i="25"/>
  <c r="G2107" i="1"/>
  <c r="D2056" i="25"/>
  <c r="G2103" i="1"/>
  <c r="D2052" i="25"/>
  <c r="G2099" i="1"/>
  <c r="D2048" i="25"/>
  <c r="G2087" i="1"/>
  <c r="D2036" i="25"/>
  <c r="G2071" i="1"/>
  <c r="D2020" i="25"/>
  <c r="G2067" i="1"/>
  <c r="D2016" i="25"/>
  <c r="G2063" i="1"/>
  <c r="D2012" i="25"/>
  <c r="G2059" i="1"/>
  <c r="D2008" i="25"/>
  <c r="G2055" i="1"/>
  <c r="D2004" i="25"/>
  <c r="G2051" i="1"/>
  <c r="D2000" i="25"/>
  <c r="G2039" i="1"/>
  <c r="D1988" i="25"/>
  <c r="G2031" i="1"/>
  <c r="D1980" i="25"/>
  <c r="G2027" i="1"/>
  <c r="D1976" i="25"/>
  <c r="G2023" i="1"/>
  <c r="D1972" i="25"/>
  <c r="G2019" i="1"/>
  <c r="D1968" i="25"/>
  <c r="G2015" i="1"/>
  <c r="D1964" i="25"/>
  <c r="G1999" i="1"/>
  <c r="D1948" i="25"/>
  <c r="G1991" i="1"/>
  <c r="D1941" i="25"/>
  <c r="G1979" i="1"/>
  <c r="D1929" i="25"/>
  <c r="G1971" i="1"/>
  <c r="D1921" i="25"/>
  <c r="G1963" i="1"/>
  <c r="D1913" i="25"/>
  <c r="G1959" i="1"/>
  <c r="D1909" i="25"/>
  <c r="G1951" i="1"/>
  <c r="D1938" i="25"/>
  <c r="D1901" i="25"/>
  <c r="G1947" i="1"/>
  <c r="D1897" i="25"/>
  <c r="G1943" i="1"/>
  <c r="D1893" i="25"/>
  <c r="D2358" i="25"/>
  <c r="G1939" i="1"/>
  <c r="D1889" i="25"/>
  <c r="G1935" i="1"/>
  <c r="D1885" i="25"/>
  <c r="G1911" i="1"/>
  <c r="D1863" i="25"/>
  <c r="G1907" i="1"/>
  <c r="D1859" i="25"/>
  <c r="G1903" i="1"/>
  <c r="D1855" i="25"/>
  <c r="G1899" i="1"/>
  <c r="D1851" i="25"/>
  <c r="G1895" i="1"/>
  <c r="D1847" i="25"/>
  <c r="G1891" i="1"/>
  <c r="D1843" i="25"/>
  <c r="D2321" i="25"/>
  <c r="G1887" i="1"/>
  <c r="D1839" i="25"/>
  <c r="D2847" i="25"/>
  <c r="G1875" i="1"/>
  <c r="D1829" i="25"/>
  <c r="G1871" i="1"/>
  <c r="D1825" i="25"/>
  <c r="G1867" i="1"/>
  <c r="D1967" i="25"/>
  <c r="D1821" i="25"/>
  <c r="G1863" i="1"/>
  <c r="D1817" i="25"/>
  <c r="G1859" i="1"/>
  <c r="D1813" i="25"/>
  <c r="G1855" i="1"/>
  <c r="D1809" i="25"/>
  <c r="G1851" i="1"/>
  <c r="D1805" i="25"/>
  <c r="G1843" i="1"/>
  <c r="D1797" i="25"/>
  <c r="G1831" i="1"/>
  <c r="D1785" i="25"/>
  <c r="G1827" i="1"/>
  <c r="D1781" i="25"/>
  <c r="G1823" i="1"/>
  <c r="D1777" i="25"/>
  <c r="G1819" i="1"/>
  <c r="D1773" i="25"/>
  <c r="G1815" i="1"/>
  <c r="D1769" i="25"/>
  <c r="G1811" i="1"/>
  <c r="D1765" i="25"/>
  <c r="G1807" i="1"/>
  <c r="D1761" i="25"/>
  <c r="G1799" i="1"/>
  <c r="D1753" i="25"/>
  <c r="G1795" i="1"/>
  <c r="D1749" i="25"/>
  <c r="G1791" i="1"/>
  <c r="D1746" i="25"/>
  <c r="G1787" i="1"/>
  <c r="D1742" i="25"/>
  <c r="G1779" i="1"/>
  <c r="D1734" i="25"/>
  <c r="G1775" i="1"/>
  <c r="D1730" i="25"/>
  <c r="G1771" i="1"/>
  <c r="D1726" i="25"/>
  <c r="G1767" i="1"/>
  <c r="D1722" i="25"/>
  <c r="G1763" i="1"/>
  <c r="D1718" i="25"/>
  <c r="G1755" i="1"/>
  <c r="D2188" i="25"/>
  <c r="D1710" i="25"/>
  <c r="G1751" i="1"/>
  <c r="D1707" i="25"/>
  <c r="G1747" i="1"/>
  <c r="D1703" i="25"/>
  <c r="G1743" i="1"/>
  <c r="D1699" i="25"/>
  <c r="G1739" i="1"/>
  <c r="D1695" i="25"/>
  <c r="G1727" i="1"/>
  <c r="D1683" i="25"/>
  <c r="D1957" i="25"/>
  <c r="G1723" i="1"/>
  <c r="D1679" i="25"/>
  <c r="G1711" i="1"/>
  <c r="D1667" i="25"/>
  <c r="G1707" i="1"/>
  <c r="D1663" i="25"/>
  <c r="G1699" i="1"/>
  <c r="D1656" i="25"/>
  <c r="G1695" i="1"/>
  <c r="D1652" i="25"/>
  <c r="G1691" i="1"/>
  <c r="D1648" i="25"/>
  <c r="G1687" i="1"/>
  <c r="D1644" i="25"/>
  <c r="G1683" i="1"/>
  <c r="D1640" i="25"/>
  <c r="G1678" i="1"/>
  <c r="D1636" i="25"/>
  <c r="D2654" i="25"/>
  <c r="G1674" i="1"/>
  <c r="D1632" i="25"/>
  <c r="G1670" i="1"/>
  <c r="D1628" i="25"/>
  <c r="G1662" i="1"/>
  <c r="D1620" i="25"/>
  <c r="G1654" i="1"/>
  <c r="D1612" i="25"/>
  <c r="G1646" i="1"/>
  <c r="D1604" i="25"/>
  <c r="G1638" i="1"/>
  <c r="D1596" i="25"/>
  <c r="G1634" i="1"/>
  <c r="D1592" i="25"/>
  <c r="G1626" i="1"/>
  <c r="D1584" i="25"/>
  <c r="G1622" i="1"/>
  <c r="D2323" i="25"/>
  <c r="D2524" i="25"/>
  <c r="D1580" i="25"/>
  <c r="G1614" i="1"/>
  <c r="D1572" i="25"/>
  <c r="G1606" i="1"/>
  <c r="D1564" i="25"/>
  <c r="G1598" i="1"/>
  <c r="D1556" i="25"/>
  <c r="G1594" i="1"/>
  <c r="D1552" i="25"/>
  <c r="G1590" i="1"/>
  <c r="D1548" i="25"/>
  <c r="G1586" i="1"/>
  <c r="D1544" i="25"/>
  <c r="G1582" i="1"/>
  <c r="D1541" i="25"/>
  <c r="G1578" i="1"/>
  <c r="D2787" i="25"/>
  <c r="D2779" i="25"/>
  <c r="D1772" i="25"/>
  <c r="D1537" i="25"/>
  <c r="G1570" i="1"/>
  <c r="D1529" i="25"/>
  <c r="G1566" i="1"/>
  <c r="D1525" i="25"/>
  <c r="G1562" i="1"/>
  <c r="D2601" i="25"/>
  <c r="D1521" i="25"/>
  <c r="G1558" i="1"/>
  <c r="D1517" i="25"/>
  <c r="G1554" i="1"/>
  <c r="D1513" i="25"/>
  <c r="G1550" i="1"/>
  <c r="D1509" i="25"/>
  <c r="G1542" i="1"/>
  <c r="D1501" i="25"/>
  <c r="G1538" i="1"/>
  <c r="D1497" i="25"/>
  <c r="G1534" i="1"/>
  <c r="D1493" i="25"/>
  <c r="G1530" i="1"/>
  <c r="D1489" i="25"/>
  <c r="G1518" i="1"/>
  <c r="D1477" i="25"/>
  <c r="G1514" i="1"/>
  <c r="D1473" i="25"/>
  <c r="G1510" i="1"/>
  <c r="D1469" i="25"/>
  <c r="G1506" i="1"/>
  <c r="D1465" i="25"/>
  <c r="G1502" i="1"/>
  <c r="D1461" i="25"/>
  <c r="G1498" i="1"/>
  <c r="D1457" i="25"/>
  <c r="G1494" i="1"/>
  <c r="D1453" i="25"/>
  <c r="G1490" i="1"/>
  <c r="D1449" i="25"/>
  <c r="G1486" i="1"/>
  <c r="D1445" i="25"/>
  <c r="G1482" i="1"/>
  <c r="D1441" i="25"/>
  <c r="G1474" i="1"/>
  <c r="D1433" i="25"/>
  <c r="G1470" i="1"/>
  <c r="D1429" i="25"/>
  <c r="G1462" i="1"/>
  <c r="D1421" i="25"/>
  <c r="G1458" i="1"/>
  <c r="D1417" i="25"/>
  <c r="G1454" i="1"/>
  <c r="D2822" i="25"/>
  <c r="D1974" i="25"/>
  <c r="D1413" i="25"/>
  <c r="G1446" i="1"/>
  <c r="D1407" i="25"/>
  <c r="G1442" i="1"/>
  <c r="D1403" i="25"/>
  <c r="D2392" i="25"/>
  <c r="G1438" i="1"/>
  <c r="D1399" i="25"/>
  <c r="G1434" i="1"/>
  <c r="D1395" i="25"/>
  <c r="G1430" i="1"/>
  <c r="D1391" i="25"/>
  <c r="G1422" i="1"/>
  <c r="D1383" i="25"/>
  <c r="G1418" i="1"/>
  <c r="D1379" i="25"/>
  <c r="G1410" i="1"/>
  <c r="D1371" i="25"/>
  <c r="G1406" i="1"/>
  <c r="D1367" i="25"/>
  <c r="G1402" i="1"/>
  <c r="D1363" i="25"/>
  <c r="G1398" i="1"/>
  <c r="D1359" i="25"/>
  <c r="G1394" i="1"/>
  <c r="D1355" i="25"/>
  <c r="G1386" i="1"/>
  <c r="D1348" i="25"/>
  <c r="G1378" i="1"/>
  <c r="D1340" i="25"/>
  <c r="G1374" i="1"/>
  <c r="D1336" i="25"/>
  <c r="G1370" i="1"/>
  <c r="D1332" i="25"/>
  <c r="G1366" i="1"/>
  <c r="D1328" i="25"/>
  <c r="G1362" i="1"/>
  <c r="D1324" i="25"/>
  <c r="G1358" i="1"/>
  <c r="D2923" i="25"/>
  <c r="D2756" i="25"/>
  <c r="D1322" i="25"/>
  <c r="G1346" i="1"/>
  <c r="D1310" i="25"/>
  <c r="G1342" i="1"/>
  <c r="D2211" i="25"/>
  <c r="D1306" i="25"/>
  <c r="G1330" i="1"/>
  <c r="D1295" i="25"/>
  <c r="G1318" i="1"/>
  <c r="D1283" i="25"/>
  <c r="D1599" i="25"/>
  <c r="D2552" i="25"/>
  <c r="G1314" i="1"/>
  <c r="D1479" i="25"/>
  <c r="D2743" i="25"/>
  <c r="D2340" i="25"/>
  <c r="D1597" i="25"/>
  <c r="D1280" i="25"/>
  <c r="G1310" i="1"/>
  <c r="D1475" i="25"/>
  <c r="D2544" i="25"/>
  <c r="D1276" i="25"/>
  <c r="G1306" i="1"/>
  <c r="D1272" i="25"/>
  <c r="G1302" i="1"/>
  <c r="D1268" i="25"/>
  <c r="D1466" i="25"/>
  <c r="G1298" i="1"/>
  <c r="D1264" i="25"/>
  <c r="D1458" i="25"/>
  <c r="D2882" i="25"/>
  <c r="G1294" i="1"/>
  <c r="D1260" i="25"/>
  <c r="G1290" i="1"/>
  <c r="D1256" i="25"/>
  <c r="D1581" i="25"/>
  <c r="D2005" i="25"/>
  <c r="G1286" i="1"/>
  <c r="D1252" i="25"/>
  <c r="G1282" i="1"/>
  <c r="D1248" i="25"/>
  <c r="G1278" i="1"/>
  <c r="D1432" i="25"/>
  <c r="D1244" i="25"/>
  <c r="G1274" i="1"/>
  <c r="D1240" i="25"/>
  <c r="D1425" i="25"/>
  <c r="G1270" i="1"/>
  <c r="D2276" i="25"/>
  <c r="D1236" i="25"/>
  <c r="G1266" i="1"/>
  <c r="D1979" i="25"/>
  <c r="D1709" i="25"/>
  <c r="D1233" i="25"/>
  <c r="G1262" i="1"/>
  <c r="D1229" i="25"/>
  <c r="G1258" i="1"/>
  <c r="D1225" i="25"/>
  <c r="G1250" i="1"/>
  <c r="D1218" i="25"/>
  <c r="G1246" i="1"/>
  <c r="D1214" i="25"/>
  <c r="G1242" i="1"/>
  <c r="D1210" i="25"/>
  <c r="D2305" i="25"/>
  <c r="D2373" i="25"/>
  <c r="G1238" i="1"/>
  <c r="D1206" i="25"/>
  <c r="D2711" i="25"/>
  <c r="G1230" i="1"/>
  <c r="D1198" i="25"/>
  <c r="G1226" i="1"/>
  <c r="D1194" i="25"/>
  <c r="G1222" i="1"/>
  <c r="D1190" i="25"/>
  <c r="G1218" i="1"/>
  <c r="D1186" i="25"/>
  <c r="G1214" i="1"/>
  <c r="D1182" i="25"/>
  <c r="G1210" i="1"/>
  <c r="D1178" i="25"/>
  <c r="G1206" i="1"/>
  <c r="D1174" i="25"/>
  <c r="G1198" i="1"/>
  <c r="D1166" i="25"/>
  <c r="G1194" i="1"/>
  <c r="D1162" i="25"/>
  <c r="D1900" i="25"/>
  <c r="G1190" i="1"/>
  <c r="D1904" i="25"/>
  <c r="D2573" i="25"/>
  <c r="D1158" i="25"/>
  <c r="G1186" i="1"/>
  <c r="D1154" i="25"/>
  <c r="G1182" i="1"/>
  <c r="D1150" i="25"/>
  <c r="G1178" i="1"/>
  <c r="D1146" i="25"/>
  <c r="G1174" i="1"/>
  <c r="D1419" i="25"/>
  <c r="D1142" i="25"/>
  <c r="G1170" i="1"/>
  <c r="D1138" i="25"/>
  <c r="G1166" i="1"/>
  <c r="D1134" i="25"/>
  <c r="G1162" i="1"/>
  <c r="D1130" i="25"/>
  <c r="G1158" i="1"/>
  <c r="D1126" i="25"/>
  <c r="G1154" i="1"/>
  <c r="D1122" i="25"/>
  <c r="G1150" i="1"/>
  <c r="D1118" i="25"/>
  <c r="G1146" i="1"/>
  <c r="D1114" i="25"/>
  <c r="G1142" i="1"/>
  <c r="D1110" i="25"/>
  <c r="G1138" i="1"/>
  <c r="D1106" i="25"/>
  <c r="G1134" i="1"/>
  <c r="D1102" i="25"/>
  <c r="G1130" i="1"/>
  <c r="D1098" i="25"/>
  <c r="D1533" i="25"/>
  <c r="G1126" i="1"/>
  <c r="D1094" i="25"/>
  <c r="G1118" i="1"/>
  <c r="D1086" i="25"/>
  <c r="G1110" i="1"/>
  <c r="D1078" i="25"/>
  <c r="G1094" i="1"/>
  <c r="D1063" i="25"/>
  <c r="D2916" i="25"/>
  <c r="G1090" i="1"/>
  <c r="D1059" i="25"/>
  <c r="G1086" i="1"/>
  <c r="D1055" i="25"/>
  <c r="G1082" i="1"/>
  <c r="D1051" i="25"/>
  <c r="D2207" i="25"/>
  <c r="G1078" i="1"/>
  <c r="D1047" i="25"/>
  <c r="G1074" i="1"/>
  <c r="D1043" i="25"/>
  <c r="G1070" i="1"/>
  <c r="D1039" i="25"/>
  <c r="G1066" i="1"/>
  <c r="D1035" i="25"/>
  <c r="D2528" i="25"/>
  <c r="G1062" i="1"/>
  <c r="D1031" i="25"/>
  <c r="G1058" i="1"/>
  <c r="D1027" i="25"/>
  <c r="G1054" i="1"/>
  <c r="D1023" i="25"/>
  <c r="D1575" i="25"/>
  <c r="D1724" i="25"/>
  <c r="G1050" i="1"/>
  <c r="D2731" i="25"/>
  <c r="D1019" i="25"/>
  <c r="G1046" i="1"/>
  <c r="D1015" i="25"/>
  <c r="G1042" i="1"/>
  <c r="D1568" i="25"/>
  <c r="D1011" i="25"/>
  <c r="G1038" i="1"/>
  <c r="D2395" i="25"/>
  <c r="D1007" i="25"/>
  <c r="G1034" i="1"/>
  <c r="D1003" i="25"/>
  <c r="G1030" i="1"/>
  <c r="D999" i="25"/>
  <c r="G1026" i="1"/>
  <c r="D995" i="25"/>
  <c r="G1022" i="1"/>
  <c r="D991" i="25"/>
  <c r="G1018" i="1"/>
  <c r="D987" i="25"/>
  <c r="G1014" i="1"/>
  <c r="D983" i="25"/>
  <c r="G1010" i="1"/>
  <c r="D979" i="25"/>
  <c r="G1006" i="1"/>
  <c r="D975" i="25"/>
  <c r="G1002" i="1"/>
  <c r="D971" i="25"/>
  <c r="D1318" i="25"/>
  <c r="G994" i="1"/>
  <c r="D963" i="25"/>
  <c r="G986" i="1"/>
  <c r="D955" i="25"/>
  <c r="G982" i="1"/>
  <c r="D951" i="25"/>
  <c r="D2034" i="25"/>
  <c r="D2446" i="25"/>
  <c r="D1157" i="25"/>
  <c r="G974" i="1"/>
  <c r="D944" i="25"/>
  <c r="G970" i="1"/>
  <c r="D940" i="25"/>
  <c r="G966" i="1"/>
  <c r="D936" i="25"/>
  <c r="G962" i="1"/>
  <c r="D932" i="25"/>
  <c r="G958" i="1"/>
  <c r="D928" i="25"/>
  <c r="G954" i="1"/>
  <c r="D1864" i="25"/>
  <c r="D924" i="25"/>
  <c r="G950" i="1"/>
  <c r="D920" i="25"/>
  <c r="D1278" i="25"/>
  <c r="G946" i="1"/>
  <c r="D916" i="25"/>
  <c r="G942" i="1"/>
  <c r="D912" i="25"/>
  <c r="G938" i="1"/>
  <c r="D908" i="25"/>
  <c r="G934" i="1"/>
  <c r="D904" i="25"/>
  <c r="G930" i="1"/>
  <c r="D900" i="25"/>
  <c r="G926" i="1"/>
  <c r="D2424" i="25"/>
  <c r="D896" i="25"/>
  <c r="G922" i="1"/>
  <c r="D892" i="25"/>
  <c r="G918" i="1"/>
  <c r="D888" i="25"/>
  <c r="G914" i="1"/>
  <c r="D884" i="25"/>
  <c r="G906" i="1"/>
  <c r="D876" i="25"/>
  <c r="G902" i="1"/>
  <c r="D872" i="25"/>
  <c r="G898" i="1"/>
  <c r="D868" i="25"/>
  <c r="G894" i="1"/>
  <c r="D864" i="25"/>
  <c r="G886" i="1"/>
  <c r="D856" i="25"/>
  <c r="G882" i="1"/>
  <c r="D852" i="25"/>
  <c r="D1405" i="25"/>
  <c r="G878" i="1"/>
  <c r="D848" i="25"/>
  <c r="D1814" i="25"/>
  <c r="G874" i="1"/>
  <c r="D844" i="25"/>
  <c r="G870" i="1"/>
  <c r="D840" i="25"/>
  <c r="G866" i="1"/>
  <c r="D836" i="25"/>
  <c r="G858" i="1"/>
  <c r="D2483" i="25"/>
  <c r="D828" i="25"/>
  <c r="D2137" i="25"/>
  <c r="G854" i="1"/>
  <c r="D825" i="25"/>
  <c r="G846" i="1"/>
  <c r="D818" i="25"/>
  <c r="G838" i="1"/>
  <c r="D810" i="25"/>
  <c r="G834" i="1"/>
  <c r="D806" i="25"/>
  <c r="G830" i="1"/>
  <c r="D802" i="25"/>
  <c r="G826" i="1"/>
  <c r="D798" i="25"/>
  <c r="D1712" i="25"/>
  <c r="G822" i="1"/>
  <c r="D794" i="25"/>
  <c r="G818" i="1"/>
  <c r="D790" i="25"/>
  <c r="G810" i="1"/>
  <c r="D783" i="25"/>
  <c r="G806" i="1"/>
  <c r="D779" i="25"/>
  <c r="G802" i="1"/>
  <c r="D775" i="25"/>
  <c r="G798" i="1"/>
  <c r="D771" i="25"/>
  <c r="G794" i="1"/>
  <c r="D767" i="25"/>
  <c r="G786" i="1"/>
  <c r="D759" i="25"/>
  <c r="G782" i="1"/>
  <c r="D755" i="25"/>
  <c r="G778" i="1"/>
  <c r="D751" i="25"/>
  <c r="G770" i="1"/>
  <c r="D743" i="25"/>
  <c r="G766" i="1"/>
  <c r="D739" i="25"/>
  <c r="G762" i="1"/>
  <c r="D735" i="25"/>
  <c r="G754" i="1"/>
  <c r="D727" i="25"/>
  <c r="G750" i="1"/>
  <c r="D723" i="25"/>
  <c r="G742" i="1"/>
  <c r="D715" i="25"/>
  <c r="G738" i="1"/>
  <c r="D711" i="25"/>
  <c r="D2050" i="25"/>
  <c r="G734" i="1"/>
  <c r="D707" i="25"/>
  <c r="G730" i="1"/>
  <c r="D703" i="25"/>
  <c r="D1943" i="25"/>
  <c r="G726" i="1"/>
  <c r="D699" i="25"/>
  <c r="G718" i="1"/>
  <c r="D691" i="25"/>
  <c r="G714" i="1"/>
  <c r="D687" i="25"/>
  <c r="G710" i="1"/>
  <c r="D684" i="25"/>
  <c r="D2218" i="25"/>
  <c r="G706" i="1"/>
  <c r="D814" i="25"/>
  <c r="D680" i="25"/>
  <c r="G702" i="1"/>
  <c r="D2907" i="25"/>
  <c r="D676" i="25"/>
  <c r="G698" i="1"/>
  <c r="D672" i="25"/>
  <c r="D2049" i="25"/>
  <c r="D1609" i="25"/>
  <c r="D812" i="25"/>
  <c r="D1750" i="25"/>
  <c r="G694" i="1"/>
  <c r="D668" i="25"/>
  <c r="G690" i="1"/>
  <c r="D665" i="25"/>
  <c r="D923" i="25"/>
  <c r="D2341" i="25"/>
  <c r="G686" i="1"/>
  <c r="D661" i="25"/>
  <c r="G682" i="1"/>
  <c r="D657" i="25"/>
  <c r="D2894" i="25"/>
  <c r="G678" i="1"/>
  <c r="D653" i="25"/>
  <c r="G674" i="1"/>
  <c r="D649" i="25"/>
  <c r="G670" i="1"/>
  <c r="D645" i="25"/>
  <c r="G666" i="1"/>
  <c r="D641" i="25"/>
  <c r="G662" i="1"/>
  <c r="D637" i="25"/>
  <c r="G658" i="1"/>
  <c r="D633" i="25"/>
  <c r="G654" i="1"/>
  <c r="D629" i="25"/>
  <c r="G646" i="1"/>
  <c r="D621" i="25"/>
  <c r="G642" i="1"/>
  <c r="D617" i="25"/>
  <c r="G638" i="1"/>
  <c r="D613" i="25"/>
  <c r="G634" i="1"/>
  <c r="D609" i="25"/>
  <c r="G630" i="1"/>
  <c r="D605" i="25"/>
  <c r="G626" i="1"/>
  <c r="D601" i="25"/>
  <c r="G622" i="1"/>
  <c r="D597" i="25"/>
  <c r="D2171" i="25"/>
  <c r="G618" i="1"/>
  <c r="D593" i="25"/>
  <c r="G614" i="1"/>
  <c r="D589" i="25"/>
  <c r="G610" i="1"/>
  <c r="D585" i="25"/>
  <c r="G606" i="1"/>
  <c r="D1918" i="25"/>
  <c r="D581" i="25"/>
  <c r="G602" i="1"/>
  <c r="D577" i="25"/>
  <c r="D2473" i="25"/>
  <c r="G594" i="1"/>
  <c r="D569" i="25"/>
  <c r="G590" i="1"/>
  <c r="D565" i="25"/>
  <c r="G586" i="1"/>
  <c r="D561" i="25"/>
  <c r="G578" i="1"/>
  <c r="D554" i="25"/>
  <c r="G574" i="1"/>
  <c r="D550" i="25"/>
  <c r="G570" i="1"/>
  <c r="D546" i="25"/>
  <c r="G566" i="1"/>
  <c r="D542" i="25"/>
  <c r="G562" i="1"/>
  <c r="D538" i="25"/>
  <c r="G558" i="1"/>
  <c r="D534" i="25"/>
  <c r="G554" i="1"/>
  <c r="D530" i="25"/>
  <c r="G550" i="1"/>
  <c r="D526" i="25"/>
  <c r="G546" i="1"/>
  <c r="D522" i="25"/>
  <c r="G542" i="1"/>
  <c r="D518" i="25"/>
  <c r="G538" i="1"/>
  <c r="D514" i="25"/>
  <c r="D2227" i="25"/>
  <c r="G534" i="1"/>
  <c r="D510" i="25"/>
  <c r="G530" i="1"/>
  <c r="D506" i="25"/>
  <c r="D1665" i="25"/>
  <c r="G526" i="1"/>
  <c r="D502" i="25"/>
  <c r="G522" i="1"/>
  <c r="D498" i="25"/>
  <c r="G510" i="1"/>
  <c r="D1370" i="25"/>
  <c r="D2678" i="25"/>
  <c r="D488" i="25"/>
  <c r="G506" i="1"/>
  <c r="D484" i="25"/>
  <c r="G502" i="1"/>
  <c r="D494" i="25"/>
  <c r="D742" i="25"/>
  <c r="D480" i="25"/>
  <c r="D1776" i="25"/>
  <c r="D2674" i="25"/>
  <c r="D2650" i="25"/>
  <c r="D2793" i="25"/>
  <c r="D1660" i="25"/>
  <c r="D1364" i="25"/>
  <c r="G498" i="1"/>
  <c r="D2263" i="25"/>
  <c r="D1778" i="25"/>
  <c r="D476" i="25"/>
  <c r="D2806" i="25"/>
  <c r="G494" i="1"/>
  <c r="D472" i="25"/>
  <c r="G490" i="1"/>
  <c r="D468" i="25"/>
  <c r="G486" i="1"/>
  <c r="D464" i="25"/>
  <c r="G482" i="1"/>
  <c r="D460" i="25"/>
  <c r="G478" i="1"/>
  <c r="D456" i="25"/>
  <c r="G474" i="1"/>
  <c r="D452" i="25"/>
  <c r="G470" i="1"/>
  <c r="D448" i="25"/>
  <c r="G466" i="1"/>
  <c r="D2030" i="25"/>
  <c r="D444" i="25"/>
  <c r="G454" i="1"/>
  <c r="D434" i="25"/>
  <c r="G450" i="1"/>
  <c r="D430" i="25"/>
  <c r="D2431" i="25"/>
  <c r="D1856" i="25"/>
  <c r="G446" i="1"/>
  <c r="D426" i="25"/>
  <c r="G442" i="1"/>
  <c r="D422" i="25"/>
  <c r="G438" i="1"/>
  <c r="D418" i="25"/>
  <c r="D1999" i="25"/>
  <c r="G434" i="1"/>
  <c r="D414" i="25"/>
  <c r="D638" i="25"/>
  <c r="D2318" i="25"/>
  <c r="G430" i="1"/>
  <c r="D410" i="25"/>
  <c r="G426" i="1"/>
  <c r="D406" i="25"/>
  <c r="D1242" i="25"/>
  <c r="D1426" i="25"/>
  <c r="G422" i="1"/>
  <c r="D402" i="25"/>
  <c r="D2411" i="25"/>
  <c r="G418" i="1"/>
  <c r="D398" i="25"/>
  <c r="D858" i="25"/>
  <c r="G414" i="1"/>
  <c r="D394" i="25"/>
  <c r="G410" i="1"/>
  <c r="D390" i="25"/>
  <c r="G406" i="1"/>
  <c r="D1005" i="25"/>
  <c r="D386" i="25"/>
  <c r="D2272" i="25"/>
  <c r="D2388" i="25"/>
  <c r="G402" i="1"/>
  <c r="D382" i="25"/>
  <c r="D1810" i="25"/>
  <c r="G398" i="1"/>
  <c r="D378" i="25"/>
  <c r="G394" i="1"/>
  <c r="D374" i="25"/>
  <c r="G390" i="1"/>
  <c r="D370" i="25"/>
  <c r="G386" i="1"/>
  <c r="D366" i="25"/>
  <c r="G382" i="1"/>
  <c r="D363" i="25"/>
  <c r="G378" i="1"/>
  <c r="D359" i="25"/>
  <c r="G374" i="1"/>
  <c r="D355" i="25"/>
  <c r="G370" i="1"/>
  <c r="D351" i="25"/>
  <c r="G362" i="1"/>
  <c r="D343" i="25"/>
  <c r="G358" i="1"/>
  <c r="D339" i="25"/>
  <c r="G354" i="1"/>
  <c r="D335" i="25"/>
  <c r="G346" i="1"/>
  <c r="D327" i="25"/>
  <c r="G342" i="1"/>
  <c r="D323" i="25"/>
  <c r="G338" i="1"/>
  <c r="D319" i="25"/>
  <c r="D432" i="25"/>
  <c r="G334" i="1"/>
  <c r="D315" i="25"/>
  <c r="G330" i="1"/>
  <c r="D311" i="25"/>
  <c r="G326" i="1"/>
  <c r="D307" i="25"/>
  <c r="D2397" i="25"/>
  <c r="G322" i="1"/>
  <c r="D303" i="25"/>
  <c r="G318" i="1"/>
  <c r="D299" i="25"/>
  <c r="G314" i="1"/>
  <c r="D295" i="25"/>
  <c r="D1082" i="25"/>
  <c r="G310" i="1"/>
  <c r="D291" i="25"/>
  <c r="G306" i="1"/>
  <c r="D287" i="25"/>
  <c r="G302" i="1"/>
  <c r="D283" i="25"/>
  <c r="D2361" i="25"/>
  <c r="G298" i="1"/>
  <c r="D279" i="25"/>
  <c r="G294" i="1"/>
  <c r="D275" i="25"/>
  <c r="G290" i="1"/>
  <c r="D271" i="25"/>
  <c r="G286" i="1"/>
  <c r="D267" i="25"/>
  <c r="G282" i="1"/>
  <c r="D263" i="25"/>
  <c r="G278" i="1"/>
  <c r="D2710" i="25"/>
  <c r="D259" i="25"/>
  <c r="G274" i="1"/>
  <c r="D255" i="25"/>
  <c r="G270" i="1"/>
  <c r="D438" i="25"/>
  <c r="D251" i="25"/>
  <c r="D2206" i="25"/>
  <c r="G266" i="1"/>
  <c r="D247" i="25"/>
  <c r="G262" i="1"/>
  <c r="D1263" i="25"/>
  <c r="D243" i="25"/>
  <c r="G258" i="1"/>
  <c r="D1073" i="25"/>
  <c r="D239" i="25"/>
  <c r="G254" i="1"/>
  <c r="D235" i="25"/>
  <c r="G250" i="1"/>
  <c r="D231" i="25"/>
  <c r="G246" i="1"/>
  <c r="D227" i="25"/>
  <c r="G242" i="1"/>
  <c r="D223" i="25"/>
  <c r="D2873" i="25"/>
  <c r="G238" i="1"/>
  <c r="D219" i="25"/>
  <c r="G234" i="1"/>
  <c r="D215" i="25"/>
  <c r="G230" i="1"/>
  <c r="D211" i="25"/>
  <c r="G226" i="1"/>
  <c r="D207" i="25"/>
  <c r="D1833" i="25"/>
  <c r="G222" i="1"/>
  <c r="D203" i="25"/>
  <c r="G218" i="1"/>
  <c r="D199" i="25"/>
  <c r="G214" i="1"/>
  <c r="D1787" i="25"/>
  <c r="D196" i="25"/>
  <c r="G210" i="1"/>
  <c r="D192" i="25"/>
  <c r="G206" i="1"/>
  <c r="D188" i="25"/>
  <c r="G202" i="1"/>
  <c r="D2450" i="25"/>
  <c r="D2920" i="25"/>
  <c r="D184" i="25"/>
  <c r="G198" i="1"/>
  <c r="D180" i="25"/>
  <c r="G194" i="1"/>
  <c r="D176" i="25"/>
  <c r="D815" i="25"/>
  <c r="G186" i="1"/>
  <c r="D169" i="25"/>
  <c r="D1751" i="25"/>
  <c r="G182" i="1"/>
  <c r="D165" i="25"/>
  <c r="G174" i="1"/>
  <c r="D157" i="25"/>
  <c r="D1049" i="25"/>
  <c r="G170" i="1"/>
  <c r="D153" i="25"/>
  <c r="D1467" i="25"/>
  <c r="G166" i="1"/>
  <c r="D149" i="25"/>
  <c r="G162" i="1"/>
  <c r="D145" i="25"/>
  <c r="G158" i="1"/>
  <c r="D141" i="25"/>
  <c r="G154" i="1"/>
  <c r="D137" i="25"/>
  <c r="G150" i="1"/>
  <c r="D133" i="25"/>
  <c r="G146" i="1"/>
  <c r="D129" i="25"/>
  <c r="G142" i="1"/>
  <c r="D125" i="25"/>
  <c r="G134" i="1"/>
  <c r="D117" i="25"/>
  <c r="G130" i="1"/>
  <c r="D114" i="25"/>
  <c r="D628" i="25"/>
  <c r="G126" i="1"/>
  <c r="D110" i="25"/>
  <c r="G122" i="1"/>
  <c r="D106" i="25"/>
  <c r="G118" i="1"/>
  <c r="D102" i="25"/>
  <c r="G114" i="1"/>
  <c r="D98" i="25"/>
  <c r="G110" i="1"/>
  <c r="D94" i="25"/>
  <c r="D1090" i="25"/>
  <c r="G106" i="1"/>
  <c r="D90" i="25"/>
  <c r="G102" i="1"/>
  <c r="D86" i="25"/>
  <c r="G98" i="1"/>
  <c r="D82" i="25"/>
  <c r="G94" i="1"/>
  <c r="D78" i="25"/>
  <c r="G90" i="1"/>
  <c r="D74" i="25"/>
  <c r="G86" i="1"/>
  <c r="D70" i="25"/>
  <c r="D364" i="25"/>
  <c r="D1801" i="25"/>
  <c r="G82" i="1"/>
  <c r="D66" i="25"/>
  <c r="G78" i="1"/>
  <c r="D62" i="25"/>
  <c r="D2155" i="25"/>
  <c r="G70" i="1"/>
  <c r="D55" i="25"/>
  <c r="G66" i="1"/>
  <c r="D51" i="25"/>
  <c r="G62" i="1"/>
  <c r="D48" i="25"/>
  <c r="G58" i="1"/>
  <c r="D1202" i="25"/>
  <c r="D44" i="25"/>
  <c r="G54" i="1"/>
  <c r="D40" i="25"/>
  <c r="G50" i="1"/>
  <c r="D36" i="25"/>
  <c r="G46" i="1"/>
  <c r="D32" i="25"/>
  <c r="D1549" i="25"/>
  <c r="D2714" i="25"/>
  <c r="D1697" i="25"/>
  <c r="D2486" i="25"/>
  <c r="G42" i="1"/>
  <c r="D28" i="25"/>
  <c r="G38" i="1"/>
  <c r="D25" i="25"/>
  <c r="G33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5" i="1"/>
  <c r="D2452" i="25"/>
  <c r="G2523" i="1"/>
  <c r="D2441" i="25"/>
  <c r="G2519" i="1"/>
  <c r="D2437" i="25"/>
  <c r="G2511" i="1"/>
  <c r="D2429" i="25"/>
  <c r="G2503" i="1"/>
  <c r="D2421" i="25"/>
  <c r="G2491" i="1"/>
  <c r="D2409" i="25"/>
  <c r="G2487" i="1"/>
  <c r="D2405" i="25"/>
  <c r="G2483" i="1"/>
  <c r="D2401" i="25"/>
  <c r="G2475" i="1"/>
  <c r="D2393" i="25"/>
  <c r="G2471" i="1"/>
  <c r="D2389" i="25"/>
  <c r="G2463" i="1"/>
  <c r="D2382" i="25"/>
  <c r="G2459" i="1"/>
  <c r="D2378" i="25"/>
  <c r="G2455" i="1"/>
  <c r="D2374" i="25"/>
  <c r="G2447" i="1"/>
  <c r="D2366" i="25"/>
  <c r="G2435" i="1"/>
  <c r="D2354" i="25"/>
  <c r="G2415" i="1"/>
  <c r="D2334" i="25"/>
  <c r="G2411" i="1"/>
  <c r="D2330" i="25"/>
  <c r="G2407" i="1"/>
  <c r="D2326" i="25"/>
  <c r="G2395" i="1"/>
  <c r="D2314" i="25"/>
  <c r="G2391" i="1"/>
  <c r="D2310" i="25"/>
  <c r="G2387" i="1"/>
  <c r="D2307" i="25"/>
  <c r="G2550" i="1"/>
  <c r="D2466" i="25"/>
  <c r="G2546" i="1"/>
  <c r="D2462" i="25"/>
  <c r="G2551" i="1"/>
  <c r="D2467" i="25"/>
  <c r="G2553" i="1"/>
  <c r="D2469" i="25"/>
  <c r="G2696" i="1"/>
  <c r="D2605" i="25"/>
  <c r="G2687" i="1"/>
  <c r="D2597" i="25"/>
  <c r="G2678" i="1"/>
  <c r="D2589" i="25"/>
  <c r="G2674" i="1"/>
  <c r="D2585" i="25"/>
  <c r="G2670" i="1"/>
  <c r="D2581" i="25"/>
  <c r="G2666" i="1"/>
  <c r="D2577" i="25"/>
  <c r="G2657" i="1"/>
  <c r="D2569" i="25"/>
  <c r="G2653" i="1"/>
  <c r="D2565" i="25"/>
  <c r="G2648" i="1"/>
  <c r="D2561" i="25"/>
  <c r="G2644" i="1"/>
  <c r="D2557" i="25"/>
  <c r="G2627" i="1"/>
  <c r="D2541" i="25"/>
  <c r="G2623" i="1"/>
  <c r="D2537" i="25"/>
  <c r="G2619" i="1"/>
  <c r="D2533" i="25"/>
  <c r="G2614" i="1"/>
  <c r="D2529" i="25"/>
  <c r="G2610" i="1"/>
  <c r="D2525" i="25"/>
  <c r="G2606" i="1"/>
  <c r="D2521" i="25"/>
  <c r="G2602" i="1"/>
  <c r="D2517" i="25"/>
  <c r="G2598" i="1"/>
  <c r="D2513" i="25"/>
  <c r="G2590" i="1"/>
  <c r="D2505" i="25"/>
  <c r="G2586" i="1"/>
  <c r="D2501" i="25"/>
  <c r="G2582" i="1"/>
  <c r="D2497" i="25"/>
  <c r="G2578" i="1"/>
  <c r="D2493" i="25"/>
  <c r="G2574" i="1"/>
  <c r="D2489" i="25"/>
  <c r="G2570" i="1"/>
  <c r="D2485" i="25"/>
  <c r="D2713" i="25"/>
  <c r="G2566" i="1"/>
  <c r="D2481" i="25"/>
  <c r="G2562" i="1"/>
  <c r="D2477" i="25"/>
  <c r="G2" i="1"/>
  <c r="D441" i="25"/>
  <c r="D2" i="25"/>
  <c r="F2" i="25" s="1"/>
  <c r="D2610" i="25"/>
  <c r="D2028" i="25"/>
  <c r="G2381" i="1"/>
  <c r="D2301" i="25"/>
  <c r="G2377" i="1"/>
  <c r="D2297" i="25"/>
  <c r="G2373" i="1"/>
  <c r="D2293" i="25"/>
  <c r="G2361" i="1"/>
  <c r="D2523" i="25"/>
  <c r="D2281" i="25"/>
  <c r="G2345" i="1"/>
  <c r="D2265" i="25"/>
  <c r="G2341" i="1"/>
  <c r="D2261" i="25"/>
  <c r="G2337" i="1"/>
  <c r="D2257" i="25"/>
  <c r="G2329" i="1"/>
  <c r="D2249" i="25"/>
  <c r="G2325" i="1"/>
  <c r="D2245" i="25"/>
  <c r="G2321" i="1"/>
  <c r="D2241" i="25"/>
  <c r="G2313" i="1"/>
  <c r="D2233" i="25"/>
  <c r="G2309" i="1"/>
  <c r="D2229" i="25"/>
  <c r="G2304" i="1"/>
  <c r="D2667" i="25"/>
  <c r="D2224" i="25"/>
  <c r="G2280" i="1"/>
  <c r="D2202" i="25"/>
  <c r="G2272" i="1"/>
  <c r="D2194" i="25"/>
  <c r="G2264" i="1"/>
  <c r="D2509" i="25"/>
  <c r="D2186" i="25"/>
  <c r="G2260" i="1"/>
  <c r="D2182" i="25"/>
  <c r="G2256" i="1"/>
  <c r="D2178" i="25"/>
  <c r="G2252" i="1"/>
  <c r="D2174" i="25"/>
  <c r="G2248" i="1"/>
  <c r="D2170" i="25"/>
  <c r="G2244" i="1"/>
  <c r="D2166" i="25"/>
  <c r="G2240" i="1"/>
  <c r="D2162" i="25"/>
  <c r="G2236" i="1"/>
  <c r="D2158" i="25"/>
  <c r="G2224" i="1"/>
  <c r="D2146" i="25"/>
  <c r="G2220" i="1"/>
  <c r="D2143" i="25"/>
  <c r="G2216" i="1"/>
  <c r="D2139" i="25"/>
  <c r="D2141" i="25"/>
  <c r="G2212" i="1"/>
  <c r="D2135" i="25"/>
  <c r="G2208" i="1"/>
  <c r="D2131" i="25"/>
  <c r="G2204" i="1"/>
  <c r="D2127" i="25"/>
  <c r="G2196" i="1"/>
  <c r="D2120" i="25"/>
  <c r="G2192" i="1"/>
  <c r="D2117" i="25"/>
  <c r="G2188" i="1"/>
  <c r="D2113" i="25"/>
  <c r="G2180" i="1"/>
  <c r="D2107" i="25"/>
  <c r="G2176" i="1"/>
  <c r="D2103" i="25"/>
  <c r="G2171" i="1"/>
  <c r="D2099" i="25"/>
  <c r="G2167" i="1"/>
  <c r="D2095" i="25"/>
  <c r="G2163" i="1"/>
  <c r="D2091" i="25"/>
  <c r="G2159" i="1"/>
  <c r="D2087" i="25"/>
  <c r="G2155" i="1"/>
  <c r="D2101" i="25"/>
  <c r="D2084" i="25"/>
  <c r="G2147" i="1"/>
  <c r="D2079" i="25"/>
  <c r="G2143" i="1"/>
  <c r="D2077" i="25"/>
  <c r="G2122" i="1"/>
  <c r="D2071" i="25"/>
  <c r="G2118" i="1"/>
  <c r="D2067" i="25"/>
  <c r="G2114" i="1"/>
  <c r="D2063" i="25"/>
  <c r="G2110" i="1"/>
  <c r="D2059" i="25"/>
  <c r="G2106" i="1"/>
  <c r="D2055" i="25"/>
  <c r="G2098" i="1"/>
  <c r="D2047" i="25"/>
  <c r="G2094" i="1"/>
  <c r="D2043" i="25"/>
  <c r="G2086" i="1"/>
  <c r="D2035" i="25"/>
  <c r="G2074" i="1"/>
  <c r="D2023" i="25"/>
  <c r="G2066" i="1"/>
  <c r="D2015" i="25"/>
  <c r="G2062" i="1"/>
  <c r="D2011" i="25"/>
  <c r="G2058" i="1"/>
  <c r="D2007" i="25"/>
  <c r="G2054" i="1"/>
  <c r="D2003" i="25"/>
  <c r="G2046" i="1"/>
  <c r="D1995" i="25"/>
  <c r="G2042" i="1"/>
  <c r="D1991" i="25"/>
  <c r="G2038" i="1"/>
  <c r="D1987" i="25"/>
  <c r="G2026" i="1"/>
  <c r="D1975" i="25"/>
  <c r="G2022" i="1"/>
  <c r="D1971" i="25"/>
  <c r="G2014" i="1"/>
  <c r="D1963" i="25"/>
  <c r="G1998" i="1"/>
  <c r="D1947" i="25"/>
  <c r="G1994" i="1"/>
  <c r="D1944" i="25"/>
  <c r="G1986" i="1"/>
  <c r="D2751" i="25"/>
  <c r="D1936" i="25"/>
  <c r="D2212" i="25"/>
  <c r="G1982" i="1"/>
  <c r="D1932" i="25"/>
  <c r="G1978" i="1"/>
  <c r="D1928" i="25"/>
  <c r="G1974" i="1"/>
  <c r="D1924" i="25"/>
  <c r="G1970" i="1"/>
  <c r="D1920" i="25"/>
  <c r="G1962" i="1"/>
  <c r="D1912" i="25"/>
  <c r="G1958" i="1"/>
  <c r="D1908" i="25"/>
  <c r="G1946" i="1"/>
  <c r="D1896" i="25"/>
  <c r="G1942" i="1"/>
  <c r="D1892" i="25"/>
  <c r="G1938" i="1"/>
  <c r="D1888" i="25"/>
  <c r="G1918" i="1"/>
  <c r="D1935" i="25"/>
  <c r="D1870" i="25"/>
  <c r="G1910" i="1"/>
  <c r="D1862" i="25"/>
  <c r="G1906" i="1"/>
  <c r="D1858" i="25"/>
  <c r="G1902" i="1"/>
  <c r="D1854" i="25"/>
  <c r="G1898" i="1"/>
  <c r="D1850" i="25"/>
  <c r="G1894" i="1"/>
  <c r="D1846" i="25"/>
  <c r="G1886" i="1"/>
  <c r="D1838" i="25"/>
  <c r="G1870" i="1"/>
  <c r="D1824" i="25"/>
  <c r="G1866" i="1"/>
  <c r="D1820" i="25"/>
  <c r="G1862" i="1"/>
  <c r="D1816" i="25"/>
  <c r="G1858" i="1"/>
  <c r="D1812" i="25"/>
  <c r="G1854" i="1"/>
  <c r="D1808" i="25"/>
  <c r="G1850" i="1"/>
  <c r="D1804" i="25"/>
  <c r="G1846" i="1"/>
  <c r="D1800" i="25"/>
  <c r="D2375" i="25"/>
  <c r="G1842" i="1"/>
  <c r="D1796" i="25"/>
  <c r="G1838" i="1"/>
  <c r="D1792" i="25"/>
  <c r="G1834" i="1"/>
  <c r="D1788" i="25"/>
  <c r="G1830" i="1"/>
  <c r="D1784" i="25"/>
  <c r="D2150" i="25"/>
  <c r="G1826" i="1"/>
  <c r="D1780" i="25"/>
  <c r="G1814" i="1"/>
  <c r="D1768" i="25"/>
  <c r="D2471" i="25"/>
  <c r="G1810" i="1"/>
  <c r="D1764" i="25"/>
  <c r="G1802" i="1"/>
  <c r="D2040" i="25"/>
  <c r="D1756" i="25"/>
  <c r="D1884" i="25"/>
  <c r="G1798" i="1"/>
  <c r="D1752" i="25"/>
  <c r="G1790" i="1"/>
  <c r="D1745" i="25"/>
  <c r="G1786" i="1"/>
  <c r="D1741" i="25"/>
  <c r="G1782" i="1"/>
  <c r="D1737" i="25"/>
  <c r="G1778" i="1"/>
  <c r="D2727" i="25"/>
  <c r="D2190" i="25"/>
  <c r="D1733" i="25"/>
  <c r="G1766" i="1"/>
  <c r="D1992" i="25"/>
  <c r="D1721" i="25"/>
  <c r="G1762" i="1"/>
  <c r="D1717" i="25"/>
  <c r="G1758" i="1"/>
  <c r="D1713" i="25"/>
  <c r="G1746" i="1"/>
  <c r="D1702" i="25"/>
  <c r="G1742" i="1"/>
  <c r="D1698" i="25"/>
  <c r="G1738" i="1"/>
  <c r="D1694" i="25"/>
  <c r="G1734" i="1"/>
  <c r="D1690" i="25"/>
  <c r="G1730" i="1"/>
  <c r="D1686" i="25"/>
  <c r="G1726" i="1"/>
  <c r="D1682" i="25"/>
  <c r="G1722" i="1"/>
  <c r="D1678" i="25"/>
  <c r="D1954" i="25"/>
  <c r="G1718" i="1"/>
  <c r="D1674" i="25"/>
  <c r="G1714" i="1"/>
  <c r="D1670" i="25"/>
  <c r="G1702" i="1"/>
  <c r="D1659" i="25"/>
  <c r="G1698" i="1"/>
  <c r="D1655" i="25"/>
  <c r="G1694" i="1"/>
  <c r="D1651" i="25"/>
  <c r="G1690" i="1"/>
  <c r="D1647" i="25"/>
  <c r="G1686" i="1"/>
  <c r="D1643" i="25"/>
  <c r="G1682" i="1"/>
  <c r="D1639" i="25"/>
  <c r="G1677" i="1"/>
  <c r="D1635" i="25"/>
  <c r="G1673" i="1"/>
  <c r="D1631" i="25"/>
  <c r="G1665" i="1"/>
  <c r="D1623" i="25"/>
  <c r="G1661" i="1"/>
  <c r="D1619" i="25"/>
  <c r="G1657" i="1"/>
  <c r="D1615" i="25"/>
  <c r="D2221" i="25"/>
  <c r="G1629" i="1"/>
  <c r="D1587" i="25"/>
  <c r="G1625" i="1"/>
  <c r="D1583" i="25"/>
  <c r="G1621" i="1"/>
  <c r="D1579" i="25"/>
  <c r="G1613" i="1"/>
  <c r="D1571" i="25"/>
  <c r="G1609" i="1"/>
  <c r="D1567" i="25"/>
  <c r="G1605" i="1"/>
  <c r="D1563" i="25"/>
  <c r="G1601" i="1"/>
  <c r="D1559" i="25"/>
  <c r="D1828" i="25"/>
  <c r="G1597" i="1"/>
  <c r="D1555" i="25"/>
  <c r="G1585" i="1"/>
  <c r="D1543" i="25"/>
  <c r="G1581" i="1"/>
  <c r="D1540" i="25"/>
  <c r="G1577" i="1"/>
  <c r="D2778" i="25"/>
  <c r="D1536" i="25"/>
  <c r="G1573" i="1"/>
  <c r="D1532" i="25"/>
  <c r="G1569" i="1"/>
  <c r="D1528" i="25"/>
  <c r="G1565" i="1"/>
  <c r="D1524" i="25"/>
  <c r="G1561" i="1"/>
  <c r="D1520" i="25"/>
  <c r="G1557" i="1"/>
  <c r="D1516" i="25"/>
  <c r="G1549" i="1"/>
  <c r="D1508" i="25"/>
  <c r="G1545" i="1"/>
  <c r="D1504" i="25"/>
  <c r="G1541" i="1"/>
  <c r="D2031" i="25"/>
  <c r="D1500" i="25"/>
  <c r="G1537" i="1"/>
  <c r="D1496" i="25"/>
  <c r="G1533" i="1"/>
  <c r="D1866" i="25"/>
  <c r="D1492" i="25"/>
  <c r="G1525" i="1"/>
  <c r="D1484" i="25"/>
  <c r="D2549" i="25"/>
  <c r="G1521" i="1"/>
  <c r="D1480" i="25"/>
  <c r="D2546" i="25"/>
  <c r="G1513" i="1"/>
  <c r="D1472" i="25"/>
  <c r="G1509" i="1"/>
  <c r="D1468" i="25"/>
  <c r="G1505" i="1"/>
  <c r="D1464" i="25"/>
  <c r="G1497" i="1"/>
  <c r="D1456" i="25"/>
  <c r="G1493" i="1"/>
  <c r="D1452" i="25"/>
  <c r="G1489" i="1"/>
  <c r="D1448" i="25"/>
  <c r="G1485" i="1"/>
  <c r="D1444" i="25"/>
  <c r="G1481" i="1"/>
  <c r="D1440" i="25"/>
  <c r="G1477" i="1"/>
  <c r="D1436" i="25"/>
  <c r="G1469" i="1"/>
  <c r="D1428" i="25"/>
  <c r="G1461" i="1"/>
  <c r="D1420" i="25"/>
  <c r="G1457" i="1"/>
  <c r="D1416" i="25"/>
  <c r="G1453" i="1"/>
  <c r="D1412" i="25"/>
  <c r="G1445" i="1"/>
  <c r="D1560" i="25"/>
  <c r="D1406" i="25"/>
  <c r="D1973" i="25"/>
  <c r="D2308" i="25"/>
  <c r="G1441" i="1"/>
  <c r="D1402" i="25"/>
  <c r="G1437" i="1"/>
  <c r="D1398" i="25"/>
  <c r="G1433" i="1"/>
  <c r="D1394" i="25"/>
  <c r="G1429" i="1"/>
  <c r="D1390" i="25"/>
  <c r="G1425" i="1"/>
  <c r="D1386" i="25"/>
  <c r="D1783" i="25"/>
  <c r="G1421" i="1"/>
  <c r="D1382" i="25"/>
  <c r="G1417" i="1"/>
  <c r="D1378" i="25"/>
  <c r="G1413" i="1"/>
  <c r="D1374" i="25"/>
  <c r="D1940" i="25"/>
  <c r="G1405" i="1"/>
  <c r="D1366" i="25"/>
  <c r="G1401" i="1"/>
  <c r="D1362" i="25"/>
  <c r="G1397" i="1"/>
  <c r="D1358" i="25"/>
  <c r="G1393" i="1"/>
  <c r="D1354" i="25"/>
  <c r="G1389" i="1"/>
  <c r="D1351" i="25"/>
  <c r="G1385" i="1"/>
  <c r="D1347" i="25"/>
  <c r="G1377" i="1"/>
  <c r="D1339" i="25"/>
  <c r="G1373" i="1"/>
  <c r="D1335" i="25"/>
  <c r="G1369" i="1"/>
  <c r="D1331" i="25"/>
  <c r="G1365" i="1"/>
  <c r="D1327" i="25"/>
  <c r="G1357" i="1"/>
  <c r="D2921" i="25"/>
  <c r="D1321" i="25"/>
  <c r="G1353" i="1"/>
  <c r="D1317" i="25"/>
  <c r="G1349" i="1"/>
  <c r="D1313" i="25"/>
  <c r="G1345" i="1"/>
  <c r="D1309" i="25"/>
  <c r="G1341" i="1"/>
  <c r="D1305" i="25"/>
  <c r="G1329" i="1"/>
  <c r="D2559" i="25"/>
  <c r="D1294" i="25"/>
  <c r="G1325" i="1"/>
  <c r="D1290" i="25"/>
  <c r="G1321" i="1"/>
  <c r="D2348" i="25"/>
  <c r="D1286" i="25"/>
  <c r="G1317" i="1"/>
  <c r="D1282" i="25"/>
  <c r="G1313" i="1"/>
  <c r="D2339" i="25"/>
  <c r="D1279" i="25"/>
  <c r="G1309" i="1"/>
  <c r="D1275" i="25"/>
  <c r="G1305" i="1"/>
  <c r="D1271" i="25"/>
  <c r="G1301" i="1"/>
  <c r="D1267" i="25"/>
  <c r="G1289" i="1"/>
  <c r="D1255" i="25"/>
  <c r="G1285" i="1"/>
  <c r="D1251" i="25"/>
  <c r="D2192" i="25"/>
  <c r="D1578" i="25"/>
  <c r="G1277" i="1"/>
  <c r="D1243" i="25"/>
  <c r="D2311" i="25"/>
  <c r="G1273" i="1"/>
  <c r="D1239" i="25"/>
  <c r="G1269" i="1"/>
  <c r="D1235" i="25"/>
  <c r="D2275" i="25"/>
  <c r="G1265" i="1"/>
  <c r="D1232" i="25"/>
  <c r="G1253" i="1"/>
  <c r="D1221" i="25"/>
  <c r="G1249" i="1"/>
  <c r="D1217" i="25"/>
  <c r="G1245" i="1"/>
  <c r="D1213" i="25"/>
  <c r="G1241" i="1"/>
  <c r="D1209" i="25"/>
  <c r="G1237" i="1"/>
  <c r="D1389" i="25"/>
  <c r="D1205" i="25"/>
  <c r="D1793" i="25"/>
  <c r="G1233" i="1"/>
  <c r="D1201" i="25"/>
  <c r="G1229" i="1"/>
  <c r="D1197" i="25"/>
  <c r="G1225" i="1"/>
  <c r="D1193" i="25"/>
  <c r="G1221" i="1"/>
  <c r="D1189" i="25"/>
  <c r="G1217" i="1"/>
  <c r="D1185" i="25"/>
  <c r="G1213" i="1"/>
  <c r="D1181" i="25"/>
  <c r="G1209" i="1"/>
  <c r="D1177" i="25"/>
  <c r="G1205" i="1"/>
  <c r="D1173" i="25"/>
  <c r="G1201" i="1"/>
  <c r="D2591" i="25"/>
  <c r="D1169" i="25"/>
  <c r="G1197" i="1"/>
  <c r="D1165" i="25"/>
  <c r="D2914" i="25"/>
  <c r="G1193" i="1"/>
  <c r="D1903" i="25"/>
  <c r="D1161" i="25"/>
  <c r="G1185" i="1"/>
  <c r="D1153" i="25"/>
  <c r="D2750" i="25"/>
  <c r="G1181" i="1"/>
  <c r="D2869" i="25"/>
  <c r="D1149" i="25"/>
  <c r="G1177" i="1"/>
  <c r="D1145" i="25"/>
  <c r="G1173" i="1"/>
  <c r="D1141" i="25"/>
  <c r="G1169" i="1"/>
  <c r="D1137" i="25"/>
  <c r="G1165" i="1"/>
  <c r="D1133" i="25"/>
  <c r="G1161" i="1"/>
  <c r="D2163" i="25"/>
  <c r="D1959" i="25"/>
  <c r="D1129" i="25"/>
  <c r="G1157" i="1"/>
  <c r="D1125" i="25"/>
  <c r="G1153" i="1"/>
  <c r="D1121" i="25"/>
  <c r="G1149" i="1"/>
  <c r="D1117" i="25"/>
  <c r="G1145" i="1"/>
  <c r="D1113" i="25"/>
  <c r="G1141" i="1"/>
  <c r="D1109" i="25"/>
  <c r="G1137" i="1"/>
  <c r="D1105" i="25"/>
  <c r="G1133" i="1"/>
  <c r="D1101" i="25"/>
  <c r="G1125" i="1"/>
  <c r="D1093" i="25"/>
  <c r="G1121" i="1"/>
  <c r="D1089" i="25"/>
  <c r="G1117" i="1"/>
  <c r="D1085" i="25"/>
  <c r="G1113" i="1"/>
  <c r="D1081" i="25"/>
  <c r="G1109" i="1"/>
  <c r="D1077" i="25"/>
  <c r="G1097" i="1"/>
  <c r="D1066" i="25"/>
  <c r="G1093" i="1"/>
  <c r="D1062" i="25"/>
  <c r="G1085" i="1"/>
  <c r="D1054" i="25"/>
  <c r="G1081" i="1"/>
  <c r="D1050" i="25"/>
  <c r="D1600" i="25"/>
  <c r="G1077" i="1"/>
  <c r="D1046" i="25"/>
  <c r="G1069" i="1"/>
  <c r="D1038" i="25"/>
  <c r="G1065" i="1"/>
  <c r="D1034" i="25"/>
  <c r="G1061" i="1"/>
  <c r="D1030" i="25"/>
  <c r="G1057" i="1"/>
  <c r="D1026" i="25"/>
  <c r="D1147" i="25"/>
  <c r="G1053" i="1"/>
  <c r="D1022" i="25"/>
  <c r="G1049" i="1"/>
  <c r="D1018" i="25"/>
  <c r="G1045" i="1"/>
  <c r="D1014" i="25"/>
  <c r="G1041" i="1"/>
  <c r="D1010" i="25"/>
  <c r="G1037" i="1"/>
  <c r="D1006" i="25"/>
  <c r="G1033" i="1"/>
  <c r="D1002" i="25"/>
  <c r="G1029" i="1"/>
  <c r="D998" i="25"/>
  <c r="G1025" i="1"/>
  <c r="D994" i="25"/>
  <c r="G1021" i="1"/>
  <c r="D990" i="25"/>
  <c r="G1017" i="1"/>
  <c r="D986" i="25"/>
  <c r="G1013" i="1"/>
  <c r="D982" i="25"/>
  <c r="G1009" i="1"/>
  <c r="D978" i="25"/>
  <c r="G1005" i="1"/>
  <c r="D974" i="25"/>
  <c r="D2046" i="25"/>
  <c r="G1001" i="1"/>
  <c r="D970" i="25"/>
  <c r="G997" i="1"/>
  <c r="D966" i="25"/>
  <c r="G993" i="1"/>
  <c r="D962" i="25"/>
  <c r="G989" i="1"/>
  <c r="D958" i="25"/>
  <c r="G973" i="1"/>
  <c r="D943" i="25"/>
  <c r="G969" i="1"/>
  <c r="D939" i="25"/>
  <c r="G965" i="1"/>
  <c r="D935" i="25"/>
  <c r="G961" i="1"/>
  <c r="D931" i="25"/>
  <c r="G957" i="1"/>
  <c r="D927" i="25"/>
  <c r="D2347" i="25"/>
  <c r="D1490" i="25"/>
  <c r="G949" i="1"/>
  <c r="D919" i="25"/>
  <c r="D1474" i="25"/>
  <c r="G945" i="1"/>
  <c r="D915" i="25"/>
  <c r="G941" i="1"/>
  <c r="D911" i="25"/>
  <c r="G937" i="1"/>
  <c r="D2019" i="25"/>
  <c r="D907" i="25"/>
  <c r="G933" i="1"/>
  <c r="D903" i="25"/>
  <c r="G929" i="1"/>
  <c r="D899" i="25"/>
  <c r="G925" i="1"/>
  <c r="D895" i="25"/>
  <c r="G921" i="1"/>
  <c r="D891" i="25"/>
  <c r="G917" i="1"/>
  <c r="D887" i="25"/>
  <c r="G913" i="1"/>
  <c r="D883" i="25"/>
  <c r="G909" i="1"/>
  <c r="D2319" i="25"/>
  <c r="D1576" i="25"/>
  <c r="D879" i="25"/>
  <c r="G905" i="1"/>
  <c r="D875" i="25"/>
  <c r="G901" i="1"/>
  <c r="D871" i="25"/>
  <c r="G897" i="1"/>
  <c r="D867" i="25"/>
  <c r="G893" i="1"/>
  <c r="D863" i="25"/>
  <c r="G889" i="1"/>
  <c r="D859" i="25"/>
  <c r="G885" i="1"/>
  <c r="D855" i="25"/>
  <c r="G881" i="1"/>
  <c r="D851" i="25"/>
  <c r="G877" i="1"/>
  <c r="D847" i="25"/>
  <c r="G873" i="1"/>
  <c r="D843" i="25"/>
  <c r="G869" i="1"/>
  <c r="D839" i="25"/>
  <c r="G861" i="1"/>
  <c r="D831" i="25"/>
  <c r="G857" i="1"/>
  <c r="D1392" i="25"/>
  <c r="D827" i="25"/>
  <c r="G849" i="1"/>
  <c r="D821" i="25"/>
  <c r="G845" i="1"/>
  <c r="D817" i="25"/>
  <c r="G841" i="1"/>
  <c r="D813" i="25"/>
  <c r="D1307" i="25"/>
  <c r="G837" i="1"/>
  <c r="D809" i="25"/>
  <c r="G833" i="1"/>
  <c r="D805" i="25"/>
  <c r="G829" i="1"/>
  <c r="D801" i="25"/>
  <c r="G825" i="1"/>
  <c r="D797" i="25"/>
  <c r="G821" i="1"/>
  <c r="D793" i="25"/>
  <c r="D2720" i="25"/>
  <c r="G817" i="1"/>
  <c r="D789" i="25"/>
  <c r="G809" i="1"/>
  <c r="D782" i="25"/>
  <c r="D2681" i="25"/>
  <c r="G805" i="1"/>
  <c r="D778" i="25"/>
  <c r="G801" i="1"/>
  <c r="D774" i="25"/>
  <c r="G797" i="1"/>
  <c r="D770" i="25"/>
  <c r="G793" i="1"/>
  <c r="D766" i="25"/>
  <c r="G789" i="1"/>
  <c r="D762" i="25"/>
  <c r="G785" i="1"/>
  <c r="D758" i="25"/>
  <c r="G781" i="1"/>
  <c r="D754" i="25"/>
  <c r="G777" i="1"/>
  <c r="D750" i="25"/>
  <c r="G773" i="1"/>
  <c r="D746" i="25"/>
  <c r="G765" i="1"/>
  <c r="D738" i="25"/>
  <c r="G761" i="1"/>
  <c r="D734" i="25"/>
  <c r="G757" i="1"/>
  <c r="D730" i="25"/>
  <c r="D2708" i="25"/>
  <c r="G753" i="1"/>
  <c r="D1291" i="25"/>
  <c r="D726" i="25"/>
  <c r="G749" i="1"/>
  <c r="D722" i="25"/>
  <c r="D1691" i="25"/>
  <c r="G741" i="1"/>
  <c r="D714" i="25"/>
  <c r="G737" i="1"/>
  <c r="D710" i="25"/>
  <c r="G733" i="1"/>
  <c r="D706" i="25"/>
  <c r="D1377" i="25"/>
  <c r="D2468" i="25"/>
  <c r="G729" i="1"/>
  <c r="D702" i="25"/>
  <c r="D1104" i="25"/>
  <c r="D2777" i="25"/>
  <c r="G721" i="1"/>
  <c r="D694" i="25"/>
  <c r="D2767" i="25"/>
  <c r="G717" i="1"/>
  <c r="D690" i="25"/>
  <c r="G713" i="1"/>
  <c r="D686" i="25"/>
  <c r="D1065" i="25"/>
  <c r="G709" i="1"/>
  <c r="D1880" i="25"/>
  <c r="D683" i="25"/>
  <c r="G705" i="1"/>
  <c r="D679" i="25"/>
  <c r="D2707" i="25"/>
  <c r="D2213" i="25"/>
  <c r="G697" i="1"/>
  <c r="D671" i="25"/>
  <c r="D1499" i="25"/>
  <c r="D2029" i="25"/>
  <c r="D1301" i="25"/>
  <c r="G693" i="1"/>
  <c r="D2568" i="25"/>
  <c r="D667" i="25"/>
  <c r="G689" i="1"/>
  <c r="D664" i="25"/>
  <c r="G685" i="1"/>
  <c r="D660" i="25"/>
  <c r="G681" i="1"/>
  <c r="D656" i="25"/>
  <c r="G677" i="1"/>
  <c r="D1588" i="25"/>
  <c r="D652" i="25"/>
  <c r="G673" i="1"/>
  <c r="D648" i="25"/>
  <c r="G669" i="1"/>
  <c r="D644" i="25"/>
  <c r="G665" i="1"/>
  <c r="D640" i="25"/>
  <c r="G661" i="1"/>
  <c r="D636" i="25"/>
  <c r="G657" i="1"/>
  <c r="D632" i="25"/>
  <c r="G645" i="1"/>
  <c r="D620" i="25"/>
  <c r="G641" i="1"/>
  <c r="D616" i="25"/>
  <c r="G637" i="1"/>
  <c r="D612" i="25"/>
  <c r="G633" i="1"/>
  <c r="D608" i="25"/>
  <c r="G629" i="1"/>
  <c r="D604" i="25"/>
  <c r="G625" i="1"/>
  <c r="D600" i="25"/>
  <c r="D2690" i="25"/>
  <c r="D2817" i="25"/>
  <c r="G621" i="1"/>
  <c r="D596" i="25"/>
  <c r="G617" i="1"/>
  <c r="D592" i="25"/>
  <c r="D832" i="25"/>
  <c r="G613" i="1"/>
  <c r="D588" i="25"/>
  <c r="G609" i="1"/>
  <c r="D584" i="25"/>
  <c r="G605" i="1"/>
  <c r="D2475" i="25"/>
  <c r="D580" i="25"/>
  <c r="D1794" i="25"/>
  <c r="G597" i="1"/>
  <c r="D572" i="25"/>
  <c r="G593" i="1"/>
  <c r="D568" i="25"/>
  <c r="G589" i="1"/>
  <c r="D1384" i="25"/>
  <c r="D2461" i="25"/>
  <c r="D564" i="25"/>
  <c r="G585" i="1"/>
  <c r="D560" i="25"/>
  <c r="G581" i="1"/>
  <c r="D761" i="25"/>
  <c r="D557" i="25"/>
  <c r="D1939" i="25"/>
  <c r="D1373" i="25"/>
  <c r="D2666" i="25"/>
  <c r="G577" i="1"/>
  <c r="D553" i="25"/>
  <c r="G573" i="1"/>
  <c r="D549" i="25"/>
  <c r="G569" i="1"/>
  <c r="D545" i="25"/>
  <c r="G565" i="1"/>
  <c r="D541" i="25"/>
  <c r="G561" i="1"/>
  <c r="D537" i="25"/>
  <c r="G557" i="1"/>
  <c r="D533" i="25"/>
  <c r="G553" i="1"/>
  <c r="D529" i="25"/>
  <c r="G549" i="1"/>
  <c r="D525" i="25"/>
  <c r="G545" i="1"/>
  <c r="D521" i="25"/>
  <c r="G541" i="1"/>
  <c r="D517" i="25"/>
  <c r="D2932" i="25"/>
  <c r="G537" i="1"/>
  <c r="D513" i="25"/>
  <c r="D1535" i="25"/>
  <c r="G533" i="1"/>
  <c r="D509" i="25"/>
  <c r="D698" i="25"/>
  <c r="G529" i="1"/>
  <c r="D505" i="25"/>
  <c r="G525" i="1"/>
  <c r="D501" i="25"/>
  <c r="G521" i="1"/>
  <c r="D497" i="25"/>
  <c r="G517" i="1"/>
  <c r="D493" i="25"/>
  <c r="G513" i="1"/>
  <c r="D490" i="25"/>
  <c r="D2457" i="25"/>
  <c r="G509" i="1"/>
  <c r="D487" i="25"/>
  <c r="G505" i="1"/>
  <c r="D483" i="25"/>
  <c r="G501" i="1"/>
  <c r="D479" i="25"/>
  <c r="G497" i="1"/>
  <c r="D475" i="25"/>
  <c r="G493" i="1"/>
  <c r="D471" i="25"/>
  <c r="G489" i="1"/>
  <c r="D467" i="25"/>
  <c r="G485" i="1"/>
  <c r="D463" i="25"/>
  <c r="D2449" i="25"/>
  <c r="G481" i="1"/>
  <c r="D729" i="25"/>
  <c r="D459" i="25"/>
  <c r="G477" i="1"/>
  <c r="D455" i="25"/>
  <c r="G473" i="1"/>
  <c r="D1505" i="25"/>
  <c r="D451" i="25"/>
  <c r="G469" i="1"/>
  <c r="D447" i="25"/>
  <c r="D2447" i="25"/>
  <c r="G457" i="1"/>
  <c r="D437" i="25"/>
  <c r="G453" i="1"/>
  <c r="D433" i="25"/>
  <c r="D2433" i="25"/>
  <c r="G449" i="1"/>
  <c r="D429" i="25"/>
  <c r="G445" i="1"/>
  <c r="D425" i="25"/>
  <c r="G441" i="1"/>
  <c r="D421" i="25"/>
  <c r="G437" i="1"/>
  <c r="D417" i="25"/>
  <c r="G433" i="1"/>
  <c r="D413" i="25"/>
  <c r="G429" i="1"/>
  <c r="D409" i="25"/>
  <c r="G425" i="1"/>
  <c r="D405" i="25"/>
  <c r="G421" i="1"/>
  <c r="D401" i="25"/>
  <c r="G417" i="1"/>
  <c r="D397" i="25"/>
  <c r="G413" i="1"/>
  <c r="D393" i="25"/>
  <c r="G409" i="1"/>
  <c r="D389" i="25"/>
  <c r="G405" i="1"/>
  <c r="D385" i="25"/>
  <c r="G401" i="1"/>
  <c r="D381" i="25"/>
  <c r="G397" i="1"/>
  <c r="D377" i="25"/>
  <c r="G393" i="1"/>
  <c r="D373" i="25"/>
  <c r="G389" i="1"/>
  <c r="D369" i="25"/>
  <c r="G385" i="1"/>
  <c r="D365" i="25"/>
  <c r="G381" i="1"/>
  <c r="D362" i="25"/>
  <c r="G377" i="1"/>
  <c r="D358" i="25"/>
  <c r="G373" i="1"/>
  <c r="D354" i="25"/>
  <c r="G369" i="1"/>
  <c r="D350" i="25"/>
  <c r="G365" i="1"/>
  <c r="D346" i="25"/>
  <c r="G357" i="1"/>
  <c r="D338" i="25"/>
  <c r="G353" i="1"/>
  <c r="D334" i="25"/>
  <c r="G345" i="1"/>
  <c r="D326" i="25"/>
  <c r="G341" i="1"/>
  <c r="D322" i="25"/>
  <c r="G337" i="1"/>
  <c r="D318" i="25"/>
  <c r="D2736" i="25"/>
  <c r="G333" i="1"/>
  <c r="D2197" i="25"/>
  <c r="D314" i="25"/>
  <c r="D1738" i="25"/>
  <c r="G329" i="1"/>
  <c r="D310" i="25"/>
  <c r="G325" i="1"/>
  <c r="D306" i="25"/>
  <c r="G321" i="1"/>
  <c r="D302" i="25"/>
  <c r="G317" i="1"/>
  <c r="D298" i="25"/>
  <c r="G313" i="1"/>
  <c r="D294" i="25"/>
  <c r="G309" i="1"/>
  <c r="D290" i="25"/>
  <c r="G305" i="1"/>
  <c r="D286" i="25"/>
  <c r="D2814" i="25"/>
  <c r="G301" i="1"/>
  <c r="D282" i="25"/>
  <c r="G297" i="1"/>
  <c r="D278" i="25"/>
  <c r="G293" i="1"/>
  <c r="D274" i="25"/>
  <c r="G289" i="1"/>
  <c r="D270" i="25"/>
  <c r="D981" i="25"/>
  <c r="D2290" i="25"/>
  <c r="G285" i="1"/>
  <c r="D266" i="25"/>
  <c r="G281" i="1"/>
  <c r="D262" i="25"/>
  <c r="G273" i="1"/>
  <c r="D254" i="25"/>
  <c r="G269" i="1"/>
  <c r="D1287" i="25"/>
  <c r="D250" i="25"/>
  <c r="G265" i="1"/>
  <c r="D246" i="25"/>
  <c r="G261" i="1"/>
  <c r="D242" i="25"/>
  <c r="G257" i="1"/>
  <c r="D238" i="25"/>
  <c r="G253" i="1"/>
  <c r="D234" i="25"/>
  <c r="G249" i="1"/>
  <c r="D230" i="25"/>
  <c r="G245" i="1"/>
  <c r="D877" i="25"/>
  <c r="D226" i="25"/>
  <c r="D1247" i="25"/>
  <c r="G241" i="1"/>
  <c r="D222" i="25"/>
  <c r="G233" i="1"/>
  <c r="D214" i="25"/>
  <c r="G229" i="1"/>
  <c r="D210" i="25"/>
  <c r="G225" i="1"/>
  <c r="D206" i="25"/>
  <c r="D624" i="25"/>
  <c r="G221" i="1"/>
  <c r="D202" i="25"/>
  <c r="G213" i="1"/>
  <c r="D822" i="25"/>
  <c r="D2264" i="25"/>
  <c r="D195" i="25"/>
  <c r="D1385" i="25"/>
  <c r="G209" i="1"/>
  <c r="D191" i="25"/>
  <c r="G205" i="1"/>
  <c r="D187" i="25"/>
  <c r="G201" i="1"/>
  <c r="D183" i="25"/>
  <c r="G197" i="1"/>
  <c r="D179" i="25"/>
  <c r="G193" i="1"/>
  <c r="D967" i="25"/>
  <c r="D175" i="25"/>
  <c r="D2039" i="25"/>
  <c r="G189" i="1"/>
  <c r="D172" i="25"/>
  <c r="G185" i="1"/>
  <c r="D1155" i="25"/>
  <c r="D2443" i="25"/>
  <c r="D1308" i="25"/>
  <c r="D2353" i="25"/>
  <c r="D168" i="25"/>
  <c r="D1058" i="25"/>
  <c r="D1876" i="25"/>
  <c r="G181" i="1"/>
  <c r="D442" i="25"/>
  <c r="D164" i="25"/>
  <c r="D1873" i="25"/>
  <c r="G177" i="1"/>
  <c r="D1607" i="25"/>
  <c r="D2208" i="25"/>
  <c r="D160" i="25"/>
  <c r="G173" i="1"/>
  <c r="D156" i="25"/>
  <c r="G169" i="1"/>
  <c r="D152" i="25"/>
  <c r="G165" i="1"/>
  <c r="D1933" i="25"/>
  <c r="D148" i="25"/>
  <c r="G161" i="1"/>
  <c r="D144" i="25"/>
  <c r="G153" i="1"/>
  <c r="D136" i="25"/>
  <c r="G149" i="1"/>
  <c r="D132" i="25"/>
  <c r="G145" i="1"/>
  <c r="D128" i="25"/>
  <c r="G141" i="1"/>
  <c r="D1570" i="25"/>
  <c r="D124" i="25"/>
  <c r="G137" i="1"/>
  <c r="D121" i="25"/>
  <c r="D218" i="25"/>
  <c r="D1013" i="25"/>
  <c r="D2840" i="25"/>
  <c r="D631" i="25"/>
  <c r="D2512" i="25"/>
  <c r="D1982" i="25"/>
  <c r="D120" i="25"/>
  <c r="G129" i="1"/>
  <c r="D113" i="25"/>
  <c r="D1566" i="25"/>
  <c r="G125" i="1"/>
  <c r="D109" i="25"/>
  <c r="G121" i="1"/>
  <c r="D105" i="25"/>
  <c r="D1830" i="25"/>
  <c r="G117" i="1"/>
  <c r="D101" i="25"/>
  <c r="G113" i="1"/>
  <c r="D97" i="25"/>
  <c r="G109" i="1"/>
  <c r="D93" i="25"/>
  <c r="G105" i="1"/>
  <c r="D89" i="25"/>
  <c r="G101" i="1"/>
  <c r="D85" i="25"/>
  <c r="G97" i="1"/>
  <c r="D81" i="25"/>
  <c r="D1925" i="25"/>
  <c r="G93" i="1"/>
  <c r="D77" i="25"/>
  <c r="G89" i="1"/>
  <c r="D73" i="25"/>
  <c r="G85" i="1"/>
  <c r="D69" i="25"/>
  <c r="G81" i="1"/>
  <c r="D65" i="25"/>
  <c r="G77" i="1"/>
  <c r="D61" i="25"/>
  <c r="G73" i="1"/>
  <c r="D58" i="25"/>
  <c r="G69" i="1"/>
  <c r="D54" i="25"/>
  <c r="G61" i="1"/>
  <c r="D573" i="25"/>
  <c r="D47" i="25"/>
  <c r="D1074" i="25"/>
  <c r="G57" i="1"/>
  <c r="D43" i="25"/>
  <c r="G53" i="1"/>
  <c r="D39" i="25"/>
  <c r="G49" i="1"/>
  <c r="D35" i="25"/>
  <c r="G45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38" i="1"/>
  <c r="D2455" i="25"/>
  <c r="G2534" i="1"/>
  <c r="D2451" i="25"/>
  <c r="G2510" i="1"/>
  <c r="D2428" i="25"/>
  <c r="G2502" i="1"/>
  <c r="D2420" i="25"/>
  <c r="G2490" i="1"/>
  <c r="D2408" i="25"/>
  <c r="G2486" i="1"/>
  <c r="D2404" i="25"/>
  <c r="G2482" i="1"/>
  <c r="D2400" i="25"/>
  <c r="G2478" i="1"/>
  <c r="D2396" i="25"/>
  <c r="G2466" i="1"/>
  <c r="D2385" i="25"/>
  <c r="G2462" i="1"/>
  <c r="D2381" i="25"/>
  <c r="G2458" i="1"/>
  <c r="D2377" i="25"/>
  <c r="G2450" i="1"/>
  <c r="D2369" i="25"/>
  <c r="G2438" i="1"/>
  <c r="D2357" i="25"/>
  <c r="G2430" i="1"/>
  <c r="D2747" i="25"/>
  <c r="D2349" i="25"/>
  <c r="G2414" i="1"/>
  <c r="D2333" i="25"/>
  <c r="G2410" i="1"/>
  <c r="D2329" i="25"/>
  <c r="G2406" i="1"/>
  <c r="D2425" i="25"/>
  <c r="D2325" i="25"/>
  <c r="G2398" i="1"/>
  <c r="D2317" i="25"/>
  <c r="G2386" i="1"/>
  <c r="D2306" i="25"/>
  <c r="G2549" i="1"/>
  <c r="D2465" i="25"/>
  <c r="G2695" i="1"/>
  <c r="D2604" i="25"/>
  <c r="G2690" i="1"/>
  <c r="D2600" i="25"/>
  <c r="G2686" i="1"/>
  <c r="D2596" i="25"/>
  <c r="G2677" i="1"/>
  <c r="D2588" i="25"/>
  <c r="G2665" i="1"/>
  <c r="D2576" i="25"/>
  <c r="G2661" i="1"/>
  <c r="D2572" i="25"/>
  <c r="G2652" i="1"/>
  <c r="D2564" i="25"/>
  <c r="G2647" i="1"/>
  <c r="D2560" i="25"/>
  <c r="G2643" i="1"/>
  <c r="D2556" i="25"/>
  <c r="G2626" i="1"/>
  <c r="D2540" i="25"/>
  <c r="D2895" i="25"/>
  <c r="G2622" i="1"/>
  <c r="D2536" i="25"/>
  <c r="G2618" i="1"/>
  <c r="D2532" i="25"/>
  <c r="G2605" i="1"/>
  <c r="D2520" i="25"/>
  <c r="G2601" i="1"/>
  <c r="D2516" i="25"/>
  <c r="G2593" i="1"/>
  <c r="D2824" i="25"/>
  <c r="D2508" i="25"/>
  <c r="G2589" i="1"/>
  <c r="D2504" i="25"/>
  <c r="G2585" i="1"/>
  <c r="D2500" i="25"/>
  <c r="G2581" i="1"/>
  <c r="D2496" i="25"/>
  <c r="G2577" i="1"/>
  <c r="D2492" i="25"/>
  <c r="G2573" i="1"/>
  <c r="D2488" i="25"/>
  <c r="G2569" i="1"/>
  <c r="D2484" i="25"/>
  <c r="G2565" i="1"/>
  <c r="D2480" i="25"/>
  <c r="G2561" i="1"/>
  <c r="D2476" i="25"/>
  <c r="G2557" i="1"/>
  <c r="D2472" i="25"/>
  <c r="G2380" i="1"/>
  <c r="D2300" i="25"/>
  <c r="G2376" i="1"/>
  <c r="D2296" i="25"/>
  <c r="G2372" i="1"/>
  <c r="D2292" i="25"/>
  <c r="G2368" i="1"/>
  <c r="D2288" i="25"/>
  <c r="G2348" i="1"/>
  <c r="D2268" i="25"/>
  <c r="G2340" i="1"/>
  <c r="D2260" i="25"/>
  <c r="G2336" i="1"/>
  <c r="D2256" i="25"/>
  <c r="G2332" i="1"/>
  <c r="D2252" i="25"/>
  <c r="G2324" i="1"/>
  <c r="D2244" i="25"/>
  <c r="G2320" i="1"/>
  <c r="D2240" i="25"/>
  <c r="G2316" i="1"/>
  <c r="D2236" i="25"/>
  <c r="G2312" i="1"/>
  <c r="D2232" i="25"/>
  <c r="G2303" i="1"/>
  <c r="D2223" i="25"/>
  <c r="G2295" i="1"/>
  <c r="D2216" i="25"/>
  <c r="G2283" i="1"/>
  <c r="D2899" i="25"/>
  <c r="D2205" i="25"/>
  <c r="G2279" i="1"/>
  <c r="D2201" i="25"/>
  <c r="G2271" i="1"/>
  <c r="D2193" i="25"/>
  <c r="G2267" i="1"/>
  <c r="D2189" i="25"/>
  <c r="G2263" i="1"/>
  <c r="D2185" i="25"/>
  <c r="D2274" i="25"/>
  <c r="G2259" i="1"/>
  <c r="D2181" i="25"/>
  <c r="G2255" i="1"/>
  <c r="D2177" i="25"/>
  <c r="G2251" i="1"/>
  <c r="D2173" i="25"/>
  <c r="G2243" i="1"/>
  <c r="D2165" i="25"/>
  <c r="G2239" i="1"/>
  <c r="D2161" i="25"/>
  <c r="G2227" i="1"/>
  <c r="D2149" i="25"/>
  <c r="G2219" i="1"/>
  <c r="D2142" i="25"/>
  <c r="G2215" i="1"/>
  <c r="D2138" i="25"/>
  <c r="G2211" i="1"/>
  <c r="D2134" i="25"/>
  <c r="G2207" i="1"/>
  <c r="D2783" i="25"/>
  <c r="D2130" i="25"/>
  <c r="G2203" i="1"/>
  <c r="D2126" i="25"/>
  <c r="G2199" i="1"/>
  <c r="D2123" i="25"/>
  <c r="D2808" i="25"/>
  <c r="G2195" i="1"/>
  <c r="D2119" i="25"/>
  <c r="G2191" i="1"/>
  <c r="D2116" i="25"/>
  <c r="G2183" i="1"/>
  <c r="D2110" i="25"/>
  <c r="G2179" i="1"/>
  <c r="D2106" i="25"/>
  <c r="G2175" i="1"/>
  <c r="D2102" i="25"/>
  <c r="G2162" i="1"/>
  <c r="D2090" i="25"/>
  <c r="G2150" i="1"/>
  <c r="D2081" i="25"/>
  <c r="G2146" i="1"/>
  <c r="D2078" i="25"/>
  <c r="G2142" i="1"/>
  <c r="D2076" i="25"/>
  <c r="G2121" i="1"/>
  <c r="D2070" i="25"/>
  <c r="G2117" i="1"/>
  <c r="D2066" i="25"/>
  <c r="G2113" i="1"/>
  <c r="D2062" i="25"/>
  <c r="G2109" i="1"/>
  <c r="D2058" i="25"/>
  <c r="G2105" i="1"/>
  <c r="D2054" i="25"/>
  <c r="G2093" i="1"/>
  <c r="D2042" i="25"/>
  <c r="G2077" i="1"/>
  <c r="D2026" i="25"/>
  <c r="G2073" i="1"/>
  <c r="D2022" i="25"/>
  <c r="G2069" i="1"/>
  <c r="D2018" i="25"/>
  <c r="G2065" i="1"/>
  <c r="D2014" i="25"/>
  <c r="G2061" i="1"/>
  <c r="D2010" i="25"/>
  <c r="G2057" i="1"/>
  <c r="D2006" i="25"/>
  <c r="G2053" i="1"/>
  <c r="D2002" i="25"/>
  <c r="G2049" i="1"/>
  <c r="D1998" i="25"/>
  <c r="G2041" i="1"/>
  <c r="D1990" i="25"/>
  <c r="G2037" i="1"/>
  <c r="D1986" i="25"/>
  <c r="G2021" i="1"/>
  <c r="D1970" i="25"/>
  <c r="G2017" i="1"/>
  <c r="D1966" i="25"/>
  <c r="G2001" i="1"/>
  <c r="D1950" i="25"/>
  <c r="G1997" i="1"/>
  <c r="D1946" i="25"/>
  <c r="G1981" i="1"/>
  <c r="D1931" i="25"/>
  <c r="G1977" i="1"/>
  <c r="D1927" i="25"/>
  <c r="G1973" i="1"/>
  <c r="D1923" i="25"/>
  <c r="G1965" i="1"/>
  <c r="D1915" i="25"/>
  <c r="D1916" i="25"/>
  <c r="G1961" i="1"/>
  <c r="D1911" i="25"/>
  <c r="G1949" i="1"/>
  <c r="D1899" i="25"/>
  <c r="G1945" i="1"/>
  <c r="D1895" i="25"/>
  <c r="G1941" i="1"/>
  <c r="D1891" i="25"/>
  <c r="G1937" i="1"/>
  <c r="D1887" i="25"/>
  <c r="G1933" i="1"/>
  <c r="D1883" i="25"/>
  <c r="G1929" i="1"/>
  <c r="D1879" i="25"/>
  <c r="G1917" i="1"/>
  <c r="D1869" i="25"/>
  <c r="G1913" i="1"/>
  <c r="D1865" i="25"/>
  <c r="G1909" i="1"/>
  <c r="D1861" i="25"/>
  <c r="G1905" i="1"/>
  <c r="D2432" i="25"/>
  <c r="D1857" i="25"/>
  <c r="G1901" i="1"/>
  <c r="D1853" i="25"/>
  <c r="G1897" i="1"/>
  <c r="D2196" i="25"/>
  <c r="D1849" i="25"/>
  <c r="G1885" i="1"/>
  <c r="D1837" i="25"/>
  <c r="G1877" i="1"/>
  <c r="D2406" i="25"/>
  <c r="D1831" i="25"/>
  <c r="G1873" i="1"/>
  <c r="D1827" i="25"/>
  <c r="G1869" i="1"/>
  <c r="D1823" i="25"/>
  <c r="G1865" i="1"/>
  <c r="D1819" i="25"/>
  <c r="G1861" i="1"/>
  <c r="D1815" i="25"/>
  <c r="D2695" i="25"/>
  <c r="G1857" i="1"/>
  <c r="D1811" i="25"/>
  <c r="G1849" i="1"/>
  <c r="D1803" i="25"/>
  <c r="G1845" i="1"/>
  <c r="D1799" i="25"/>
  <c r="D2164" i="25"/>
  <c r="G1841" i="1"/>
  <c r="D1795" i="25"/>
  <c r="G1837" i="1"/>
  <c r="D1791" i="25"/>
  <c r="G1821" i="1"/>
  <c r="D1775" i="25"/>
  <c r="G1817" i="1"/>
  <c r="D1771" i="25"/>
  <c r="D2810" i="25"/>
  <c r="G1813" i="1"/>
  <c r="D1767" i="25"/>
  <c r="G1805" i="1"/>
  <c r="D1759" i="25"/>
  <c r="G1793" i="1"/>
  <c r="D1747" i="25"/>
  <c r="D2336" i="25"/>
  <c r="G1789" i="1"/>
  <c r="D1744" i="25"/>
  <c r="G1785" i="1"/>
  <c r="D1740" i="25"/>
  <c r="G1777" i="1"/>
  <c r="D1732" i="25"/>
  <c r="G1765" i="1"/>
  <c r="D1720" i="25"/>
  <c r="G1761" i="1"/>
  <c r="D1716" i="25"/>
  <c r="D2846" i="25"/>
  <c r="G1749" i="1"/>
  <c r="D1705" i="25"/>
  <c r="G1745" i="1"/>
  <c r="D1701" i="25"/>
  <c r="G1737" i="1"/>
  <c r="D1693" i="25"/>
  <c r="G1733" i="1"/>
  <c r="D1689" i="25"/>
  <c r="D1962" i="25"/>
  <c r="G1729" i="1"/>
  <c r="D1685" i="25"/>
  <c r="G1721" i="1"/>
  <c r="D1677" i="25"/>
  <c r="D1953" i="25"/>
  <c r="G1713" i="1"/>
  <c r="D1669" i="25"/>
  <c r="G1705" i="1"/>
  <c r="D2248" i="25"/>
  <c r="D1662" i="25"/>
  <c r="G1701" i="1"/>
  <c r="D1658" i="25"/>
  <c r="G1697" i="1"/>
  <c r="D1654" i="25"/>
  <c r="G1693" i="1"/>
  <c r="D1650" i="25"/>
  <c r="G1689" i="1"/>
  <c r="D1646" i="25"/>
  <c r="G1685" i="1"/>
  <c r="D1642" i="25"/>
  <c r="G1681" i="1"/>
  <c r="D1638" i="25"/>
  <c r="G1676" i="1"/>
  <c r="D1634" i="25"/>
  <c r="G1672" i="1"/>
  <c r="D1630" i="25"/>
  <c r="G1668" i="1"/>
  <c r="D1626" i="25"/>
  <c r="G1664" i="1"/>
  <c r="D1622" i="25"/>
  <c r="G1660" i="1"/>
  <c r="D1618" i="25"/>
  <c r="G1648" i="1"/>
  <c r="D1606" i="25"/>
  <c r="G1644" i="1"/>
  <c r="D1602" i="25"/>
  <c r="G1640" i="1"/>
  <c r="D2898" i="25"/>
  <c r="D2550" i="25"/>
  <c r="D1598" i="25"/>
  <c r="D2342" i="25"/>
  <c r="G1636" i="1"/>
  <c r="D1594" i="25"/>
  <c r="G1632" i="1"/>
  <c r="D1590" i="25"/>
  <c r="G1628" i="1"/>
  <c r="D1586" i="25"/>
  <c r="G1616" i="1"/>
  <c r="D1574" i="25"/>
  <c r="G1604" i="1"/>
  <c r="D1562" i="25"/>
  <c r="G1600" i="1"/>
  <c r="D1558" i="25"/>
  <c r="G1596" i="1"/>
  <c r="D1554" i="25"/>
  <c r="G1592" i="1"/>
  <c r="D2715" i="25"/>
  <c r="D1550" i="25"/>
  <c r="G1588" i="1"/>
  <c r="D1546" i="25"/>
  <c r="G1580" i="1"/>
  <c r="D1539" i="25"/>
  <c r="G1568" i="1"/>
  <c r="D1527" i="25"/>
  <c r="G1564" i="1"/>
  <c r="D1523" i="25"/>
  <c r="G1560" i="1"/>
  <c r="D1519" i="25"/>
  <c r="D2594" i="25"/>
  <c r="G1556" i="1"/>
  <c r="D1515" i="25"/>
  <c r="G1552" i="1"/>
  <c r="D1511" i="25"/>
  <c r="G1548" i="1"/>
  <c r="D1507" i="25"/>
  <c r="G1544" i="1"/>
  <c r="D1503" i="25"/>
  <c r="G1536" i="1"/>
  <c r="D1495" i="25"/>
  <c r="G1532" i="1"/>
  <c r="D1491" i="25"/>
  <c r="G1528" i="1"/>
  <c r="D1487" i="25"/>
  <c r="D2344" i="25"/>
  <c r="D2554" i="25"/>
  <c r="G1524" i="1"/>
  <c r="D1483" i="25"/>
  <c r="D2548" i="25"/>
  <c r="G1512" i="1"/>
  <c r="D1471" i="25"/>
  <c r="G1504" i="1"/>
  <c r="D1463" i="25"/>
  <c r="G1500" i="1"/>
  <c r="D1459" i="25"/>
  <c r="G1496" i="1"/>
  <c r="D1455" i="25"/>
  <c r="G1492" i="1"/>
  <c r="D1451" i="25"/>
  <c r="G1488" i="1"/>
  <c r="D1447" i="25"/>
  <c r="G1480" i="1"/>
  <c r="D1439" i="25"/>
  <c r="G1476" i="1"/>
  <c r="D1435" i="25"/>
  <c r="G1472" i="1"/>
  <c r="D1431" i="25"/>
  <c r="G1464" i="1"/>
  <c r="D1423" i="25"/>
  <c r="G1456" i="1"/>
  <c r="D1415" i="25"/>
  <c r="G1452" i="1"/>
  <c r="D1411" i="25"/>
  <c r="D2183" i="25"/>
  <c r="G1448" i="1"/>
  <c r="D1409" i="25"/>
  <c r="G1440" i="1"/>
  <c r="D1401" i="25"/>
  <c r="G1436" i="1"/>
  <c r="D1397" i="25"/>
  <c r="G1432" i="1"/>
  <c r="D1393" i="25"/>
  <c r="G1420" i="1"/>
  <c r="D1381" i="25"/>
  <c r="G1408" i="1"/>
  <c r="D1369" i="25"/>
  <c r="G1404" i="1"/>
  <c r="D1365" i="25"/>
  <c r="G1400" i="1"/>
  <c r="D1361" i="25"/>
  <c r="G1396" i="1"/>
  <c r="D1357" i="25"/>
  <c r="G1392" i="1"/>
  <c r="D1353" i="25"/>
  <c r="G1388" i="1"/>
  <c r="D1350" i="25"/>
  <c r="G1384" i="1"/>
  <c r="D1346" i="25"/>
  <c r="G1376" i="1"/>
  <c r="D1338" i="25"/>
  <c r="G1372" i="1"/>
  <c r="D1334" i="25"/>
  <c r="G1368" i="1"/>
  <c r="D1330" i="25"/>
  <c r="G1364" i="1"/>
  <c r="D1326" i="25"/>
  <c r="D1614" i="25"/>
  <c r="G1356" i="1"/>
  <c r="D1320" i="25"/>
  <c r="G1352" i="1"/>
  <c r="D1316" i="25"/>
  <c r="G1348" i="1"/>
  <c r="D1312" i="25"/>
  <c r="G1332" i="1"/>
  <c r="D1297" i="25"/>
  <c r="G1328" i="1"/>
  <c r="D1293" i="25"/>
  <c r="D2558" i="25"/>
  <c r="G1324" i="1"/>
  <c r="D1289" i="25"/>
  <c r="G1320" i="1"/>
  <c r="D2346" i="25"/>
  <c r="D1285" i="25"/>
  <c r="G1316" i="1"/>
  <c r="D1481" i="25"/>
  <c r="D1281" i="25"/>
  <c r="G1308" i="1"/>
  <c r="D1274" i="25"/>
  <c r="G1300" i="1"/>
  <c r="D1266" i="25"/>
  <c r="G1296" i="1"/>
  <c r="D1262" i="25"/>
  <c r="G1292" i="1"/>
  <c r="D1258" i="25"/>
  <c r="G1288" i="1"/>
  <c r="D1254" i="25"/>
  <c r="G1284" i="1"/>
  <c r="D1250" i="25"/>
  <c r="D1845" i="25"/>
  <c r="D1446" i="25"/>
  <c r="G1280" i="1"/>
  <c r="D1246" i="25"/>
  <c r="G1272" i="1"/>
  <c r="D1238" i="25"/>
  <c r="G1264" i="1"/>
  <c r="D1231" i="25"/>
  <c r="D2827" i="25"/>
  <c r="G1260" i="1"/>
  <c r="D1227" i="25"/>
  <c r="G1256" i="1"/>
  <c r="D1224" i="25"/>
  <c r="D2503" i="25"/>
  <c r="D2722" i="25"/>
  <c r="G1252" i="1"/>
  <c r="D1220" i="25"/>
  <c r="G1248" i="1"/>
  <c r="D1216" i="25"/>
  <c r="G1244" i="1"/>
  <c r="D1212" i="25"/>
  <c r="G1240" i="1"/>
  <c r="D1208" i="25"/>
  <c r="G1232" i="1"/>
  <c r="D1200" i="25"/>
  <c r="G1228" i="1"/>
  <c r="D1196" i="25"/>
  <c r="G1224" i="1"/>
  <c r="D1192" i="25"/>
  <c r="G1220" i="1"/>
  <c r="D1188" i="25"/>
  <c r="G1216" i="1"/>
  <c r="D1184" i="25"/>
  <c r="G1208" i="1"/>
  <c r="D1176" i="25"/>
  <c r="G1204" i="1"/>
  <c r="D1172" i="25"/>
  <c r="G1200" i="1"/>
  <c r="D1512" i="25"/>
  <c r="D2220" i="25"/>
  <c r="D1168" i="25"/>
  <c r="G1196" i="1"/>
  <c r="D1164" i="25"/>
  <c r="G1188" i="1"/>
  <c r="D1156" i="25"/>
  <c r="G1184" i="1"/>
  <c r="D1152" i="25"/>
  <c r="G1180" i="1"/>
  <c r="D1148" i="25"/>
  <c r="G1176" i="1"/>
  <c r="D1144" i="25"/>
  <c r="D2313" i="25"/>
  <c r="G1172" i="1"/>
  <c r="D1140" i="25"/>
  <c r="G1168" i="1"/>
  <c r="D1136" i="25"/>
  <c r="G1164" i="1"/>
  <c r="D1132" i="25"/>
  <c r="G1160" i="1"/>
  <c r="D1128" i="25"/>
  <c r="G1156" i="1"/>
  <c r="D1124" i="25"/>
  <c r="G1152" i="1"/>
  <c r="D1120" i="25"/>
  <c r="G1148" i="1"/>
  <c r="D1116" i="25"/>
  <c r="G1144" i="1"/>
  <c r="D1112" i="25"/>
  <c r="G1140" i="1"/>
  <c r="D1108" i="25"/>
  <c r="G1132" i="1"/>
  <c r="D1531" i="25"/>
  <c r="D2933" i="25"/>
  <c r="D1100" i="25"/>
  <c r="G1128" i="1"/>
  <c r="D1096" i="25"/>
  <c r="G1124" i="1"/>
  <c r="D1092" i="25"/>
  <c r="G1120" i="1"/>
  <c r="D1088" i="25"/>
  <c r="G1116" i="1"/>
  <c r="D1084" i="25"/>
  <c r="G1112" i="1"/>
  <c r="D1080" i="25"/>
  <c r="G1108" i="1"/>
  <c r="D1076" i="25"/>
  <c r="D2154" i="25"/>
  <c r="G1104" i="1"/>
  <c r="D1072" i="25"/>
  <c r="G1100" i="1"/>
  <c r="D1069" i="25"/>
  <c r="G1092" i="1"/>
  <c r="D1061" i="25"/>
  <c r="G1084" i="1"/>
  <c r="D1053" i="25"/>
  <c r="G1072" i="1"/>
  <c r="D2880" i="25"/>
  <c r="D1041" i="25"/>
  <c r="G1068" i="1"/>
  <c r="D1037" i="25"/>
  <c r="G1064" i="1"/>
  <c r="D1033" i="25"/>
  <c r="G1060" i="1"/>
  <c r="D1029" i="25"/>
  <c r="D2522" i="25"/>
  <c r="D2862" i="25"/>
  <c r="G1056" i="1"/>
  <c r="D1025" i="25"/>
  <c r="G1052" i="1"/>
  <c r="D1021" i="25"/>
  <c r="G1048" i="1"/>
  <c r="D1017" i="25"/>
  <c r="G1040" i="1"/>
  <c r="D1009" i="25"/>
  <c r="D2184" i="25"/>
  <c r="G1032" i="1"/>
  <c r="D1001" i="25"/>
  <c r="G1028" i="1"/>
  <c r="D997" i="25"/>
  <c r="D2156" i="25"/>
  <c r="G1024" i="1"/>
  <c r="D993" i="25"/>
  <c r="D2304" i="25"/>
  <c r="G1020" i="1"/>
  <c r="D989" i="25"/>
  <c r="G1016" i="1"/>
  <c r="D985" i="25"/>
  <c r="G1008" i="1"/>
  <c r="D977" i="25"/>
  <c r="G1004" i="1"/>
  <c r="D973" i="25"/>
  <c r="D2045" i="25"/>
  <c r="G1000" i="1"/>
  <c r="D969" i="25"/>
  <c r="G996" i="1"/>
  <c r="D965" i="25"/>
  <c r="G992" i="1"/>
  <c r="D961" i="25"/>
  <c r="G988" i="1"/>
  <c r="D957" i="25"/>
  <c r="D1160" i="25"/>
  <c r="G984" i="1"/>
  <c r="D953" i="25"/>
  <c r="G972" i="1"/>
  <c r="D942" i="25"/>
  <c r="G968" i="1"/>
  <c r="D938" i="25"/>
  <c r="D2563" i="25"/>
  <c r="G964" i="1"/>
  <c r="D934" i="25"/>
  <c r="G960" i="1"/>
  <c r="D930" i="25"/>
  <c r="G956" i="1"/>
  <c r="D926" i="25"/>
  <c r="D1748" i="25"/>
  <c r="G952" i="1"/>
  <c r="D922" i="25"/>
  <c r="G948" i="1"/>
  <c r="D918" i="25"/>
  <c r="G944" i="1"/>
  <c r="D914" i="25"/>
  <c r="G940" i="1"/>
  <c r="D910" i="25"/>
  <c r="D1591" i="25"/>
  <c r="G936" i="1"/>
  <c r="D906" i="25"/>
  <c r="G932" i="1"/>
  <c r="D902" i="25"/>
  <c r="G928" i="1"/>
  <c r="D898" i="25"/>
  <c r="G924" i="1"/>
  <c r="D894" i="25"/>
  <c r="G920" i="1"/>
  <c r="D890" i="25"/>
  <c r="G916" i="1"/>
  <c r="D886" i="25"/>
  <c r="G912" i="1"/>
  <c r="D882" i="25"/>
  <c r="D1996" i="25"/>
  <c r="G908" i="1"/>
  <c r="D878" i="25"/>
  <c r="D1725" i="25"/>
  <c r="G904" i="1"/>
  <c r="D874" i="25"/>
  <c r="G900" i="1"/>
  <c r="D870" i="25"/>
  <c r="G896" i="1"/>
  <c r="D866" i="25"/>
  <c r="D1983" i="25"/>
  <c r="D1427" i="25"/>
  <c r="D1569" i="25"/>
  <c r="G892" i="1"/>
  <c r="D862" i="25"/>
  <c r="G884" i="1"/>
  <c r="D854" i="25"/>
  <c r="G880" i="1"/>
  <c r="D850" i="25"/>
  <c r="G876" i="1"/>
  <c r="D846" i="25"/>
  <c r="G872" i="1"/>
  <c r="D842" i="25"/>
  <c r="G868" i="1"/>
  <c r="D838" i="25"/>
  <c r="D1919" i="25"/>
  <c r="G864" i="1"/>
  <c r="D834" i="25"/>
  <c r="G860" i="1"/>
  <c r="D830" i="25"/>
  <c r="D1960" i="25"/>
  <c r="D1687" i="25"/>
  <c r="G852" i="1"/>
  <c r="D823" i="25"/>
  <c r="G848" i="1"/>
  <c r="D820" i="25"/>
  <c r="G844" i="1"/>
  <c r="D816" i="25"/>
  <c r="G836" i="1"/>
  <c r="D808" i="25"/>
  <c r="G832" i="1"/>
  <c r="D804" i="25"/>
  <c r="G828" i="1"/>
  <c r="D800" i="25"/>
  <c r="G824" i="1"/>
  <c r="D796" i="25"/>
  <c r="G816" i="1"/>
  <c r="D1551" i="25"/>
  <c r="D788" i="25"/>
  <c r="D2269" i="25"/>
  <c r="G812" i="1"/>
  <c r="D784" i="25"/>
  <c r="G808" i="1"/>
  <c r="D781" i="25"/>
  <c r="G804" i="1"/>
  <c r="D777" i="25"/>
  <c r="G800" i="1"/>
  <c r="D773" i="25"/>
  <c r="G796" i="1"/>
  <c r="D769" i="25"/>
  <c r="G792" i="1"/>
  <c r="D765" i="25"/>
  <c r="G784" i="1"/>
  <c r="D757" i="25"/>
  <c r="G780" i="1"/>
  <c r="D753" i="25"/>
  <c r="G776" i="1"/>
  <c r="D749" i="25"/>
  <c r="G772" i="1"/>
  <c r="D745" i="25"/>
  <c r="G768" i="1"/>
  <c r="D741" i="25"/>
  <c r="G764" i="1"/>
  <c r="D737" i="25"/>
  <c r="D1624" i="25"/>
  <c r="D2798" i="25"/>
  <c r="D2254" i="25"/>
  <c r="G760" i="1"/>
  <c r="D733" i="25"/>
  <c r="D763" i="25"/>
  <c r="G752" i="1"/>
  <c r="D725" i="25"/>
  <c r="G748" i="1"/>
  <c r="D721" i="25"/>
  <c r="G740" i="1"/>
  <c r="D713" i="25"/>
  <c r="G736" i="1"/>
  <c r="D1675" i="25"/>
  <c r="D1671" i="25"/>
  <c r="D709" i="25"/>
  <c r="D2653" i="25"/>
  <c r="D2935" i="25"/>
  <c r="G732" i="1"/>
  <c r="D705" i="25"/>
  <c r="D2225" i="25"/>
  <c r="G728" i="1"/>
  <c r="D701" i="25"/>
  <c r="G724" i="1"/>
  <c r="D697" i="25"/>
  <c r="G720" i="1"/>
  <c r="D693" i="25"/>
  <c r="G716" i="1"/>
  <c r="D689" i="25"/>
  <c r="G712" i="1"/>
  <c r="D685" i="25"/>
  <c r="G708" i="1"/>
  <c r="D682" i="25"/>
  <c r="G704" i="1"/>
  <c r="D678" i="25"/>
  <c r="D2352" i="25"/>
  <c r="G688" i="1"/>
  <c r="D663" i="25"/>
  <c r="G684" i="1"/>
  <c r="D724" i="25"/>
  <c r="D659" i="25"/>
  <c r="G680" i="1"/>
  <c r="D655" i="25"/>
  <c r="D1760" i="25"/>
  <c r="D2198" i="25"/>
  <c r="G676" i="1"/>
  <c r="D651" i="25"/>
  <c r="G672" i="1"/>
  <c r="D647" i="25"/>
  <c r="G668" i="1"/>
  <c r="D643" i="25"/>
  <c r="G664" i="1"/>
  <c r="D639" i="25"/>
  <c r="G660" i="1"/>
  <c r="D635" i="25"/>
  <c r="G652" i="1"/>
  <c r="D2413" i="25"/>
  <c r="D627" i="25"/>
  <c r="D1234" i="25"/>
  <c r="G648" i="1"/>
  <c r="D623" i="25"/>
  <c r="G644" i="1"/>
  <c r="D619" i="25"/>
  <c r="G640" i="1"/>
  <c r="D615" i="25"/>
  <c r="G636" i="1"/>
  <c r="D1763" i="25"/>
  <c r="D611" i="25"/>
  <c r="D1404" i="25"/>
  <c r="G632" i="1"/>
  <c r="D607" i="25"/>
  <c r="G628" i="1"/>
  <c r="D2719" i="25"/>
  <c r="D603" i="25"/>
  <c r="G624" i="1"/>
  <c r="D599" i="25"/>
  <c r="G620" i="1"/>
  <c r="D595" i="25"/>
  <c r="D835" i="25"/>
  <c r="G616" i="1"/>
  <c r="D1083" i="25"/>
  <c r="D591" i="25"/>
  <c r="G612" i="1"/>
  <c r="D2482" i="25"/>
  <c r="D587" i="25"/>
  <c r="G608" i="1"/>
  <c r="D583" i="25"/>
  <c r="G604" i="1"/>
  <c r="D579" i="25"/>
  <c r="G600" i="1"/>
  <c r="D575" i="25"/>
  <c r="D1782" i="25"/>
  <c r="G596" i="1"/>
  <c r="D571" i="25"/>
  <c r="G592" i="1"/>
  <c r="D567" i="25"/>
  <c r="G588" i="1"/>
  <c r="D563" i="25"/>
  <c r="G584" i="1"/>
  <c r="D559" i="25"/>
  <c r="G580" i="1"/>
  <c r="D556" i="25"/>
  <c r="G576" i="1"/>
  <c r="D552" i="25"/>
  <c r="G572" i="1"/>
  <c r="D548" i="25"/>
  <c r="G568" i="1"/>
  <c r="D544" i="25"/>
  <c r="G564" i="1"/>
  <c r="D540" i="25"/>
  <c r="G560" i="1"/>
  <c r="D536" i="25"/>
  <c r="G556" i="1"/>
  <c r="D532" i="25"/>
  <c r="G552" i="1"/>
  <c r="D528" i="25"/>
  <c r="G548" i="1"/>
  <c r="D524" i="25"/>
  <c r="G544" i="1"/>
  <c r="D520" i="25"/>
  <c r="G540" i="1"/>
  <c r="D516" i="25"/>
  <c r="G536" i="1"/>
  <c r="D512" i="25"/>
  <c r="G532" i="1"/>
  <c r="D508" i="25"/>
  <c r="G528" i="1"/>
  <c r="D504" i="25"/>
  <c r="G524" i="1"/>
  <c r="D500" i="25"/>
  <c r="G520" i="1"/>
  <c r="D496" i="25"/>
  <c r="G508" i="1"/>
  <c r="D486" i="25"/>
  <c r="D1779" i="25"/>
  <c r="D2458" i="25"/>
  <c r="D492" i="25"/>
  <c r="G504" i="1"/>
  <c r="D482" i="25"/>
  <c r="D747" i="25"/>
  <c r="D2237" i="25"/>
  <c r="D1097" i="25"/>
  <c r="G500" i="1"/>
  <c r="D478" i="25"/>
  <c r="G496" i="1"/>
  <c r="D474" i="25"/>
  <c r="D2068" i="25"/>
  <c r="G492" i="1"/>
  <c r="D470" i="25"/>
  <c r="D2765" i="25"/>
  <c r="G488" i="1"/>
  <c r="D466" i="25"/>
  <c r="G484" i="1"/>
  <c r="D462" i="25"/>
  <c r="D2219" i="25"/>
  <c r="G480" i="1"/>
  <c r="D458" i="25"/>
  <c r="G476" i="1"/>
  <c r="D454" i="25"/>
  <c r="D2579" i="25"/>
  <c r="G472" i="1"/>
  <c r="D450" i="25"/>
  <c r="G468" i="1"/>
  <c r="D446" i="25"/>
  <c r="D1611" i="25"/>
  <c r="G456" i="1"/>
  <c r="D436" i="25"/>
  <c r="G448" i="1"/>
  <c r="D428" i="25"/>
  <c r="G444" i="1"/>
  <c r="D424" i="25"/>
  <c r="G440" i="1"/>
  <c r="D420" i="25"/>
  <c r="G436" i="1"/>
  <c r="D880" i="25"/>
  <c r="D416" i="25"/>
  <c r="D1994" i="25"/>
  <c r="G432" i="1"/>
  <c r="D2416" i="25"/>
  <c r="D412" i="25"/>
  <c r="G428" i="1"/>
  <c r="D408" i="25"/>
  <c r="G424" i="1"/>
  <c r="D404" i="25"/>
  <c r="G420" i="1"/>
  <c r="D400" i="25"/>
  <c r="G416" i="1"/>
  <c r="D396" i="25"/>
  <c r="G412" i="1"/>
  <c r="D2721" i="25"/>
  <c r="D392" i="25"/>
  <c r="G404" i="1"/>
  <c r="D384" i="25"/>
  <c r="G400" i="1"/>
  <c r="D380" i="25"/>
  <c r="G396" i="1"/>
  <c r="D376" i="25"/>
  <c r="G392" i="1"/>
  <c r="D372" i="25"/>
  <c r="G388" i="1"/>
  <c r="D368" i="25"/>
  <c r="G380" i="1"/>
  <c r="D361" i="25"/>
  <c r="G376" i="1"/>
  <c r="D357" i="25"/>
  <c r="G372" i="1"/>
  <c r="D353" i="25"/>
  <c r="G368" i="1"/>
  <c r="D349" i="25"/>
  <c r="D1917" i="25"/>
  <c r="G364" i="1"/>
  <c r="D345" i="25"/>
  <c r="G360" i="1"/>
  <c r="D785" i="25"/>
  <c r="D341" i="25"/>
  <c r="D576" i="25"/>
  <c r="D1786" i="25"/>
  <c r="G356" i="1"/>
  <c r="D337" i="25"/>
  <c r="G352" i="1"/>
  <c r="D333" i="25"/>
  <c r="G348" i="1"/>
  <c r="D329" i="25"/>
  <c r="D1095" i="25"/>
  <c r="G344" i="1"/>
  <c r="D325" i="25"/>
  <c r="D2748" i="25"/>
  <c r="G340" i="1"/>
  <c r="D321" i="25"/>
  <c r="D1273" i="25"/>
  <c r="G336" i="1"/>
  <c r="D317" i="25"/>
  <c r="D2735" i="25"/>
  <c r="D1934" i="25"/>
  <c r="G332" i="1"/>
  <c r="D313" i="25"/>
  <c r="G328" i="1"/>
  <c r="D309" i="25"/>
  <c r="D1714" i="25"/>
  <c r="G324" i="1"/>
  <c r="D305" i="25"/>
  <c r="G320" i="1"/>
  <c r="D301" i="25"/>
  <c r="G316" i="1"/>
  <c r="D297" i="25"/>
  <c r="G312" i="1"/>
  <c r="D293" i="25"/>
  <c r="G308" i="1"/>
  <c r="D289" i="25"/>
  <c r="G304" i="1"/>
  <c r="D285" i="25"/>
  <c r="G300" i="1"/>
  <c r="D281" i="25"/>
  <c r="G296" i="1"/>
  <c r="D277" i="25"/>
  <c r="G292" i="1"/>
  <c r="D273" i="25"/>
  <c r="G288" i="1"/>
  <c r="D269" i="25"/>
  <c r="G284" i="1"/>
  <c r="D265" i="25"/>
  <c r="G280" i="1"/>
  <c r="D261" i="25"/>
  <c r="G276" i="1"/>
  <c r="D257" i="25"/>
  <c r="G272" i="1"/>
  <c r="D253" i="25"/>
  <c r="D2440" i="25"/>
  <c r="D1304" i="25"/>
  <c r="G268" i="1"/>
  <c r="D249" i="25"/>
  <c r="D2024" i="25"/>
  <c r="G264" i="1"/>
  <c r="D245" i="25"/>
  <c r="G260" i="1"/>
  <c r="D241" i="25"/>
  <c r="D1736" i="25"/>
  <c r="G256" i="1"/>
  <c r="D237" i="25"/>
  <c r="G252" i="1"/>
  <c r="D233" i="25"/>
  <c r="G248" i="1"/>
  <c r="D229" i="25"/>
  <c r="G244" i="1"/>
  <c r="D225" i="25"/>
  <c r="D2851" i="25"/>
  <c r="D1841" i="25"/>
  <c r="G240" i="1"/>
  <c r="D221" i="25"/>
  <c r="G236" i="1"/>
  <c r="D217" i="25"/>
  <c r="G232" i="1"/>
  <c r="D213" i="25"/>
  <c r="D1835" i="25"/>
  <c r="D2830" i="25"/>
  <c r="G228" i="1"/>
  <c r="D209" i="25"/>
  <c r="G224" i="1"/>
  <c r="D205" i="25"/>
  <c r="G220" i="1"/>
  <c r="D201" i="25"/>
  <c r="G216" i="1"/>
  <c r="D198" i="25"/>
  <c r="G212" i="1"/>
  <c r="D194" i="25"/>
  <c r="D1204" i="25"/>
  <c r="D1952" i="25"/>
  <c r="G208" i="1"/>
  <c r="D190" i="25"/>
  <c r="G204" i="1"/>
  <c r="D186" i="25"/>
  <c r="G200" i="1"/>
  <c r="D258" i="25"/>
  <c r="D182" i="25"/>
  <c r="G196" i="1"/>
  <c r="D178" i="25"/>
  <c r="D1314" i="25"/>
  <c r="G192" i="1"/>
  <c r="D174" i="25"/>
  <c r="G188" i="1"/>
  <c r="D171" i="25"/>
  <c r="G184" i="1"/>
  <c r="D167" i="25"/>
  <c r="G176" i="1"/>
  <c r="D159" i="25"/>
  <c r="D811" i="25"/>
  <c r="D1872" i="25"/>
  <c r="G172" i="1"/>
  <c r="D155" i="25"/>
  <c r="G168" i="1"/>
  <c r="D151" i="25"/>
  <c r="G164" i="1"/>
  <c r="D147" i="25"/>
  <c r="G160" i="1"/>
  <c r="D143" i="25"/>
  <c r="G156" i="1"/>
  <c r="D139" i="25"/>
  <c r="G152" i="1"/>
  <c r="D135" i="25"/>
  <c r="G148" i="1"/>
  <c r="D131" i="25"/>
  <c r="G144" i="1"/>
  <c r="D127" i="25"/>
  <c r="G140" i="1"/>
  <c r="D123" i="25"/>
  <c r="G136" i="1"/>
  <c r="D119" i="25"/>
  <c r="D2837" i="25"/>
  <c r="G132" i="1"/>
  <c r="D2834" i="25"/>
  <c r="D116" i="25"/>
  <c r="G128" i="1"/>
  <c r="D112" i="25"/>
  <c r="G124" i="1"/>
  <c r="D1832" i="25"/>
  <c r="D860" i="25"/>
  <c r="D108" i="25"/>
  <c r="D1561" i="25"/>
  <c r="D2273" i="25"/>
  <c r="D1408" i="25"/>
  <c r="G120" i="1"/>
  <c r="D104" i="25"/>
  <c r="G116" i="1"/>
  <c r="D100" i="25"/>
  <c r="G112" i="1"/>
  <c r="D96" i="25"/>
  <c r="G108" i="1"/>
  <c r="D92" i="25"/>
  <c r="G104" i="1"/>
  <c r="D88" i="25"/>
  <c r="G100" i="1"/>
  <c r="D84" i="25"/>
  <c r="G96" i="1"/>
  <c r="D80" i="25"/>
  <c r="G92" i="1"/>
  <c r="D76" i="25"/>
  <c r="G88" i="1"/>
  <c r="D72" i="25"/>
  <c r="G84" i="1"/>
  <c r="D68" i="25"/>
  <c r="G80" i="1"/>
  <c r="D64" i="25"/>
  <c r="G76" i="1"/>
  <c r="D787" i="25"/>
  <c r="D60" i="25"/>
  <c r="G72" i="1"/>
  <c r="D57" i="25"/>
  <c r="D786" i="25"/>
  <c r="D1955" i="25"/>
  <c r="D2153" i="25"/>
  <c r="G68" i="1"/>
  <c r="D342" i="25"/>
  <c r="D53" i="25"/>
  <c r="G64" i="1"/>
  <c r="D50" i="25"/>
  <c r="G60" i="1"/>
  <c r="D46" i="25"/>
  <c r="G56" i="1"/>
  <c r="D42" i="25"/>
  <c r="G52" i="1"/>
  <c r="D38" i="25"/>
  <c r="G48" i="1"/>
  <c r="D34" i="25"/>
  <c r="G44" i="1"/>
  <c r="D30" i="25"/>
  <c r="D1207" i="25"/>
  <c r="D1547" i="25"/>
  <c r="D1681" i="25"/>
  <c r="D2157" i="25"/>
  <c r="D2712" i="25"/>
  <c r="D1956" i="25"/>
  <c r="G40" i="1"/>
  <c r="D1067" i="25"/>
  <c r="D1323" i="25"/>
  <c r="D27" i="25"/>
  <c r="D2289" i="25"/>
  <c r="D2044" i="25"/>
  <c r="G36" i="1"/>
  <c r="D2456" i="25"/>
  <c r="D24" i="25"/>
  <c r="D947" i="25"/>
  <c r="G27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37" i="1"/>
  <c r="D2454" i="25"/>
  <c r="G2517" i="1"/>
  <c r="D2435" i="25"/>
  <c r="G2509" i="1"/>
  <c r="D2427" i="25"/>
  <c r="G2505" i="1"/>
  <c r="D2423" i="25"/>
  <c r="G2501" i="1"/>
  <c r="D2419" i="25"/>
  <c r="G2489" i="1"/>
  <c r="D2407" i="25"/>
  <c r="G2481" i="1"/>
  <c r="D2399" i="25"/>
  <c r="G2473" i="1"/>
  <c r="D2391" i="25"/>
  <c r="G2469" i="1"/>
  <c r="D2387" i="25"/>
  <c r="G2465" i="1"/>
  <c r="D2384" i="25"/>
  <c r="G2461" i="1"/>
  <c r="D2380" i="25"/>
  <c r="G2457" i="1"/>
  <c r="D2376" i="25"/>
  <c r="G2453" i="1"/>
  <c r="D2372" i="25"/>
  <c r="G2449" i="1"/>
  <c r="D2368" i="25"/>
  <c r="G2441" i="1"/>
  <c r="D2360" i="25"/>
  <c r="G2413" i="1"/>
  <c r="D2332" i="25"/>
  <c r="G2409" i="1"/>
  <c r="D2328" i="25"/>
  <c r="G2405" i="1"/>
  <c r="D2324" i="25"/>
  <c r="G2401" i="1"/>
  <c r="D2320" i="25"/>
  <c r="G2397" i="1"/>
  <c r="D2316" i="25"/>
  <c r="G2393" i="1"/>
  <c r="D2312" i="25"/>
  <c r="G2389" i="1"/>
  <c r="D2414" i="25"/>
  <c r="D2309" i="25"/>
  <c r="G2548" i="1"/>
  <c r="D2464" i="25"/>
  <c r="G2694" i="1"/>
  <c r="D2603" i="25"/>
  <c r="G2689" i="1"/>
  <c r="D2599" i="25"/>
  <c r="G2685" i="1"/>
  <c r="D2595" i="25"/>
  <c r="G2676" i="1"/>
  <c r="D2587" i="25"/>
  <c r="G2664" i="1"/>
  <c r="D2575" i="25"/>
  <c r="G2655" i="1"/>
  <c r="D2567" i="25"/>
  <c r="G2642" i="1"/>
  <c r="D2555" i="25"/>
  <c r="G2633" i="1"/>
  <c r="D2547" i="25"/>
  <c r="G2629" i="1"/>
  <c r="D2543" i="25"/>
  <c r="G2625" i="1"/>
  <c r="D2539" i="25"/>
  <c r="G2621" i="1"/>
  <c r="D2535" i="25"/>
  <c r="G2617" i="1"/>
  <c r="D2531" i="25"/>
  <c r="G2612" i="1"/>
  <c r="D2527" i="25"/>
  <c r="G2604" i="1"/>
  <c r="D2519" i="25"/>
  <c r="G2600" i="1"/>
  <c r="D2515" i="25"/>
  <c r="G2596" i="1"/>
  <c r="D2511" i="25"/>
  <c r="G2584" i="1"/>
  <c r="D2499" i="25"/>
  <c r="G2576" i="1"/>
  <c r="D2491" i="25"/>
  <c r="G2572" i="1"/>
  <c r="D2487" i="25"/>
  <c r="G2564" i="1"/>
  <c r="D2479" i="25"/>
  <c r="G2383" i="1"/>
  <c r="D2303" i="25"/>
  <c r="G2379" i="1"/>
  <c r="D2299" i="25"/>
  <c r="G2375" i="1"/>
  <c r="D2295" i="25"/>
  <c r="G2371" i="1"/>
  <c r="D2291" i="25"/>
  <c r="G2367" i="1"/>
  <c r="D2287" i="25"/>
  <c r="G2359" i="1"/>
  <c r="D2279" i="25"/>
  <c r="G2351" i="1"/>
  <c r="D2271" i="25"/>
  <c r="G2347" i="1"/>
  <c r="D2267" i="25"/>
  <c r="G2339" i="1"/>
  <c r="D2259" i="25"/>
  <c r="G2335" i="1"/>
  <c r="D2255" i="25"/>
  <c r="G2331" i="1"/>
  <c r="D2251" i="25"/>
  <c r="G2327" i="1"/>
  <c r="D2247" i="25"/>
  <c r="G2323" i="1"/>
  <c r="D2243" i="25"/>
  <c r="G2319" i="1"/>
  <c r="D2239" i="25"/>
  <c r="G2315" i="1"/>
  <c r="D2235" i="25"/>
  <c r="G2311" i="1"/>
  <c r="D2231" i="25"/>
  <c r="G2306" i="1"/>
  <c r="D2226" i="25"/>
  <c r="G2294" i="1"/>
  <c r="D2215" i="25"/>
  <c r="G2282" i="1"/>
  <c r="D2204" i="25"/>
  <c r="G2278" i="1"/>
  <c r="D2200" i="25"/>
  <c r="G2254" i="1"/>
  <c r="D2176" i="25"/>
  <c r="G2246" i="1"/>
  <c r="D2168" i="25"/>
  <c r="G2238" i="1"/>
  <c r="D2160" i="25"/>
  <c r="G2230" i="1"/>
  <c r="D2152" i="25"/>
  <c r="G2226" i="1"/>
  <c r="D2148" i="25"/>
  <c r="G2222" i="1"/>
  <c r="D2145" i="25"/>
  <c r="G2202" i="1"/>
  <c r="D2125" i="25"/>
  <c r="G2198" i="1"/>
  <c r="D2133" i="25"/>
  <c r="D2122" i="25"/>
  <c r="G2190" i="1"/>
  <c r="D2115" i="25"/>
  <c r="G2186" i="1"/>
  <c r="D2112" i="25"/>
  <c r="G2182" i="1"/>
  <c r="D2109" i="25"/>
  <c r="G2178" i="1"/>
  <c r="D2105" i="25"/>
  <c r="G2169" i="1"/>
  <c r="D2097" i="25"/>
  <c r="G2165" i="1"/>
  <c r="D2093" i="25"/>
  <c r="D2094" i="25"/>
  <c r="G2161" i="1"/>
  <c r="D2089" i="25"/>
  <c r="G2157" i="1"/>
  <c r="D2086" i="25"/>
  <c r="G2153" i="1"/>
  <c r="D2083" i="25"/>
  <c r="D2098" i="25"/>
  <c r="G2149" i="1"/>
  <c r="D2080" i="25"/>
  <c r="G2124" i="1"/>
  <c r="D2073" i="25"/>
  <c r="G2120" i="1"/>
  <c r="D2069" i="25"/>
  <c r="G2116" i="1"/>
  <c r="D2065" i="25"/>
  <c r="G2112" i="1"/>
  <c r="D2061" i="25"/>
  <c r="G2108" i="1"/>
  <c r="D2057" i="25"/>
  <c r="G2104" i="1"/>
  <c r="D2053" i="25"/>
  <c r="G2088" i="1"/>
  <c r="D2037" i="25"/>
  <c r="G2076" i="1"/>
  <c r="D2283" i="25"/>
  <c r="D2025" i="25"/>
  <c r="G2072" i="1"/>
  <c r="D2021" i="25"/>
  <c r="G2068" i="1"/>
  <c r="D2017" i="25"/>
  <c r="G2064" i="1"/>
  <c r="D2013" i="25"/>
  <c r="G2060" i="1"/>
  <c r="D2009" i="25"/>
  <c r="G2052" i="1"/>
  <c r="D2001" i="25"/>
  <c r="G2048" i="1"/>
  <c r="D1997" i="25"/>
  <c r="G2044" i="1"/>
  <c r="D1993" i="25"/>
  <c r="G2040" i="1"/>
  <c r="D1989" i="25"/>
  <c r="G2036" i="1"/>
  <c r="D1985" i="25"/>
  <c r="G2032" i="1"/>
  <c r="D1981" i="25"/>
  <c r="G2028" i="1"/>
  <c r="D1977" i="25"/>
  <c r="G2020" i="1"/>
  <c r="D1969" i="25"/>
  <c r="G2000" i="1"/>
  <c r="D1949" i="25"/>
  <c r="G1996" i="1"/>
  <c r="D1945" i="25"/>
  <c r="G1980" i="1"/>
  <c r="D1930" i="25"/>
  <c r="D2821" i="25"/>
  <c r="G1976" i="1"/>
  <c r="D1926" i="25"/>
  <c r="G1972" i="1"/>
  <c r="D1922" i="25"/>
  <c r="G1964" i="1"/>
  <c r="D2812" i="25"/>
  <c r="D1914" i="25"/>
  <c r="G1960" i="1"/>
  <c r="D1910" i="25"/>
  <c r="G1956" i="1"/>
  <c r="D1906" i="25"/>
  <c r="G1952" i="1"/>
  <c r="D1902" i="25"/>
  <c r="G1948" i="1"/>
  <c r="D1898" i="25"/>
  <c r="G1944" i="1"/>
  <c r="D1894" i="25"/>
  <c r="G1940" i="1"/>
  <c r="D2356" i="25"/>
  <c r="D1890" i="25"/>
  <c r="G1936" i="1"/>
  <c r="D2583" i="25"/>
  <c r="D1886" i="25"/>
  <c r="G1932" i="1"/>
  <c r="D1882" i="25"/>
  <c r="G1928" i="1"/>
  <c r="D1878" i="25"/>
  <c r="G1924" i="1"/>
  <c r="D1875" i="25"/>
  <c r="G1916" i="1"/>
  <c r="D1868" i="25"/>
  <c r="G1908" i="1"/>
  <c r="D1860" i="25"/>
  <c r="G1900" i="1"/>
  <c r="D1852" i="25"/>
  <c r="G1896" i="1"/>
  <c r="D1848" i="25"/>
  <c r="G1892" i="1"/>
  <c r="D1844" i="25"/>
  <c r="G1888" i="1"/>
  <c r="D1840" i="25"/>
  <c r="G1868" i="1"/>
  <c r="D1822" i="25"/>
  <c r="G1864" i="1"/>
  <c r="D1818" i="25"/>
  <c r="G1852" i="1"/>
  <c r="D1806" i="25"/>
  <c r="G1848" i="1"/>
  <c r="D2379" i="25"/>
  <c r="D1802" i="25"/>
  <c r="G1836" i="1"/>
  <c r="D1790" i="25"/>
  <c r="G1820" i="1"/>
  <c r="D1774" i="25"/>
  <c r="G1816" i="1"/>
  <c r="D2234" i="25"/>
  <c r="D1770" i="25"/>
  <c r="G1812" i="1"/>
  <c r="D1766" i="25"/>
  <c r="G1808" i="1"/>
  <c r="D1762" i="25"/>
  <c r="G1804" i="1"/>
  <c r="D2495" i="25"/>
  <c r="D1758" i="25"/>
  <c r="G1800" i="1"/>
  <c r="D1754" i="25"/>
  <c r="D2038" i="25"/>
  <c r="G1788" i="1"/>
  <c r="D1743" i="25"/>
  <c r="G1784" i="1"/>
  <c r="D1739" i="25"/>
  <c r="G1780" i="1"/>
  <c r="D1735" i="25"/>
  <c r="D2530" i="25"/>
  <c r="G1776" i="1"/>
  <c r="D1731" i="25"/>
  <c r="G1772" i="1"/>
  <c r="D1727" i="25"/>
  <c r="G1768" i="1"/>
  <c r="D1723" i="25"/>
  <c r="G1764" i="1"/>
  <c r="D1719" i="25"/>
  <c r="G1760" i="1"/>
  <c r="D1715" i="25"/>
  <c r="G1752" i="1"/>
  <c r="D1708" i="25"/>
  <c r="D1836" i="25"/>
  <c r="G1748" i="1"/>
  <c r="D1704" i="25"/>
  <c r="G1744" i="1"/>
  <c r="D1700" i="25"/>
  <c r="G1740" i="1"/>
  <c r="D1696" i="25"/>
  <c r="G1736" i="1"/>
  <c r="D1692" i="25"/>
  <c r="D1965" i="25"/>
  <c r="G1732" i="1"/>
  <c r="D1688" i="25"/>
  <c r="D1961" i="25"/>
  <c r="G1728" i="1"/>
  <c r="D1958" i="25"/>
  <c r="D1684" i="25"/>
  <c r="G1724" i="1"/>
  <c r="D1680" i="25"/>
  <c r="G1720" i="1"/>
  <c r="D1676" i="25"/>
  <c r="G1716" i="1"/>
  <c r="D1672" i="25"/>
  <c r="G1708" i="1"/>
  <c r="D1664" i="25"/>
  <c r="G1704" i="1"/>
  <c r="D1661" i="25"/>
  <c r="G1700" i="1"/>
  <c r="D1657" i="25"/>
  <c r="G1696" i="1"/>
  <c r="D1653" i="25"/>
  <c r="G1692" i="1"/>
  <c r="D1649" i="25"/>
  <c r="G1688" i="1"/>
  <c r="D1645" i="25"/>
  <c r="G1684" i="1"/>
  <c r="D1641" i="25"/>
  <c r="G1680" i="1"/>
  <c r="D2051" i="25"/>
  <c r="D1668" i="25"/>
  <c r="D1637" i="25"/>
  <c r="D1673" i="25"/>
  <c r="G1675" i="1"/>
  <c r="D1633" i="25"/>
  <c r="G1671" i="1"/>
  <c r="D1629" i="25"/>
  <c r="G1667" i="1"/>
  <c r="D1625" i="25"/>
  <c r="G1663" i="1"/>
  <c r="D1621" i="25"/>
  <c r="G1659" i="1"/>
  <c r="D1617" i="25"/>
  <c r="G1655" i="1"/>
  <c r="D1613" i="25"/>
  <c r="D2445" i="25"/>
  <c r="D1877" i="25"/>
  <c r="G1647" i="1"/>
  <c r="D1605" i="25"/>
  <c r="G1643" i="1"/>
  <c r="D1601" i="25"/>
  <c r="G1635" i="1"/>
  <c r="D1593" i="25"/>
  <c r="G1631" i="1"/>
  <c r="D2331" i="25"/>
  <c r="D1589" i="25"/>
  <c r="G1627" i="1"/>
  <c r="D1585" i="25"/>
  <c r="G1619" i="1"/>
  <c r="D1577" i="25"/>
  <c r="G1615" i="1"/>
  <c r="D1573" i="25"/>
  <c r="G1607" i="1"/>
  <c r="D1565" i="25"/>
  <c r="G1599" i="1"/>
  <c r="D1557" i="25"/>
  <c r="G1595" i="1"/>
  <c r="D1553" i="25"/>
  <c r="G1587" i="1"/>
  <c r="D1545" i="25"/>
  <c r="G1583" i="1"/>
  <c r="D1542" i="25"/>
  <c r="G1579" i="1"/>
  <c r="D1907" i="25"/>
  <c r="D1538" i="25"/>
  <c r="G1575" i="1"/>
  <c r="D1534" i="25"/>
  <c r="G1571" i="1"/>
  <c r="D1530" i="25"/>
  <c r="G1567" i="1"/>
  <c r="D1526" i="25"/>
  <c r="G1563" i="1"/>
  <c r="D1522" i="25"/>
  <c r="G1559" i="1"/>
  <c r="D1518" i="25"/>
  <c r="D2593" i="25"/>
  <c r="G1555" i="1"/>
  <c r="D1514" i="25"/>
  <c r="G1551" i="1"/>
  <c r="D1510" i="25"/>
  <c r="G1547" i="1"/>
  <c r="D1755" i="25"/>
  <c r="D1506" i="25"/>
  <c r="G1539" i="1"/>
  <c r="D1498" i="25"/>
  <c r="G1535" i="1"/>
  <c r="D1494" i="25"/>
  <c r="G1527" i="1"/>
  <c r="D2553" i="25"/>
  <c r="D1486" i="25"/>
  <c r="G1523" i="1"/>
  <c r="D1482" i="25"/>
  <c r="G1519" i="1"/>
  <c r="D1478" i="25"/>
  <c r="D2545" i="25"/>
  <c r="G1511" i="1"/>
  <c r="D1470" i="25"/>
  <c r="G1495" i="1"/>
  <c r="D1454" i="25"/>
  <c r="G1491" i="1"/>
  <c r="D1450" i="25"/>
  <c r="G1483" i="1"/>
  <c r="D1442" i="25"/>
  <c r="G1479" i="1"/>
  <c r="D1438" i="25"/>
  <c r="G1475" i="1"/>
  <c r="D1434" i="25"/>
  <c r="G1471" i="1"/>
  <c r="D1430" i="25"/>
  <c r="G1463" i="1"/>
  <c r="D1422" i="25"/>
  <c r="G1455" i="1"/>
  <c r="D1414" i="25"/>
  <c r="G1451" i="1"/>
  <c r="D1410" i="25"/>
  <c r="G1439" i="1"/>
  <c r="D1400" i="25"/>
  <c r="G1435" i="1"/>
  <c r="D1396" i="25"/>
  <c r="G1419" i="1"/>
  <c r="D1380" i="25"/>
  <c r="G1415" i="1"/>
  <c r="D1376" i="25"/>
  <c r="G1411" i="1"/>
  <c r="D1372" i="25"/>
  <c r="G1407" i="1"/>
  <c r="D1368" i="25"/>
  <c r="G1399" i="1"/>
  <c r="D1360" i="25"/>
  <c r="G1395" i="1"/>
  <c r="D1356" i="25"/>
  <c r="G1391" i="1"/>
  <c r="D1352" i="25"/>
  <c r="G1387" i="1"/>
  <c r="D1349" i="25"/>
  <c r="G1383" i="1"/>
  <c r="D1345" i="25"/>
  <c r="G1375" i="1"/>
  <c r="D1337" i="25"/>
  <c r="G1371" i="1"/>
  <c r="D2403" i="25"/>
  <c r="D1333" i="25"/>
  <c r="D2180" i="25"/>
  <c r="G1367" i="1"/>
  <c r="D1329" i="25"/>
  <c r="G1363" i="1"/>
  <c r="D1325" i="25"/>
  <c r="G1355" i="1"/>
  <c r="D1319" i="25"/>
  <c r="G1347" i="1"/>
  <c r="D1311" i="25"/>
  <c r="G1331" i="1"/>
  <c r="D1296" i="25"/>
  <c r="G1323" i="1"/>
  <c r="D1288" i="25"/>
  <c r="G1319" i="1"/>
  <c r="D1284" i="25"/>
  <c r="D2345" i="25"/>
  <c r="D1488" i="25"/>
  <c r="G1311" i="1"/>
  <c r="D1476" i="25"/>
  <c r="D2337" i="25"/>
  <c r="D1277" i="25"/>
  <c r="G1303" i="1"/>
  <c r="D1269" i="25"/>
  <c r="G1299" i="1"/>
  <c r="D2884" i="25"/>
  <c r="D1462" i="25"/>
  <c r="D1265" i="25"/>
  <c r="G1295" i="1"/>
  <c r="D1261" i="25"/>
  <c r="G1291" i="1"/>
  <c r="D1257" i="25"/>
  <c r="G1287" i="1"/>
  <c r="D1729" i="25"/>
  <c r="D1253" i="25"/>
  <c r="D2861" i="25"/>
  <c r="G1283" i="1"/>
  <c r="D1443" i="25"/>
  <c r="D2322" i="25"/>
  <c r="D1249" i="25"/>
  <c r="G1279" i="1"/>
  <c r="D1245" i="25"/>
  <c r="G1275" i="1"/>
  <c r="D1241" i="25"/>
  <c r="G1271" i="1"/>
  <c r="D1237" i="25"/>
  <c r="G1263" i="1"/>
  <c r="D1418" i="25"/>
  <c r="D1230" i="25"/>
  <c r="G1259" i="1"/>
  <c r="D1226" i="25"/>
  <c r="G1255" i="1"/>
  <c r="D1223" i="25"/>
  <c r="D1826" i="25"/>
  <c r="G1251" i="1"/>
  <c r="D1219" i="25"/>
  <c r="G1247" i="1"/>
  <c r="D1215" i="25"/>
  <c r="G1243" i="1"/>
  <c r="D1211" i="25"/>
  <c r="G1231" i="1"/>
  <c r="D1199" i="25"/>
  <c r="G1227" i="1"/>
  <c r="D1195" i="25"/>
  <c r="D1375" i="25"/>
  <c r="G1223" i="1"/>
  <c r="D1191" i="25"/>
  <c r="G1219" i="1"/>
  <c r="D1187" i="25"/>
  <c r="G1211" i="1"/>
  <c r="D1179" i="25"/>
  <c r="G1207" i="1"/>
  <c r="D1175" i="25"/>
  <c r="G1203" i="1"/>
  <c r="D1171" i="25"/>
  <c r="G1199" i="1"/>
  <c r="D1167" i="25"/>
  <c r="G1195" i="1"/>
  <c r="D1163" i="25"/>
  <c r="G1191" i="1"/>
  <c r="D1159" i="25"/>
  <c r="D2574" i="25"/>
  <c r="D1905" i="25"/>
  <c r="D1937" i="25"/>
  <c r="G1183" i="1"/>
  <c r="D1151" i="25"/>
  <c r="G1175" i="1"/>
  <c r="D1143" i="25"/>
  <c r="G1171" i="1"/>
  <c r="D1139" i="25"/>
  <c r="G1167" i="1"/>
  <c r="D1135" i="25"/>
  <c r="D1222" i="25"/>
  <c r="G1163" i="1"/>
  <c r="D1131" i="25"/>
  <c r="D2169" i="25"/>
  <c r="G1159" i="1"/>
  <c r="D1127" i="25"/>
  <c r="G1155" i="1"/>
  <c r="D1123" i="25"/>
  <c r="G1151" i="1"/>
  <c r="D1119" i="25"/>
  <c r="G1147" i="1"/>
  <c r="D1115" i="25"/>
  <c r="G1143" i="1"/>
  <c r="D1111" i="25"/>
  <c r="G1139" i="1"/>
  <c r="D1107" i="25"/>
  <c r="G1135" i="1"/>
  <c r="D1103" i="25"/>
  <c r="D1180" i="25"/>
  <c r="G1131" i="1"/>
  <c r="D1099" i="25"/>
  <c r="D1951" i="25"/>
  <c r="D2790" i="25"/>
  <c r="G1123" i="1"/>
  <c r="D1091" i="25"/>
  <c r="G1119" i="1"/>
  <c r="D1087" i="25"/>
  <c r="G1111" i="1"/>
  <c r="D1079" i="25"/>
  <c r="G1107" i="1"/>
  <c r="D1075" i="25"/>
  <c r="D1789" i="25"/>
  <c r="D2365" i="25"/>
  <c r="G1103" i="1"/>
  <c r="D1071" i="25"/>
  <c r="D1616" i="25"/>
  <c r="G1099" i="1"/>
  <c r="D1068" i="25"/>
  <c r="G1095" i="1"/>
  <c r="D1064" i="25"/>
  <c r="D2041" i="25"/>
  <c r="D1757" i="25"/>
  <c r="G1091" i="1"/>
  <c r="D1060" i="25"/>
  <c r="G1087" i="1"/>
  <c r="D1056" i="25"/>
  <c r="G1083" i="1"/>
  <c r="D1052" i="25"/>
  <c r="G1079" i="1"/>
  <c r="D1048" i="25"/>
  <c r="G1075" i="1"/>
  <c r="D1044" i="25"/>
  <c r="D2737" i="25"/>
  <c r="G1071" i="1"/>
  <c r="D1040" i="25"/>
  <c r="G1067" i="1"/>
  <c r="D1036" i="25"/>
  <c r="G1063" i="1"/>
  <c r="D1032" i="25"/>
  <c r="G1059" i="1"/>
  <c r="D1028" i="25"/>
  <c r="G1055" i="1"/>
  <c r="D1024" i="25"/>
  <c r="G1051" i="1"/>
  <c r="D1842" i="25"/>
  <c r="D1020" i="25"/>
  <c r="G1047" i="1"/>
  <c r="D2315" i="25"/>
  <c r="D1016" i="25"/>
  <c r="G1043" i="1"/>
  <c r="D1012" i="25"/>
  <c r="G1039" i="1"/>
  <c r="D1008" i="25"/>
  <c r="G1035" i="1"/>
  <c r="D1004" i="25"/>
  <c r="G1031" i="1"/>
  <c r="D1000" i="25"/>
  <c r="G1027" i="1"/>
  <c r="D996" i="25"/>
  <c r="G1023" i="1"/>
  <c r="D992" i="25"/>
  <c r="D1070" i="25"/>
  <c r="G1019" i="1"/>
  <c r="D988" i="25"/>
  <c r="G1015" i="1"/>
  <c r="D984" i="25"/>
  <c r="G1011" i="1"/>
  <c r="D980" i="25"/>
  <c r="G1007" i="1"/>
  <c r="D976" i="25"/>
  <c r="G1003" i="1"/>
  <c r="D972" i="25"/>
  <c r="G999" i="1"/>
  <c r="D2448" i="25"/>
  <c r="D968" i="25"/>
  <c r="G995" i="1"/>
  <c r="D964" i="25"/>
  <c r="D2217" i="25"/>
  <c r="G991" i="1"/>
  <c r="D960" i="25"/>
  <c r="G987" i="1"/>
  <c r="D956" i="25"/>
  <c r="G983" i="1"/>
  <c r="D952" i="25"/>
  <c r="G975" i="1"/>
  <c r="D945" i="25"/>
  <c r="D1298" i="25"/>
  <c r="G971" i="1"/>
  <c r="D941" i="25"/>
  <c r="D1867" i="25"/>
  <c r="G967" i="1"/>
  <c r="D937" i="25"/>
  <c r="G963" i="1"/>
  <c r="D933" i="25"/>
  <c r="D1292" i="25"/>
  <c r="G959" i="1"/>
  <c r="D929" i="25"/>
  <c r="G955" i="1"/>
  <c r="D925" i="25"/>
  <c r="D1485" i="25"/>
  <c r="G951" i="1"/>
  <c r="D921" i="25"/>
  <c r="D2338" i="25"/>
  <c r="D2436" i="25"/>
  <c r="G947" i="1"/>
  <c r="D917" i="25"/>
  <c r="G943" i="1"/>
  <c r="D913" i="25"/>
  <c r="G939" i="1"/>
  <c r="D909" i="25"/>
  <c r="G935" i="1"/>
  <c r="D905" i="25"/>
  <c r="G931" i="1"/>
  <c r="D901" i="25"/>
  <c r="G927" i="1"/>
  <c r="D897" i="25"/>
  <c r="G923" i="1"/>
  <c r="D893" i="25"/>
  <c r="G919" i="1"/>
  <c r="D889" i="25"/>
  <c r="G915" i="1"/>
  <c r="D885" i="25"/>
  <c r="G911" i="1"/>
  <c r="D881" i="25"/>
  <c r="D2857" i="25"/>
  <c r="G903" i="1"/>
  <c r="D873" i="25"/>
  <c r="G899" i="1"/>
  <c r="D869" i="25"/>
  <c r="G895" i="1"/>
  <c r="D865" i="25"/>
  <c r="D2278" i="25"/>
  <c r="D1424" i="25"/>
  <c r="G891" i="1"/>
  <c r="D861" i="25"/>
  <c r="D2507" i="25"/>
  <c r="G887" i="1"/>
  <c r="D857" i="25"/>
  <c r="G883" i="1"/>
  <c r="D853" i="25"/>
  <c r="G879" i="1"/>
  <c r="D849" i="25"/>
  <c r="G875" i="1"/>
  <c r="D845" i="25"/>
  <c r="G871" i="1"/>
  <c r="D841" i="25"/>
  <c r="G867" i="1"/>
  <c r="D1807" i="25"/>
  <c r="D837" i="25"/>
  <c r="G863" i="1"/>
  <c r="D833" i="25"/>
  <c r="G859" i="1"/>
  <c r="D829" i="25"/>
  <c r="G855" i="1"/>
  <c r="D826" i="25"/>
  <c r="G847" i="1"/>
  <c r="D819" i="25"/>
  <c r="G835" i="1"/>
  <c r="D807" i="25"/>
  <c r="G831" i="1"/>
  <c r="D803" i="25"/>
  <c r="G827" i="1"/>
  <c r="D799" i="25"/>
  <c r="G823" i="1"/>
  <c r="D795" i="25"/>
  <c r="G819" i="1"/>
  <c r="D791" i="25"/>
  <c r="G807" i="1"/>
  <c r="D780" i="25"/>
  <c r="G803" i="1"/>
  <c r="D776" i="25"/>
  <c r="G799" i="1"/>
  <c r="D772" i="25"/>
  <c r="G795" i="1"/>
  <c r="D768" i="25"/>
  <c r="G791" i="1"/>
  <c r="D764" i="25"/>
  <c r="G787" i="1"/>
  <c r="D760" i="25"/>
  <c r="G783" i="1"/>
  <c r="D756" i="25"/>
  <c r="G779" i="1"/>
  <c r="D752" i="25"/>
  <c r="G775" i="1"/>
  <c r="D748" i="25"/>
  <c r="G771" i="1"/>
  <c r="D744" i="25"/>
  <c r="G767" i="1"/>
  <c r="D1627" i="25"/>
  <c r="D2253" i="25"/>
  <c r="D2799" i="25"/>
  <c r="D740" i="25"/>
  <c r="G763" i="1"/>
  <c r="D736" i="25"/>
  <c r="G759" i="1"/>
  <c r="D732" i="25"/>
  <c r="G747" i="1"/>
  <c r="D720" i="25"/>
  <c r="G743" i="1"/>
  <c r="D716" i="25"/>
  <c r="G739" i="1"/>
  <c r="D712" i="25"/>
  <c r="G735" i="1"/>
  <c r="D708" i="25"/>
  <c r="G731" i="1"/>
  <c r="D704" i="25"/>
  <c r="D1942" i="25"/>
  <c r="G727" i="1"/>
  <c r="D700" i="25"/>
  <c r="G719" i="1"/>
  <c r="D692" i="25"/>
  <c r="G715" i="1"/>
  <c r="D688" i="25"/>
  <c r="G707" i="1"/>
  <c r="D681" i="25"/>
  <c r="D959" i="25"/>
  <c r="G695" i="1"/>
  <c r="D669" i="25"/>
  <c r="D946" i="25"/>
  <c r="D2284" i="25"/>
  <c r="G687" i="1"/>
  <c r="D662" i="25"/>
  <c r="G683" i="1"/>
  <c r="D658" i="25"/>
  <c r="G679" i="1"/>
  <c r="D654" i="25"/>
  <c r="D1042" i="25"/>
  <c r="G675" i="1"/>
  <c r="D1259" i="25"/>
  <c r="D650" i="25"/>
  <c r="G671" i="1"/>
  <c r="D646" i="25"/>
  <c r="G667" i="1"/>
  <c r="D642" i="25"/>
  <c r="G659" i="1"/>
  <c r="D634" i="25"/>
  <c r="G655" i="1"/>
  <c r="D630" i="25"/>
  <c r="G651" i="1"/>
  <c r="D626" i="25"/>
  <c r="G647" i="1"/>
  <c r="D622" i="25"/>
  <c r="G643" i="1"/>
  <c r="D618" i="25"/>
  <c r="G639" i="1"/>
  <c r="D614" i="25"/>
  <c r="G635" i="1"/>
  <c r="D610" i="25"/>
  <c r="G631" i="1"/>
  <c r="D606" i="25"/>
  <c r="G627" i="1"/>
  <c r="D602" i="25"/>
  <c r="D792" i="25"/>
  <c r="G623" i="1"/>
  <c r="D598" i="25"/>
  <c r="G619" i="1"/>
  <c r="D594" i="25"/>
  <c r="G615" i="1"/>
  <c r="D590" i="25"/>
  <c r="G611" i="1"/>
  <c r="D586" i="25"/>
  <c r="G607" i="1"/>
  <c r="D582" i="25"/>
  <c r="G603" i="1"/>
  <c r="D578" i="25"/>
  <c r="G599" i="1"/>
  <c r="D574" i="25"/>
  <c r="G595" i="1"/>
  <c r="D570" i="25"/>
  <c r="G591" i="1"/>
  <c r="D566" i="25"/>
  <c r="G587" i="1"/>
  <c r="D562" i="25"/>
  <c r="G583" i="1"/>
  <c r="D558" i="25"/>
  <c r="G579" i="1"/>
  <c r="D555" i="25"/>
  <c r="G575" i="1"/>
  <c r="D551" i="25"/>
  <c r="G571" i="1"/>
  <c r="D547" i="25"/>
  <c r="G567" i="1"/>
  <c r="D543" i="25"/>
  <c r="G563" i="1"/>
  <c r="D539" i="25"/>
  <c r="G559" i="1"/>
  <c r="D535" i="25"/>
  <c r="G555" i="1"/>
  <c r="D531" i="25"/>
  <c r="G551" i="1"/>
  <c r="D527" i="25"/>
  <c r="G547" i="1"/>
  <c r="D523" i="25"/>
  <c r="G543" i="1"/>
  <c r="D519" i="25"/>
  <c r="D1183" i="25"/>
  <c r="G539" i="1"/>
  <c r="D515" i="25"/>
  <c r="G535" i="1"/>
  <c r="D511" i="25"/>
  <c r="G531" i="1"/>
  <c r="D507" i="25"/>
  <c r="G527" i="1"/>
  <c r="D503" i="25"/>
  <c r="G523" i="1"/>
  <c r="D499" i="25"/>
  <c r="G519" i="1"/>
  <c r="D495" i="25"/>
  <c r="G515" i="1"/>
  <c r="D2651" i="25"/>
  <c r="D1666" i="25"/>
  <c r="D491" i="25"/>
  <c r="D2680" i="25"/>
  <c r="D2262" i="25"/>
  <c r="G511" i="1"/>
  <c r="D489" i="25"/>
  <c r="G507" i="1"/>
  <c r="D485" i="25"/>
  <c r="G503" i="1"/>
  <c r="D481" i="25"/>
  <c r="G499" i="1"/>
  <c r="D477" i="25"/>
  <c r="G495" i="1"/>
  <c r="D473" i="25"/>
  <c r="G491" i="1"/>
  <c r="D469" i="25"/>
  <c r="G487" i="1"/>
  <c r="D465" i="25"/>
  <c r="G483" i="1"/>
  <c r="D461" i="25"/>
  <c r="D1315" i="25"/>
  <c r="D731" i="25"/>
  <c r="D2584" i="25"/>
  <c r="G475" i="1"/>
  <c r="D453" i="25"/>
  <c r="G471" i="1"/>
  <c r="D449" i="25"/>
  <c r="G467" i="1"/>
  <c r="D445" i="25"/>
  <c r="D950" i="25"/>
  <c r="D675" i="25"/>
  <c r="G459" i="1"/>
  <c r="D666" i="25"/>
  <c r="D439" i="25"/>
  <c r="D1603" i="25"/>
  <c r="G455" i="1"/>
  <c r="D1595" i="25"/>
  <c r="D1270" i="25"/>
  <c r="D435" i="25"/>
  <c r="G451" i="1"/>
  <c r="D431" i="25"/>
  <c r="D1460" i="25"/>
  <c r="G447" i="1"/>
  <c r="D427" i="25"/>
  <c r="G443" i="1"/>
  <c r="D423" i="25"/>
  <c r="G439" i="1"/>
  <c r="D419" i="25"/>
  <c r="G435" i="1"/>
  <c r="D415" i="25"/>
  <c r="D1437" i="25"/>
  <c r="D2417" i="25"/>
  <c r="G431" i="1"/>
  <c r="D411" i="25"/>
  <c r="G427" i="1"/>
  <c r="D407" i="25"/>
  <c r="D2729" i="25"/>
  <c r="D1984" i="25"/>
  <c r="G423" i="1"/>
  <c r="D403" i="25"/>
  <c r="G419" i="1"/>
  <c r="D399" i="25"/>
  <c r="G415" i="1"/>
  <c r="D395" i="25"/>
  <c r="G411" i="1"/>
  <c r="D391" i="25"/>
  <c r="G407" i="1"/>
  <c r="D387" i="25"/>
  <c r="G403" i="1"/>
  <c r="D383" i="25"/>
  <c r="G399" i="1"/>
  <c r="D379" i="25"/>
  <c r="G395" i="1"/>
  <c r="D375" i="25"/>
  <c r="G391" i="1"/>
  <c r="D371" i="25"/>
  <c r="G387" i="1"/>
  <c r="D367" i="25"/>
  <c r="G379" i="1"/>
  <c r="D360" i="25"/>
  <c r="G375" i="1"/>
  <c r="D356" i="25"/>
  <c r="G371" i="1"/>
  <c r="D352" i="25"/>
  <c r="G367" i="1"/>
  <c r="D348" i="25"/>
  <c r="D1388" i="25"/>
  <c r="G363" i="1"/>
  <c r="D344" i="25"/>
  <c r="G359" i="1"/>
  <c r="D340" i="25"/>
  <c r="G355" i="1"/>
  <c r="D336" i="25"/>
  <c r="D2362" i="25"/>
  <c r="G351" i="1"/>
  <c r="D954" i="25"/>
  <c r="D332" i="25"/>
  <c r="G347" i="1"/>
  <c r="D328" i="25"/>
  <c r="G343" i="1"/>
  <c r="D324" i="25"/>
  <c r="G339" i="1"/>
  <c r="D2739" i="25"/>
  <c r="D320" i="25"/>
  <c r="G335" i="1"/>
  <c r="D2734" i="25"/>
  <c r="D316" i="25"/>
  <c r="G331" i="1"/>
  <c r="D312" i="25"/>
  <c r="G327" i="1"/>
  <c r="D308" i="25"/>
  <c r="G323" i="1"/>
  <c r="D304" i="25"/>
  <c r="G319" i="1"/>
  <c r="D300" i="25"/>
  <c r="G315" i="1"/>
  <c r="D296" i="25"/>
  <c r="G311" i="1"/>
  <c r="D719" i="25"/>
  <c r="D292" i="25"/>
  <c r="G307" i="1"/>
  <c r="D288" i="25"/>
  <c r="D347" i="25"/>
  <c r="D824" i="25"/>
  <c r="G303" i="1"/>
  <c r="D717" i="25"/>
  <c r="D284" i="25"/>
  <c r="G299" i="1"/>
  <c r="D280" i="25"/>
  <c r="D696" i="25"/>
  <c r="D2602" i="25"/>
  <c r="G295" i="1"/>
  <c r="D276" i="25"/>
  <c r="G291" i="1"/>
  <c r="D272" i="25"/>
  <c r="D695" i="25"/>
  <c r="D2592" i="25"/>
  <c r="G287" i="1"/>
  <c r="D268" i="25"/>
  <c r="G283" i="1"/>
  <c r="D264" i="25"/>
  <c r="G279" i="1"/>
  <c r="D260" i="25"/>
  <c r="G275" i="1"/>
  <c r="D256" i="25"/>
  <c r="D1881" i="25"/>
  <c r="G271" i="1"/>
  <c r="D673" i="25"/>
  <c r="D1610" i="25"/>
  <c r="D331" i="25"/>
  <c r="D948" i="25"/>
  <c r="D2906" i="25"/>
  <c r="D2350" i="25"/>
  <c r="D252" i="25"/>
  <c r="D2209" i="25"/>
  <c r="D443" i="25"/>
  <c r="D1302" i="25"/>
  <c r="D2749" i="25"/>
  <c r="G267" i="1"/>
  <c r="D248" i="25"/>
  <c r="G263" i="1"/>
  <c r="D244" i="25"/>
  <c r="G259" i="1"/>
  <c r="D240" i="25"/>
  <c r="G255" i="1"/>
  <c r="D236" i="25"/>
  <c r="G251" i="1"/>
  <c r="D232" i="25"/>
  <c r="G247" i="1"/>
  <c r="D228" i="25"/>
  <c r="G243" i="1"/>
  <c r="D224" i="25"/>
  <c r="G239" i="1"/>
  <c r="D220" i="25"/>
  <c r="G235" i="1"/>
  <c r="D216" i="25"/>
  <c r="G231" i="1"/>
  <c r="D2412" i="25"/>
  <c r="D1978" i="25"/>
  <c r="D212" i="25"/>
  <c r="D1834" i="25"/>
  <c r="G227" i="1"/>
  <c r="D625" i="25"/>
  <c r="D208" i="25"/>
  <c r="D1706" i="25"/>
  <c r="D1228" i="25"/>
  <c r="G223" i="1"/>
  <c r="D204" i="25"/>
  <c r="G219" i="1"/>
  <c r="D200" i="25"/>
  <c r="G215" i="1"/>
  <c r="D197" i="25"/>
  <c r="G207" i="1"/>
  <c r="D189" i="25"/>
  <c r="D1170" i="25"/>
  <c r="G203" i="1"/>
  <c r="D185" i="25"/>
  <c r="G199" i="1"/>
  <c r="D181" i="25"/>
  <c r="G195" i="1"/>
  <c r="D177" i="25"/>
  <c r="D2582" i="25"/>
  <c r="G191" i="1"/>
  <c r="D173" i="25"/>
  <c r="G187" i="1"/>
  <c r="D170" i="25"/>
  <c r="G183" i="1"/>
  <c r="D166" i="25"/>
  <c r="D2210" i="25"/>
  <c r="G175" i="1"/>
  <c r="D158" i="25"/>
  <c r="G171" i="1"/>
  <c r="D154" i="25"/>
  <c r="D1045" i="25"/>
  <c r="G167" i="1"/>
  <c r="D150" i="25"/>
  <c r="G163" i="1"/>
  <c r="D146" i="25"/>
  <c r="G159" i="1"/>
  <c r="D142" i="25"/>
  <c r="G155" i="1"/>
  <c r="D138" i="25"/>
  <c r="D1582" i="25"/>
  <c r="G151" i="1"/>
  <c r="D134" i="25"/>
  <c r="G147" i="1"/>
  <c r="D130" i="25"/>
  <c r="G143" i="1"/>
  <c r="D126" i="25"/>
  <c r="G139" i="1"/>
  <c r="D2415" i="25"/>
  <c r="D122" i="25"/>
  <c r="G135" i="1"/>
  <c r="D118" i="25"/>
  <c r="G131" i="1"/>
  <c r="D1711" i="25"/>
  <c r="D115" i="25"/>
  <c r="D2277" i="25"/>
  <c r="G127" i="1"/>
  <c r="D111" i="25"/>
  <c r="G123" i="1"/>
  <c r="D107" i="25"/>
  <c r="G119" i="1"/>
  <c r="D103" i="25"/>
  <c r="G115" i="1"/>
  <c r="D99" i="25"/>
  <c r="G111" i="1"/>
  <c r="D95" i="25"/>
  <c r="G107" i="1"/>
  <c r="D91" i="25"/>
  <c r="G103" i="1"/>
  <c r="D87" i="25"/>
  <c r="D388" i="25"/>
  <c r="G99" i="1"/>
  <c r="D83" i="25"/>
  <c r="G95" i="1"/>
  <c r="D79" i="25"/>
  <c r="G87" i="1"/>
  <c r="D71" i="25"/>
  <c r="G83" i="1"/>
  <c r="D1798" i="25"/>
  <c r="D67" i="25"/>
  <c r="G79" i="1"/>
  <c r="D63" i="25"/>
  <c r="D2159" i="25"/>
  <c r="D2478" i="25"/>
  <c r="G75" i="1"/>
  <c r="D718" i="25"/>
  <c r="D1387" i="25"/>
  <c r="D2815" i="25"/>
  <c r="D59" i="25"/>
  <c r="G71" i="1"/>
  <c r="D56" i="25"/>
  <c r="G67" i="1"/>
  <c r="D52" i="25"/>
  <c r="G63" i="1"/>
  <c r="D49" i="25"/>
  <c r="G59" i="1"/>
  <c r="D45" i="25"/>
  <c r="D193" i="25"/>
  <c r="D1203" i="25"/>
  <c r="G55" i="1"/>
  <c r="D41" i="25"/>
  <c r="D1303" i="25"/>
  <c r="D674" i="25"/>
  <c r="D949" i="25"/>
  <c r="D1874" i="25"/>
  <c r="G51" i="1"/>
  <c r="D37" i="25"/>
  <c r="D2172" i="25"/>
  <c r="G47" i="1"/>
  <c r="D33" i="25"/>
  <c r="D75" i="25"/>
  <c r="G43" i="1"/>
  <c r="D29" i="25"/>
  <c r="D2370" i="25"/>
  <c r="G39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6" i="1"/>
  <c r="D2453" i="25"/>
  <c r="G2524" i="1"/>
  <c r="D2442" i="25"/>
  <c r="G2520" i="1"/>
  <c r="D2438" i="25"/>
  <c r="G2516" i="1"/>
  <c r="D2434" i="25"/>
  <c r="G2512" i="1"/>
  <c r="D2430" i="25"/>
  <c r="G2508" i="1"/>
  <c r="D2426" i="25"/>
  <c r="G2504" i="1"/>
  <c r="D2422" i="25"/>
  <c r="G2500" i="1"/>
  <c r="D2418" i="25"/>
  <c r="G2492" i="1"/>
  <c r="D2410" i="25"/>
  <c r="G2484" i="1"/>
  <c r="D2402" i="25"/>
  <c r="G2480" i="1"/>
  <c r="D2398" i="25"/>
  <c r="G2476" i="1"/>
  <c r="D2394" i="25"/>
  <c r="G2472" i="1"/>
  <c r="D2390" i="25"/>
  <c r="G2468" i="1"/>
  <c r="D2386" i="25"/>
  <c r="G2464" i="1"/>
  <c r="D2383" i="25"/>
  <c r="G2452" i="1"/>
  <c r="D2371" i="25"/>
  <c r="G2448" i="1"/>
  <c r="D2367" i="25"/>
  <c r="G2444" i="1"/>
  <c r="D2363" i="25"/>
  <c r="G2440" i="1"/>
  <c r="D2359" i="25"/>
  <c r="G2436" i="1"/>
  <c r="D2355" i="25"/>
  <c r="G2424" i="1"/>
  <c r="D2343" i="25"/>
  <c r="D2551" i="25"/>
  <c r="G2416" i="1"/>
  <c r="D2335" i="25"/>
  <c r="G2408" i="1"/>
  <c r="D2327" i="25"/>
  <c r="G2547" i="1"/>
  <c r="D2463" i="25"/>
  <c r="G2554" i="1"/>
  <c r="D2470" i="25"/>
  <c r="G2688" i="1"/>
  <c r="D2598" i="25"/>
  <c r="G2679" i="1"/>
  <c r="D2754" i="25"/>
  <c r="D2590" i="25"/>
  <c r="G2675" i="1"/>
  <c r="D2586" i="25"/>
  <c r="G2667" i="1"/>
  <c r="D2578" i="25"/>
  <c r="G2658" i="1"/>
  <c r="D2706" i="25"/>
  <c r="D2570" i="25"/>
  <c r="G2654" i="1"/>
  <c r="D2566" i="25"/>
  <c r="G2649" i="1"/>
  <c r="D2562" i="25"/>
  <c r="G2628" i="1"/>
  <c r="D2542" i="25"/>
  <c r="G2624" i="1"/>
  <c r="D2538" i="25"/>
  <c r="G2620" i="1"/>
  <c r="D2534" i="25"/>
  <c r="G2611" i="1"/>
  <c r="D2526" i="25"/>
  <c r="G2603" i="1"/>
  <c r="D2518" i="25"/>
  <c r="G2599" i="1"/>
  <c r="D2514" i="25"/>
  <c r="G2595" i="1"/>
  <c r="D2510" i="25"/>
  <c r="G2591" i="1"/>
  <c r="D2506" i="25"/>
  <c r="G2587" i="1"/>
  <c r="D2502" i="25"/>
  <c r="G2583" i="1"/>
  <c r="D2498" i="25"/>
  <c r="G2579" i="1"/>
  <c r="D2494" i="25"/>
  <c r="G2575" i="1"/>
  <c r="D2490" i="25"/>
  <c r="G2559" i="1"/>
  <c r="D2474" i="25"/>
  <c r="J2942" i="25"/>
  <c r="V2124" i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H3023" i="25" l="1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4" i="1"/>
  <c r="E2" i="21" a="1"/>
  <c r="E2" i="21" s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37" i="1"/>
  <c r="V2101" i="1"/>
  <c r="V2102" i="1"/>
  <c r="V2103" i="1"/>
  <c r="I2056" i="25"/>
  <c r="J2056" i="25" s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I1542" i="25"/>
  <c r="J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I1327" i="25"/>
  <c r="J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1" i="28" s="1" a="1"/>
  <c r="A1" i="28" s="1"/>
  <c r="A2541" i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540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706" i="1" l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2705" i="1"/>
  <c r="M9" i="19" a="1"/>
  <c r="M9" i="19" s="1"/>
  <c r="F3" i="19"/>
  <c r="A1" i="31" s="1" a="1"/>
  <c r="A1" i="31" s="1"/>
  <c r="O3" i="19" a="1"/>
  <c r="F201" i="19"/>
  <c r="I697" i="25"/>
  <c r="J697" i="25" s="1"/>
  <c r="A3050" i="1" l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038" i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s="1" a="1"/>
  <c r="A2" i="27" s="1"/>
  <c r="A2" i="2" l="1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<sst xmlns="http://schemas.openxmlformats.org/spreadsheetml/2006/main" count="22442" uniqueCount="4757">
  <si>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</si>
  <si>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</si>
  <si>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</si>
  <si>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</si>
  <si>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</si>
  <si>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</si>
  <si>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</si>
  <si>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</si>
  <si>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</si>
  <si>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</si>
  <si>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</si>
  <si>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</si>
  <si>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</si>
  <si>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</si>
  <si>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</si>
  <si>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</si>
  <si>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</si>
  <si>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</si>
  <si>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</si>
  <si>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</si>
  <si>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</si>
  <si>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</si>
  <si>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</si>
  <si>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</si>
  <si>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</si>
  <si>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</si>
  <si>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</si>
  <si>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</si>
  <si>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</si>
  <si>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</si>
  <si>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</si>
  <si>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</si>
  <si>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</si>
  <si>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</si>
  <si>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</si>
  <si>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</si>
  <si>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</si>
  <si>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</si>
  <si>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</si>
  <si>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</si>
  <si>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</si>
  <si>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</si>
  <si>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</si>
  <si>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</si>
  <si>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</si>
  <si>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</si>
  <si>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</si>
  <si>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</si>
  <si>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</si>
  <si>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</si>
  <si>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</si>
  <si>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</si>
  <si>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</si>
  <si>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</si>
  <si>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</si>
  <si>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</si>
  <si>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</si>
  <si>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</si>
  <si>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</si>
  <si>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</si>
  <si>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</si>
  <si>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</si>
  <si>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</si>
  <si>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</si>
  <si>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</si>
  <si>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</si>
  <si>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</si>
  <si>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</si>
  <si>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</si>
  <si>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</si>
  <si>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</si>
  <si>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</si>
  <si>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</si>
  <si>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</si>
  <si>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</si>
  <si>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</si>
  <si>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</si>
  <si>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</si>
  <si>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</si>
  <si>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</si>
  <si>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</si>
  <si>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</si>
  <si>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</si>
  <si>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</si>
  <si>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</si>
  <si>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</si>
  <si>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</si>
  <si>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</si>
  <si>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</si>
  <si>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</si>
  <si>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</si>
  <si>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</si>
  <si>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</si>
  <si>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</si>
  <si>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</si>
  <si>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</si>
  <si>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</si>
  <si>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</si>
  <si>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</si>
  <si>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</si>
  <si>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</si>
  <si>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</si>
  <si>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</si>
  <si>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</si>
  <si>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</si>
  <si>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</si>
  <si>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</si>
  <si>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</si>
  <si>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</si>
  <si>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</si>
  <si>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</si>
  <si>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</si>
  <si>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</si>
  <si>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</si>
  <si>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</si>
  <si>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</si>
  <si>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</si>
  <si>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</si>
  <si>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</si>
  <si>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</si>
  <si>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</si>
  <si>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</si>
  <si>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</si>
  <si>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</si>
  <si>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</si>
  <si>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</si>
  <si>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</si>
  <si>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</si>
  <si>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</si>
  <si>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</si>
  <si>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</si>
  <si>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</si>
  <si>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</si>
  <si>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</si>
  <si>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</si>
  <si>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</si>
  <si>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</si>
  <si>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</si>
  <si>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</si>
  <si>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</si>
  <si>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</si>
  <si>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</si>
  <si>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</si>
  <si>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</si>
  <si>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</si>
  <si>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</si>
  <si>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</si>
  <si>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</si>
  <si>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</si>
  <si>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</si>
  <si>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</si>
  <si>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</si>
  <si>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</si>
  <si>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</si>
  <si>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</si>
  <si>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</si>
  <si>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</si>
  <si>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</si>
  <si>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</si>
  <si>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</si>
  <si>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</si>
  <si>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</si>
  <si>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</si>
  <si>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</si>
  <si>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</si>
  <si>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</si>
  <si>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</si>
  <si>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</si>
  <si>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</si>
  <si>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</si>
  <si>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</si>
  <si>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</si>
  <si>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</si>
  <si>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</si>
  <si>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</si>
  <si>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</si>
  <si>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</si>
  <si>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</si>
  <si>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</si>
  <si>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</si>
  <si>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</si>
  <si>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</si>
  <si>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</si>
  <si>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</si>
  <si>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</si>
  <si>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</si>
  <si>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</si>
  <si>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</si>
  <si>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</si>
  <si>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</si>
  <si>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</si>
  <si>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</si>
  <si>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</si>
  <si>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</si>
  <si>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</si>
  <si>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</si>
  <si>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</si>
  <si>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</si>
  <si>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</si>
  <si>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</si>
  <si>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</si>
  <si>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</si>
  <si>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</si>
  <si>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</si>
  <si>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</si>
  <si>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</si>
  <si>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</si>
  <si>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</si>
  <si>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</si>
  <si>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</si>
  <si>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</si>
  <si>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</si>
  <si>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</si>
  <si>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</si>
  <si>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</si>
  <si>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</si>
  <si>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</si>
  <si>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</si>
  <si>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</si>
  <si>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</si>
  <si>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</si>
  <si>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</si>
  <si>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</si>
  <si>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</si>
  <si>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</si>
  <si>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</si>
  <si>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</si>
  <si>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</si>
  <si>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</si>
  <si>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</si>
  <si>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</si>
  <si>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</si>
  <si>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</si>
  <si>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</si>
  <si>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</si>
  <si>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</si>
  <si>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</si>
  <si>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</si>
  <si>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</si>
  <si>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</si>
  <si>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</si>
  <si>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</si>
  <si>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</si>
  <si>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</si>
  <si>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</si>
  <si>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</si>
  <si>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</si>
  <si>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</si>
  <si>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</si>
  <si>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</si>
  <si>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</si>
  <si>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</si>
  <si>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</si>
  <si>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</si>
  <si>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</si>
  <si>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</si>
  <si>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</si>
  <si>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</si>
  <si>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</si>
  <si>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</si>
  <si>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</si>
  <si>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</si>
  <si>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</si>
  <si>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</si>
  <si>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</si>
  <si>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</si>
  <si>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</si>
  <si>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</si>
  <si>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</si>
  <si>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</si>
  <si>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</si>
  <si>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</si>
  <si>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</si>
  <si>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</si>
  <si>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</si>
  <si>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</si>
  <si>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</si>
  <si>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</si>
  <si>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</si>
  <si>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</si>
  <si>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</si>
  <si>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</si>
  <si>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</si>
  <si>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</si>
  <si>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</si>
  <si>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</si>
  <si>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</si>
  <si>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</si>
  <si>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</si>
  <si>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</si>
  <si>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</si>
  <si>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</si>
  <si>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</si>
  <si>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</si>
  <si>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</si>
  <si>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</si>
  <si>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</si>
  <si>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</si>
  <si>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</si>
  <si>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</si>
  <si>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</si>
  <si>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</si>
  <si>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</si>
  <si>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</si>
  <si>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</si>
  <si>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</si>
  <si>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</si>
  <si>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</si>
  <si>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</si>
  <si>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</si>
  <si>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</si>
  <si>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</si>
  <si>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</si>
  <si>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</si>
  <si>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</si>
  <si>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</si>
  <si>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</si>
  <si>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</si>
  <si>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</si>
  <si>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</si>
  <si>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</si>
  <si>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</si>
  <si>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</si>
  <si>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</si>
  <si>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</si>
  <si>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</si>
  <si>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</si>
  <si>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</si>
  <si>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</si>
  <si>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</si>
  <si>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</si>
  <si>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</si>
  <si>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</si>
  <si>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</si>
  <si>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</si>
  <si>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</si>
  <si>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</si>
  <si>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</si>
  <si>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</si>
  <si>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</si>
  <si>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</si>
  <si>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</si>
  <si>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</si>
  <si>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</si>
  <si>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</si>
  <si>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</si>
  <si>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</si>
  <si>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</si>
  <si>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</si>
  <si>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</si>
  <si>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</si>
  <si>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</si>
  <si>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</si>
  <si>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</si>
  <si>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</si>
  <si>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</si>
  <si>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</si>
  <si>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</si>
  <si>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</si>
  <si>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</si>
  <si>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</si>
  <si>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</si>
  <si>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</si>
  <si>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</si>
  <si>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</si>
  <si>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</si>
  <si>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</si>
  <si>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</si>
  <si>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</si>
  <si>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</si>
  <si>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</si>
  <si>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</si>
  <si>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</si>
  <si>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</si>
  <si>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</si>
  <si>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</si>
  <si>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</si>
  <si>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</si>
  <si>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</si>
  <si>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</si>
  <si>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</si>
  <si>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</si>
  <si>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</si>
  <si>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</si>
  <si>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</si>
  <si>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</si>
  <si>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</si>
  <si>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</si>
  <si>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</si>
  <si>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</si>
  <si>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</si>
  <si>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</si>
  <si>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</si>
  <si>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</si>
  <si>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</si>
  <si>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</si>
  <si>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</si>
  <si>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</si>
  <si>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</si>
  <si>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</si>
  <si>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</si>
  <si>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</si>
  <si>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</si>
  <si>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</si>
  <si>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</si>
  <si>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</si>
  <si>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</si>
  <si>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</si>
  <si>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</si>
  <si>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</si>
  <si>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</si>
  <si>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</si>
  <si>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</si>
  <si>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</si>
  <si>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</si>
  <si>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</si>
  <si>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</si>
  <si>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</si>
  <si>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</si>
  <si>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</si>
  <si>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</si>
  <si>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</si>
  <si>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</si>
  <si>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</si>
  <si>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</si>
  <si>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</si>
  <si>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</si>
  <si>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</si>
  <si>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</si>
  <si>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</si>
  <si>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</si>
  <si>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</si>
  <si>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</si>
  <si>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</si>
  <si>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</si>
  <si>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</si>
  <si>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</si>
  <si>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</si>
  <si>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</si>
  <si>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</si>
  <si>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</si>
  <si>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</si>
  <si>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</si>
  <si>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</si>
  <si>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</si>
  <si>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</si>
  <si>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</si>
  <si>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</si>
  <si>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</si>
  <si>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</si>
  <si>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</si>
  <si>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</si>
  <si>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</si>
  <si>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</si>
  <si>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</si>
  <si>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</si>
  <si>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</si>
  <si>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</si>
  <si>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</si>
  <si>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</si>
  <si>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</si>
  <si>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</si>
  <si>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</si>
  <si>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</si>
  <si>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</si>
  <si>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</si>
  <si>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</si>
  <si>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</si>
  <si>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</si>
  <si>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</si>
  <si>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</si>
  <si>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</si>
  <si>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</si>
  <si>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</si>
  <si>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</si>
  <si>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</si>
  <si>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</si>
  <si>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</si>
  <si>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</si>
  <si>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</si>
  <si>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</si>
  <si>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</si>
  <si>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</si>
  <si>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</si>
  <si>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</si>
  <si>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</si>
  <si>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</si>
  <si>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</si>
  <si>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</si>
  <si>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</si>
  <si>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</si>
  <si>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</si>
  <si>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</si>
  <si>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</si>
  <si>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</si>
  <si>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</si>
  <si>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</si>
  <si>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</si>
  <si>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</si>
  <si>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</si>
  <si>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</si>
  <si>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</si>
  <si>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</si>
  <si>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</si>
  <si>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</si>
  <si>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</si>
  <si>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</si>
  <si>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</si>
  <si>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</si>
  <si>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</si>
  <si>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</si>
  <si>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</si>
  <si>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</si>
  <si>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</si>
  <si>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</si>
  <si>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</si>
  <si>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</si>
  <si>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</si>
  <si>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</si>
  <si>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</si>
  <si>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</si>
  <si>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</si>
  <si>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</si>
  <si>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</si>
  <si>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</si>
  <si>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</si>
  <si>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</si>
  <si>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</si>
  <si>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</si>
  <si>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</si>
  <si>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</si>
  <si>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</si>
  <si>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</si>
  <si>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</si>
  <si>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</si>
  <si>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</si>
  <si>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</si>
  <si>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</si>
  <si>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</si>
  <si>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</si>
  <si>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</si>
  <si>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</si>
  <si>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</si>
  <si>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</si>
  <si>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</si>
  <si>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</si>
  <si>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</si>
  <si>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</si>
  <si>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</si>
  <si>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</si>
  <si>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</si>
  <si>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</si>
  <si>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</si>
  <si>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</si>
  <si>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</si>
  <si>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</si>
  <si>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</si>
  <si>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</si>
  <si>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</si>
  <si>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</si>
  <si>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</si>
  <si>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</si>
  <si>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</si>
  <si>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</si>
  <si>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</si>
  <si>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</si>
  <si>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</si>
  <si>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</si>
  <si>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</si>
  <si>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</si>
  <si>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</si>
  <si>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</si>
  <si>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</si>
  <si>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</si>
  <si>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</si>
  <si>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</si>
  <si>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</si>
  <si>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</si>
  <si>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</si>
  <si>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</si>
  <si>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</si>
  <si>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</si>
  <si>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</si>
  <si>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</si>
  <si>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</si>
  <si>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</si>
  <si>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</si>
  <si>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</si>
  <si>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</si>
  <si>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</si>
  <si>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</si>
  <si>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</si>
  <si>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</si>
  <si>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</si>
  <si>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</si>
  <si>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</si>
  <si>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</si>
  <si>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</si>
  <si>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</si>
  <si>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</si>
  <si>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</si>
  <si>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</si>
  <si>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</si>
  <si>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</si>
  <si>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</si>
  <si>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</si>
  <si>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</si>
  <si>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</si>
  <si>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</si>
  <si>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</si>
  <si>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</si>
  <si>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</si>
  <si>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</si>
  <si>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</si>
  <si>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</si>
  <si>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</si>
  <si>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</si>
  <si>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</si>
  <si>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</si>
  <si>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</si>
  <si>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</si>
  <si>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</si>
  <si>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</si>
  <si>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</si>
  <si>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</si>
  <si>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</si>
  <si>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</si>
  <si>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</si>
  <si>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</si>
  <si>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</si>
  <si>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</si>
  <si>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</si>
  <si>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</si>
  <si>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</si>
  <si>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</si>
  <si>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</si>
  <si>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</si>
  <si>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</si>
  <si>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</si>
  <si>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</si>
  <si>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</si>
  <si>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</si>
  <si>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</si>
  <si>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</si>
  <si>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</si>
  <si>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</si>
  <si>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</si>
  <si>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</si>
  <si>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</si>
  <si>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</si>
  <si>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</si>
  <si>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</si>
  <si>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</si>
  <si>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</si>
  <si>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</si>
  <si>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</si>
  <si>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</si>
  <si>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</si>
  <si>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</si>
  <si>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</si>
  <si>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</si>
  <si>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</si>
  <si>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</si>
  <si>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</si>
  <si>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</si>
  <si>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</si>
  <si>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</si>
  <si>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</si>
  <si>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</si>
  <si>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</si>
  <si>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</si>
  <si>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</si>
  <si>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</si>
  <si>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</si>
  <si>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</si>
  <si>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</si>
  <si>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</si>
  <si>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</si>
  <si>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</si>
  <si>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</si>
  <si>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</si>
  <si>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</si>
  <si>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</si>
  <si>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</si>
  <si>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</si>
  <si>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</si>
  <si>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</si>
  <si>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</si>
  <si>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</si>
  <si>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</si>
  <si>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</si>
  <si>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</si>
  <si>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</si>
  <si>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</si>
  <si>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</si>
  <si>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</si>
  <si>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</si>
  <si>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</si>
  <si>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</si>
  <si>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</si>
  <si>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</si>
  <si>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</si>
  <si>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</si>
  <si>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</si>
  <si>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</si>
  <si>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</si>
  <si>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</si>
  <si>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</si>
  <si>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</si>
  <si>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</si>
  <si>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</si>
  <si>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</si>
  <si>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</si>
  <si>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</si>
  <si>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</si>
  <si>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</si>
  <si>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</si>
  <si>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</si>
  <si>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</si>
  <si>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</si>
  <si>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</si>
  <si>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</si>
  <si>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</si>
  <si>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</si>
  <si>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</si>
  <si>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</si>
  <si>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</si>
  <si>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</si>
  <si>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</si>
  <si>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</si>
  <si>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</si>
  <si>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</si>
  <si>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</si>
  <si>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</si>
  <si>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</si>
  <si>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</si>
  <si>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</si>
  <si>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</si>
  <si>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</si>
  <si>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</si>
  <si>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</si>
  <si>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</si>
  <si>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</si>
  <si>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</si>
  <si>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</si>
  <si>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</si>
  <si>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</si>
  <si>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</si>
  <si>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</si>
  <si>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</si>
  <si>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</si>
  <si>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</si>
  <si>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</si>
  <si>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</si>
  <si>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</si>
  <si>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</si>
  <si>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</si>
  <si>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</si>
  <si>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</si>
  <si>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</si>
  <si>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</si>
  <si>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</si>
  <si>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</si>
  <si>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</si>
  <si>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</si>
  <si>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</si>
  <si>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</si>
  <si>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</si>
  <si>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</si>
  <si>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</si>
  <si>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</si>
  <si>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</si>
  <si>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</si>
  <si>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</si>
  <si>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</si>
  <si>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</si>
  <si>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</si>
  <si>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</si>
  <si>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</si>
  <si>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</si>
  <si>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</si>
  <si>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</si>
  <si>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</si>
  <si>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</si>
  <si>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</si>
  <si>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</si>
  <si>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</si>
  <si>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</si>
  <si>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</si>
  <si>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</si>
  <si>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</si>
  <si>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</si>
  <si>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</si>
  <si>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</si>
  <si>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</si>
  <si>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</si>
  <si>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</si>
  <si>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</si>
  <si>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</si>
  <si>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</si>
  <si>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</si>
  <si>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</si>
  <si>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</si>
  <si>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</si>
  <si>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</si>
  <si>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</si>
  <si>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</si>
  <si>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</si>
  <si>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</si>
  <si>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</si>
  <si>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</si>
  <si>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</si>
  <si>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</si>
  <si>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</si>
  <si>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</si>
  <si>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</si>
  <si>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</si>
  <si>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</si>
  <si>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</si>
  <si>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</si>
  <si>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</si>
  <si>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</si>
  <si>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</si>
  <si>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</si>
  <si>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</si>
  <si>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</si>
  <si>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</si>
  <si>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</si>
  <si>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</si>
  <si>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</si>
  <si>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</si>
  <si>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</si>
  <si>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</si>
  <si>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</si>
  <si>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</si>
  <si>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</si>
  <si>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</si>
  <si>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</si>
  <si>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</si>
  <si>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</si>
  <si>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</si>
  <si>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</si>
  <si>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</si>
  <si>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</si>
  <si>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</si>
  <si>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</si>
  <si>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</si>
  <si>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</si>
  <si>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</si>
  <si>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</si>
  <si>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</si>
  <si>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</si>
  <si>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</si>
  <si>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</si>
  <si>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</si>
  <si>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</si>
  <si>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</si>
  <si>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</si>
  <si>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</si>
  <si>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</si>
  <si>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</si>
  <si>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</si>
  <si>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</si>
  <si>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</si>
  <si>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</si>
  <si>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</si>
  <si>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</si>
  <si>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</si>
  <si>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</si>
  <si>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</si>
  <si>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</si>
  <si>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</si>
  <si>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</si>
  <si>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</si>
  <si>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</si>
  <si>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</si>
  <si>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</si>
  <si>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</si>
  <si>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</si>
  <si>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</si>
  <si>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</si>
  <si>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</si>
  <si>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</si>
  <si>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</si>
  <si>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</si>
  <si>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</si>
  <si>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</si>
  <si>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</si>
  <si>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</si>
  <si>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</si>
  <si>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</si>
  <si>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</si>
  <si>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</si>
  <si>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</si>
  <si>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</si>
  <si>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</si>
  <si>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</si>
  <si>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</si>
  <si>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</si>
  <si>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</si>
  <si>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</si>
  <si>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</si>
  <si>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</si>
  <si>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</si>
  <si>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</si>
  <si>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</si>
  <si>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</si>
  <si>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</si>
  <si>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</si>
  <si>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</si>
  <si>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</si>
  <si>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</si>
  <si>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</si>
  <si>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</si>
  <si>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</si>
  <si>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</si>
  <si>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</si>
  <si>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</si>
  <si>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</si>
  <si>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</si>
  <si>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</si>
  <si>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</si>
  <si>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</si>
  <si>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</si>
  <si>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</si>
  <si>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</si>
  <si>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</si>
  <si>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</si>
  <si>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</si>
  <si>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</si>
  <si>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</si>
  <si>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</si>
  <si>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</si>
  <si>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</si>
  <si>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</si>
  <si>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</si>
  <si>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</si>
  <si>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</si>
  <si>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</si>
  <si>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</si>
  <si>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</si>
  <si>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</si>
  <si>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</si>
  <si>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</si>
  <si>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</si>
  <si>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</si>
  <si>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</si>
  <si>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</si>
  <si>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</si>
  <si>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</si>
  <si>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</si>
  <si>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</si>
  <si>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</si>
  <si>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</si>
  <si>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</si>
  <si>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</si>
  <si>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</si>
  <si>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</si>
  <si>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</si>
  <si>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</si>
  <si>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</si>
  <si>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</si>
  <si>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</si>
  <si>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</si>
  <si>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</si>
  <si>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</si>
  <si>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</si>
  <si>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</si>
  <si>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</si>
  <si>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</si>
  <si>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</si>
  <si>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</si>
  <si>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</si>
  <si>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</si>
  <si>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</si>
  <si>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</si>
  <si>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</si>
  <si>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</si>
  <si>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</si>
  <si>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</si>
  <si>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</si>
  <si>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</si>
  <si>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</si>
  <si>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</si>
  <si>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</si>
  <si>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</si>
  <si>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</si>
  <si>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</si>
  <si>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</si>
  <si>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</si>
  <si>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</si>
  <si>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</si>
  <si>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</si>
  <si>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</si>
  <si>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</si>
  <si>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</si>
  <si>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</si>
  <si>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</si>
  <si>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</si>
  <si>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</si>
  <si>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</si>
  <si>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</si>
  <si>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</si>
  <si>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</si>
  <si>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</si>
  <si>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</si>
  <si>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</si>
  <si>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</si>
  <si>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</si>
  <si>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</si>
  <si>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</si>
  <si>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</si>
  <si>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</si>
  <si>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</si>
  <si>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</si>
  <si>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</si>
  <si>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</si>
  <si>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</si>
  <si>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</si>
  <si>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</si>
  <si>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</si>
  <si>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</si>
  <si>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</si>
  <si>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</si>
  <si>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</si>
  <si>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</si>
  <si>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</si>
  <si>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</si>
  <si>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</si>
  <si>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</si>
  <si>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</si>
  <si>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</si>
  <si>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</si>
  <si>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</si>
  <si>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</si>
  <si>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</si>
  <si>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</si>
  <si>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</si>
  <si>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</si>
  <si>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</si>
  <si>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</si>
  <si>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</si>
  <si>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</si>
  <si>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</si>
  <si>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</si>
  <si>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</si>
  <si>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</si>
  <si>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</si>
  <si>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</si>
  <si>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</si>
  <si>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</si>
  <si>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</si>
  <si>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</si>
  <si>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</si>
  <si>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</si>
  <si>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</si>
  <si>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</si>
  <si>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</si>
  <si>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</si>
  <si>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</si>
  <si>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</si>
  <si>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</si>
  <si>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</si>
  <si>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</si>
  <si>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</si>
  <si>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</si>
  <si>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</si>
  <si>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</si>
  <si>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</si>
  <si>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</si>
  <si>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</si>
  <si>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</si>
  <si>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</si>
  <si>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</si>
  <si>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</si>
  <si>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</si>
  <si>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</si>
  <si>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</si>
  <si>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</si>
  <si>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</si>
  <si>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</si>
  <si>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</si>
  <si>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</si>
  <si>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</si>
  <si>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</si>
  <si>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</si>
  <si>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</si>
  <si>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</si>
  <si>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</si>
  <si>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</si>
  <si>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</si>
  <si>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</si>
  <si>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</si>
  <si>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</si>
  <si>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</si>
  <si>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</si>
  <si>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</si>
  <si>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</si>
  <si>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</si>
  <si>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</si>
  <si>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</si>
  <si>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</si>
  <si>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</si>
  <si>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</si>
  <si>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</si>
  <si>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</si>
  <si>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</si>
  <si>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</si>
  <si>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</si>
  <si>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</si>
  <si>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</si>
  <si>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</si>
  <si>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</si>
  <si>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</si>
  <si>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</si>
  <si>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</si>
  <si>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</si>
  <si>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</si>
  <si>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</si>
  <si>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</si>
  <si>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</si>
  <si>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</si>
  <si>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</si>
  <si>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</si>
  <si>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</si>
  <si>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</si>
  <si>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</si>
  <si>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</si>
  <si>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</si>
  <si>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</si>
  <si>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</si>
  <si>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</si>
  <si>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</si>
  <si>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</si>
  <si>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</si>
  <si>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</si>
  <si>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</si>
  <si>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</si>
  <si>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</si>
  <si>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</si>
  <si>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</si>
  <si>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</si>
  <si>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</si>
  <si>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</si>
  <si>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</si>
  <si>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</si>
  <si>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</si>
  <si>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</si>
  <si>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</si>
  <si>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</si>
  <si>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</si>
  <si>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</si>
  <si>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</si>
  <si>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</si>
  <si>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</si>
  <si>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</si>
  <si>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</si>
  <si>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</si>
  <si>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</si>
  <si>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</si>
  <si>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</si>
  <si>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</si>
  <si>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</si>
  <si>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</si>
  <si>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</si>
  <si>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</si>
  <si>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</si>
  <si>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</si>
  <si>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</si>
  <si>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</si>
  <si>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</si>
  <si>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</si>
  <si>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</si>
  <si>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</si>
  <si>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</si>
  <si>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</si>
  <si>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</si>
  <si>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</si>
  <si>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</si>
  <si>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</si>
  <si>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</si>
  <si>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</si>
  <si>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</si>
  <si>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</si>
  <si>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</si>
  <si>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</si>
  <si>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</si>
  <si>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</si>
  <si>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</si>
  <si>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</si>
  <si>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</si>
  <si>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</si>
  <si>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</si>
  <si>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</si>
  <si>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</si>
  <si>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</si>
  <si>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</si>
  <si>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</si>
  <si>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</si>
  <si>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</si>
  <si>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</si>
  <si>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</si>
  <si>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</si>
  <si>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</si>
  <si>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</si>
  <si>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</si>
  <si>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</si>
  <si>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</si>
  <si>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</si>
  <si>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</si>
  <si>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</si>
  <si>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</si>
  <si>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</si>
  <si>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</si>
  <si>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</si>
  <si>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</si>
  <si>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</si>
  <si>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</si>
  <si>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</si>
  <si>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</si>
  <si>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</si>
  <si>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</si>
  <si>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</si>
  <si>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</si>
  <si>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</si>
  <si>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</si>
  <si>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</si>
  <si>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</si>
  <si>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</si>
  <si>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</si>
  <si>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</si>
  <si>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</si>
  <si>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</si>
  <si>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</si>
  <si>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</si>
  <si>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</si>
  <si>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</si>
  <si>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</si>
  <si>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</si>
  <si>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</si>
  <si>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</si>
  <si>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</si>
  <si>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</si>
  <si>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</si>
  <si>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</si>
  <si>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</si>
  <si>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</si>
  <si>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</si>
  <si>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</si>
  <si>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</si>
  <si>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</si>
  <si>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</si>
  <si>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</si>
  <si>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</si>
  <si>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</si>
  <si>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</si>
  <si>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</si>
  <si>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</si>
  <si>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</si>
  <si>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</si>
  <si>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</si>
  <si>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</si>
  <si>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</si>
  <si>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</si>
  <si>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</si>
  <si>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</si>
  <si>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</si>
  <si>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</si>
  <si>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</si>
  <si>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</si>
  <si>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</si>
  <si>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</si>
  <si>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</si>
  <si>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</si>
  <si>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</si>
  <si>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</si>
  <si>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</si>
  <si>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</si>
  <si>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</si>
  <si>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</si>
  <si>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</si>
  <si>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</si>
  <si>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</si>
  <si>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</si>
  <si>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</si>
  <si>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</si>
  <si>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</si>
  <si>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</si>
  <si>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</si>
  <si>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</si>
  <si>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</si>
  <si>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</si>
  <si>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</si>
  <si>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</si>
  <si>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</si>
  <si>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</si>
  <si>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</si>
  <si>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</si>
  <si>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</si>
  <si>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</si>
  <si>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</si>
  <si>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</si>
  <si>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</si>
  <si>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</si>
  <si>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</si>
  <si>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</si>
  <si>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</si>
  <si>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</si>
  <si>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</si>
  <si>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</si>
  <si>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</si>
  <si>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</si>
  <si>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</si>
  <si>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</si>
  <si>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</si>
  <si>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</si>
  <si>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</si>
  <si>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</si>
  <si>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</si>
  <si>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</si>
  <si>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</si>
  <si>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</si>
  <si>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</si>
  <si>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</si>
  <si>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</si>
  <si>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</si>
  <si>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</si>
  <si>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</si>
  <si>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</si>
  <si>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</si>
  <si>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</si>
  <si>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</si>
  <si>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</si>
  <si>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</si>
  <si>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</si>
  <si>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</si>
  <si>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</si>
  <si>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</si>
  <si>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</si>
  <si>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</si>
  <si>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</si>
  <si>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</si>
  <si>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</si>
  <si>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</si>
  <si>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</si>
  <si>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</si>
  <si>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</si>
  <si>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</si>
  <si>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</si>
  <si>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</si>
  <si>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</si>
  <si>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</si>
  <si>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</si>
  <si>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</si>
  <si>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</si>
  <si>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</si>
  <si>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</si>
  <si>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</si>
  <si>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</si>
  <si>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</si>
  <si>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</si>
  <si>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</si>
  <si>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</si>
  <si>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</si>
  <si>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</si>
  <si>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</si>
  <si>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</si>
  <si>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</si>
  <si>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</si>
  <si>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</si>
  <si>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</si>
  <si>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</si>
  <si>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</si>
  <si>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</si>
  <si>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</si>
  <si>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</si>
  <si>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</si>
  <si>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</si>
  <si>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</si>
  <si>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</si>
  <si>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</si>
  <si>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</si>
  <si>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</si>
  <si>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</si>
  <si>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</si>
  <si>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</si>
  <si>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</si>
  <si>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</si>
  <si>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</si>
  <si>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</si>
  <si>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</si>
  <si>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</si>
  <si>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</si>
  <si>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</si>
  <si>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</si>
  <si>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</si>
  <si>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</si>
  <si>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</si>
  <si>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</si>
  <si>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</si>
  <si>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</si>
  <si>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</si>
  <si>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</si>
  <si>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</si>
  <si>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</si>
  <si>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</si>
  <si>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</si>
  <si>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</si>
  <si>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</si>
  <si>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</si>
  <si>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</si>
  <si>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</si>
  <si>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</si>
  <si>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</si>
  <si>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</si>
  <si>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</si>
  <si>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</si>
  <si>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</si>
  <si>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</si>
  <si>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</si>
  <si>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</si>
  <si>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</si>
  <si>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</si>
  <si>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</si>
  <si>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</si>
  <si>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</si>
  <si>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</si>
  <si>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</si>
  <si>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</si>
  <si>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</si>
  <si>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</si>
  <si>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</si>
  <si>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</si>
  <si>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</si>
  <si>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</si>
  <si>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</si>
  <si>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</si>
  <si>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</si>
  <si>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</si>
  <si>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</si>
  <si>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</si>
  <si>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</si>
  <si>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</si>
  <si>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</si>
  <si>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</si>
  <si>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</si>
  <si>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</si>
  <si>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</si>
  <si>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</si>
  <si>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</si>
  <si>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</si>
  <si>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</si>
  <si>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</si>
  <si>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</si>
  <si>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</si>
  <si>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</si>
  <si>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</si>
  <si>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</si>
  <si>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</si>
  <si>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</si>
  <si>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</si>
  <si>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</si>
  <si>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</si>
  <si>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</si>
  <si>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</si>
  <si>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</si>
  <si>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</si>
  <si>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</si>
  <si>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</si>
  <si>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</si>
  <si>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</si>
  <si>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</si>
  <si>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</si>
  <si>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</si>
  <si>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</si>
  <si>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</si>
  <si>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</si>
  <si>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</si>
  <si>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</si>
  <si>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</si>
  <si>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</si>
  <si>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</si>
  <si>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</si>
  <si>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</si>
  <si>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</si>
  <si>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</si>
  <si>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</si>
  <si>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</si>
  <si>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</si>
  <si>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</si>
  <si>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</si>
  <si>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</si>
  <si>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</si>
  <si>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</si>
  <si>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</si>
  <si>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</si>
  <si>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</si>
  <si>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</si>
  <si>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</si>
  <si>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</si>
  <si>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</si>
  <si>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</si>
  <si>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</si>
  <si>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</si>
  <si>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</si>
  <si>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</si>
  <si>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</si>
  <si>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</si>
  <si>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</si>
  <si>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</si>
  <si>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</si>
  <si>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</si>
  <si>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</si>
  <si>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</si>
  <si>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</si>
  <si>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</si>
  <si>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</si>
  <si>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</si>
  <si>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</si>
  <si>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</si>
  <si>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</si>
  <si>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</si>
  <si>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</si>
  <si>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</si>
  <si>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</si>
  <si>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</si>
  <si>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</si>
  <si>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</si>
  <si>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</si>
  <si>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</si>
  <si>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</si>
  <si>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</si>
  <si>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</si>
  <si>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</si>
  <si>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</si>
  <si>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</si>
  <si>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</si>
  <si>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</si>
  <si>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</si>
  <si>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</si>
  <si>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</si>
  <si>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</si>
  <si>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</si>
  <si>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</si>
  <si>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</si>
  <si>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</si>
  <si>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</si>
  <si>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</si>
  <si>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</si>
  <si>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</si>
  <si>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</si>
  <si>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</si>
  <si>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</si>
  <si>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</si>
  <si>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</si>
  <si>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</si>
  <si>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</si>
  <si>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</si>
  <si>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</si>
  <si>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</si>
  <si>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</si>
  <si>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</si>
  <si>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</si>
  <si>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</si>
  <si>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</si>
  <si>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</si>
  <si>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</si>
  <si>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</si>
  <si>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</si>
  <si>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</si>
  <si>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</si>
  <si>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</si>
  <si>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</si>
  <si>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</si>
  <si>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</si>
  <si>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</si>
  <si>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</si>
  <si>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</si>
  <si>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</si>
  <si>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</si>
  <si>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</si>
  <si>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</si>
  <si>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</si>
  <si>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</si>
  <si>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</si>
  <si>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</si>
  <si>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</si>
  <si>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</si>
  <si>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</si>
  <si>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</si>
  <si>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</si>
  <si>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</si>
  <si>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</si>
  <si>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</si>
  <si>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</si>
  <si>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</si>
  <si>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</si>
  <si>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</si>
  <si>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</si>
  <si>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</si>
  <si>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</si>
  <si>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</si>
  <si>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</si>
  <si>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</si>
  <si>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</si>
  <si>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</si>
  <si>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</si>
  <si>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</si>
  <si>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</si>
  <si>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</si>
  <si>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</si>
  <si>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</si>
  <si>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</si>
  <si>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</si>
  <si>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</si>
  <si>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</si>
  <si>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</si>
  <si>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</si>
  <si>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</si>
  <si>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</si>
  <si>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</si>
  <si>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</si>
  <si>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</si>
  <si>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</si>
  <si>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</si>
  <si>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</si>
  <si>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</si>
  <si>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</si>
  <si>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</si>
  <si>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</si>
  <si>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</si>
  <si>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</si>
  <si>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</si>
  <si>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</si>
  <si>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</si>
  <si>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</si>
  <si>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</si>
  <si>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</si>
  <si>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</si>
  <si>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</si>
  <si>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</si>
  <si>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</si>
  <si>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</si>
  <si>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</si>
  <si>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</si>
  <si>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</si>
  <si>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</si>
  <si>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</si>
  <si>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</si>
  <si>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</si>
  <si>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</si>
  <si>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</si>
  <si>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</si>
  <si>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</si>
  <si>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</si>
  <si>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</si>
  <si>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</si>
  <si>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</si>
  <si>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</si>
  <si>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</si>
  <si>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</si>
  <si>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</si>
  <si>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</si>
  <si>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</si>
  <si>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</si>
  <si>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</si>
  <si>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</si>
  <si>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</si>
  <si>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</si>
  <si>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</si>
  <si>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</si>
  <si>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</si>
  <si>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</si>
  <si>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</si>
  <si>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</si>
  <si>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</si>
  <si>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</si>
  <si>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</si>
  <si>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</si>
  <si>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</si>
  <si>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</si>
  <si>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</si>
  <si>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</si>
  <si>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</si>
  <si>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</si>
  <si>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</si>
  <si>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</si>
  <si>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</si>
  <si>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</si>
  <si>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</si>
  <si>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</si>
  <si>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</si>
  <si>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</si>
  <si>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</si>
  <si>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</si>
  <si>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</si>
  <si>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</si>
  <si>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</si>
  <si>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</si>
  <si>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</si>
  <si>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</si>
  <si>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</si>
  <si>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</si>
  <si>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</si>
  <si>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</si>
  <si>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</si>
  <si>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</si>
  <si>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</si>
  <si>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</si>
  <si>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</si>
  <si>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</si>
  <si>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</si>
  <si>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</si>
  <si>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</si>
  <si>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</si>
  <si>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</si>
  <si>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</si>
  <si>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</si>
  <si>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</si>
  <si>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</si>
  <si>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</si>
  <si>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</si>
  <si>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</si>
  <si>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</si>
  <si>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</si>
  <si>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</si>
  <si>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</si>
  <si>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</si>
  <si>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</si>
  <si>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</si>
  <si>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</si>
  <si>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</si>
  <si>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</si>
  <si>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</si>
  <si>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</si>
  <si>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</si>
  <si>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</si>
  <si>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</si>
  <si>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</si>
  <si>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</si>
  <si>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</si>
  <si>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</si>
  <si>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</si>
  <si>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</si>
  <si>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</si>
  <si>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</si>
  <si>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</si>
  <si>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</si>
  <si>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</si>
  <si>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</si>
  <si>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</si>
  <si>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</si>
  <si>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</si>
  <si>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</si>
  <si>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</si>
  <si>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</si>
  <si>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</si>
  <si>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</si>
  <si>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</si>
  <si>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</si>
  <si>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</si>
  <si>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</si>
  <si>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</si>
  <si>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</si>
  <si>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</si>
  <si>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</si>
  <si>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</si>
  <si>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</si>
  <si>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</si>
  <si>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</si>
  <si>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</si>
  <si>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</si>
  <si>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</si>
  <si>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</si>
  <si>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</si>
  <si>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</si>
  <si>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</si>
  <si>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</si>
  <si>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</si>
  <si>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</si>
  <si>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</si>
  <si>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</si>
  <si>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</si>
  <si>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</si>
  <si>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</si>
  <si>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</si>
  <si>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</si>
  <si>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</si>
  <si>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</si>
  <si>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</si>
  <si>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</si>
  <si>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</si>
  <si>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</si>
  <si>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</si>
  <si>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</si>
  <si>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</si>
  <si>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</si>
  <si>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</si>
  <si>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</si>
  <si>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</si>
  <si>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</si>
  <si>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</si>
  <si>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</si>
  <si>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</si>
  <si>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</si>
  <si>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</si>
  <si>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</si>
  <si>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</si>
  <si>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</si>
  <si>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</si>
  <si>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</si>
  <si>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</si>
  <si>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</si>
  <si>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</si>
  <si>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</si>
  <si>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</si>
  <si>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</si>
  <si>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</si>
  <si>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</si>
  <si>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</si>
  <si>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</si>
  <si>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</si>
  <si>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</si>
  <si>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</si>
  <si>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</si>
  <si>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</si>
  <si>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</si>
  <si>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</si>
  <si>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</si>
  <si>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</si>
  <si>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</si>
  <si>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</si>
  <si>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</si>
  <si>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</si>
  <si>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</si>
  <si>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</si>
  <si>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</si>
  <si>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</si>
  <si>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</si>
  <si>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</si>
  <si>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</si>
  <si>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</si>
  <si>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</si>
  <si>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</si>
  <si>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</si>
  <si>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</si>
  <si>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</si>
  <si>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</si>
  <si>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</si>
  <si>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</si>
  <si>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</si>
  <si>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</si>
  <si>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</si>
  <si>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</si>
  <si>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</si>
  <si>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</si>
  <si>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</si>
  <si>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</si>
  <si>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</si>
  <si>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</si>
  <si>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</si>
  <si>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</si>
  <si>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</si>
  <si>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</si>
  <si>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</si>
  <si>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</si>
  <si>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</si>
  <si>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</si>
  <si>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</si>
  <si>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</si>
  <si>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</si>
  <si>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</si>
  <si>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</si>
  <si>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</si>
  <si>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</si>
  <si>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</si>
  <si>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</si>
  <si>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</si>
  <si>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</si>
  <si>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</si>
  <si>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</si>
  <si>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</si>
  <si>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</si>
  <si>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</si>
  <si>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</si>
  <si>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</si>
  <si>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</si>
  <si>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</si>
  <si>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</si>
  <si>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</si>
  <si>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</si>
  <si>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</si>
  <si>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</si>
  <si>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</si>
  <si>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</si>
  <si>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</si>
  <si>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</si>
  <si>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</si>
  <si>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</si>
  <si>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</si>
  <si>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</si>
  <si>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</si>
  <si>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</si>
  <si>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</si>
  <si>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</si>
  <si>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</si>
  <si>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</si>
  <si>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</si>
  <si>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</si>
  <si>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</si>
  <si>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</si>
  <si>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</si>
  <si>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</si>
  <si>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</si>
  <si>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</si>
  <si>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</si>
  <si>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</si>
  <si>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</si>
  <si>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</si>
  <si>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</si>
  <si>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</si>
  <si>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</si>
  <si>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</si>
  <si>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</si>
  <si>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</si>
  <si>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</si>
  <si>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</si>
  <si>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</si>
  <si>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</si>
  <si>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</si>
  <si>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</si>
  <si>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</si>
  <si>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</si>
  <si>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</si>
  <si>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</si>
  <si>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</si>
  <si>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</si>
  <si>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</si>
  <si>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</si>
  <si>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</si>
  <si>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</si>
  <si>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</si>
  <si>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</si>
  <si>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</si>
  <si>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</si>
  <si>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</si>
  <si>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</si>
  <si>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</si>
  <si>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</si>
  <si>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</si>
  <si>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</si>
  <si>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</si>
  <si>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</si>
  <si>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</si>
  <si>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</si>
  <si>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</si>
  <si>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</si>
  <si>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</si>
  <si>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</si>
  <si>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</si>
  <si>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</si>
  <si>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</si>
  <si>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</si>
  <si>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</si>
  <si>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</si>
  <si>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</si>
  <si>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</si>
  <si>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</si>
  <si>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</si>
  <si>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</si>
  <si>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</si>
  <si>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</si>
  <si>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</si>
  <si>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</si>
  <si>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</si>
  <si>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</si>
  <si>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</si>
  <si>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</si>
  <si>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</si>
  <si>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</si>
  <si>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</si>
  <si>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</si>
  <si>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</si>
  <si>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</si>
  <si>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</si>
  <si>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</si>
  <si>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</si>
  <si>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</si>
  <si>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</si>
  <si>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</si>
  <si>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</si>
  <si>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</si>
  <si>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</si>
  <si>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</si>
  <si>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</si>
  <si>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</si>
  <si>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</si>
  <si>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</si>
  <si>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</si>
  <si>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</si>
  <si>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</si>
  <si>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</si>
  <si>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</si>
  <si>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</si>
  <si>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</si>
  <si>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</si>
  <si>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</si>
  <si>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</si>
  <si>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</si>
  <si>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</si>
  <si>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</si>
  <si>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</si>
  <si>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</si>
  <si>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</si>
  <si>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</si>
  <si>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</si>
  <si>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</si>
  <si>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</si>
  <si>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</si>
  <si>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</si>
  <si>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</si>
  <si>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</si>
  <si>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</si>
  <si>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</si>
  <si>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</si>
  <si>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</si>
  <si>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</si>
  <si>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</si>
  <si>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</si>
  <si>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</si>
  <si>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</si>
  <si>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</si>
  <si>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</si>
  <si>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</si>
  <si>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</si>
  <si>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</si>
  <si>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</si>
  <si>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</si>
  <si>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</si>
  <si>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</si>
  <si>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</si>
  <si>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</si>
  <si>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</si>
  <si>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</si>
  <si>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</si>
  <si>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</si>
  <si>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</si>
  <si>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</si>
  <si>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</si>
  <si>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</si>
  <si>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</si>
  <si>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</si>
  <si>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</si>
  <si>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</si>
  <si>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</si>
  <si>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</si>
  <si>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</si>
  <si>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</si>
  <si>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</si>
  <si>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</si>
  <si>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</si>
  <si>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</si>
  <si>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</si>
  <si>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</si>
  <si>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</si>
  <si>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</si>
  <si>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</si>
  <si>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</si>
  <si>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</si>
  <si>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</si>
  <si>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</si>
  <si>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</si>
  <si>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</si>
  <si>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</si>
  <si>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</si>
  <si>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</si>
  <si>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</si>
  <si>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</si>
  <si>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</si>
  <si>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</si>
  <si>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</si>
  <si>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</si>
  <si>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</si>
  <si>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</si>
  <si>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</si>
  <si>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</si>
  <si>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</si>
  <si>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</si>
  <si>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</si>
  <si>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</si>
  <si>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</si>
  <si>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</si>
  <si>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</si>
  <si>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</si>
  <si>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</si>
  <si>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</si>
  <si>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</si>
  <si>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</si>
  <si>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</si>
  <si>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</si>
  <si>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</si>
  <si>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</si>
  <si>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</si>
  <si>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</si>
  <si>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</si>
  <si>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</si>
  <si>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</si>
  <si>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</si>
  <si>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</si>
  <si>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</si>
  <si>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</si>
  <si>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</si>
  <si>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</si>
  <si>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</si>
  <si>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</si>
  <si>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</si>
  <si>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</si>
  <si>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</si>
  <si>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</si>
  <si>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</si>
  <si>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</si>
  <si>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</si>
  <si>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</si>
  <si>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</si>
  <si>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</si>
  <si>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</si>
  <si>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</si>
  <si>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</si>
  <si>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</si>
  <si>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</si>
  <si>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</si>
  <si>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</si>
  <si>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</si>
  <si>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</si>
  <si>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</si>
  <si>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</si>
  <si>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</si>
  <si>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</si>
  <si>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</si>
  <si>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</si>
  <si>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</si>
  <si>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</si>
  <si>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</si>
  <si>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</si>
  <si>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</si>
  <si>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</si>
  <si>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</si>
  <si>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</si>
  <si>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</si>
  <si>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</si>
  <si>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</si>
  <si>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</si>
  <si>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</si>
  <si>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</si>
  <si>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</si>
  <si>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</si>
  <si>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</si>
  <si>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</si>
  <si>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</si>
  <si>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</si>
  <si>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</si>
  <si>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</si>
  <si>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</si>
  <si>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</si>
  <si>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</si>
  <si>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</si>
  <si>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</si>
  <si>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</si>
  <si>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</si>
  <si>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</si>
  <si>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</si>
  <si>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</si>
  <si>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</si>
  <si>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</si>
  <si>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</si>
  <si>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</si>
  <si>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</si>
  <si>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</si>
  <si>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</si>
  <si>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</si>
  <si>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</si>
  <si>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</si>
  <si>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</si>
  <si>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</si>
  <si>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</si>
  <si>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</si>
  <si>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</si>
  <si>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</si>
  <si>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</si>
  <si>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</si>
  <si>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</si>
  <si>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</si>
  <si>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</si>
  <si>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</si>
  <si>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</si>
  <si>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</si>
  <si>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</si>
  <si>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</si>
  <si>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</si>
  <si>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</si>
  <si>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</si>
  <si>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</si>
  <si>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</si>
  <si>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</si>
  <si>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</si>
  <si>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</si>
  <si>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</si>
  <si>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</si>
  <si>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</si>
  <si>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</si>
  <si>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</si>
  <si>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</si>
  <si>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</si>
  <si>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</si>
  <si>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</si>
  <si>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</si>
  <si>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</si>
  <si>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</si>
  <si>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</si>
  <si>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</si>
  <si>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</si>
  <si>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</si>
  <si>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</si>
  <si>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</si>
  <si>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</si>
  <si>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</si>
  <si>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</si>
  <si>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</si>
  <si>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</si>
  <si>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</si>
  <si>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</si>
  <si>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</si>
  <si>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</si>
  <si>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</si>
  <si>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</si>
  <si>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</si>
  <si>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</si>
  <si>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</si>
  <si>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</si>
  <si>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</si>
  <si>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</si>
  <si>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</si>
  <si>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</si>
  <si>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</si>
  <si>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</si>
  <si>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</si>
  <si>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</si>
  <si>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</si>
  <si>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</si>
  <si>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</si>
  <si>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</si>
  <si>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</si>
  <si>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</si>
  <si>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</si>
  <si>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</si>
  <si>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</si>
  <si>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</si>
  <si>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</si>
  <si>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</si>
  <si>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</si>
  <si>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</si>
  <si>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</si>
  <si>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</si>
  <si>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</si>
  <si>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</si>
  <si>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</si>
  <si>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</si>
  <si>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</si>
  <si>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</si>
  <si>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</si>
  <si>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</si>
  <si>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</si>
  <si>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</si>
  <si>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</si>
  <si>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</si>
  <si>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</si>
  <si>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</si>
  <si>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</si>
  <si>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</si>
  <si>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</si>
  <si>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</si>
  <si>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</si>
  <si>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</si>
  <si>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</si>
  <si>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</si>
  <si>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</si>
  <si>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</si>
  <si>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</si>
  <si>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</si>
  <si>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</si>
  <si>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</si>
  <si>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</si>
  <si>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</si>
  <si>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</si>
  <si>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</si>
  <si>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</si>
  <si>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</si>
  <si>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</si>
  <si>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</si>
  <si>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</si>
  <si>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</si>
  <si>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</si>
  <si>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</si>
  <si>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</si>
  <si>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</si>
  <si>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</si>
  <si>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</si>
  <si>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</si>
  <si>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</si>
  <si>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</si>
  <si>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</si>
  <si>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</si>
  <si>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</si>
  <si>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</si>
  <si>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</si>
  <si>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</si>
  <si>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</si>
  <si>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</si>
  <si>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</si>
  <si>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</si>
  <si>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</si>
  <si>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</si>
  <si>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</si>
  <si>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</si>
  <si>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</si>
  <si>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</si>
  <si>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</si>
  <si>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</si>
  <si>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</si>
  <si>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</si>
  <si>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</si>
  <si>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</si>
  <si>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</si>
  <si>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</si>
  <si>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</si>
  <si>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</si>
  <si>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</si>
  <si>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</si>
  <si>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</si>
  <si>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</si>
  <si>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</si>
  <si>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</si>
  <si>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</si>
  <si>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</si>
  <si>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</si>
  <si>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</si>
  <si>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</si>
  <si>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</si>
  <si>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</si>
  <si>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</si>
  <si>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</si>
  <si>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</si>
  <si>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</si>
  <si>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</si>
  <si>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</si>
  <si>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</si>
  <si>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</si>
  <si>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</si>
  <si>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</si>
  <si>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</si>
  <si>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</si>
  <si>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</si>
  <si>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</si>
  <si>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</si>
  <si>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</si>
  <si>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</si>
  <si>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</si>
  <si>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</si>
  <si>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</si>
  <si>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</si>
  <si>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</si>
  <si>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</si>
  <si>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</si>
  <si>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</si>
  <si>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</si>
  <si>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</si>
  <si>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</si>
  <si>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</si>
  <si>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</si>
  <si>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</si>
  <si>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</si>
  <si>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</si>
  <si>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</si>
  <si>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</si>
  <si>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</si>
  <si>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</si>
  <si>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</si>
  <si>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</si>
  <si>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</si>
  <si>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</si>
  <si>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</si>
  <si>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</si>
  <si>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</si>
  <si>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</si>
  <si>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</si>
  <si>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</si>
  <si>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</si>
  <si>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</si>
  <si>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</si>
  <si>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</si>
  <si>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</si>
  <si>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</si>
  <si>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</si>
  <si>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</si>
  <si>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</si>
  <si>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</si>
  <si>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</si>
  <si>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</si>
  <si>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</si>
  <si>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</si>
  <si>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</si>
  <si>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</si>
  <si>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</si>
  <si>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</si>
  <si>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</si>
  <si>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</si>
  <si>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</si>
  <si>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</si>
  <si>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</si>
  <si>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</si>
  <si>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</si>
  <si>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</si>
  <si>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</si>
  <si>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</si>
  <si>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</si>
  <si>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</si>
  <si>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</si>
  <si>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</si>
  <si>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</si>
  <si>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</si>
  <si>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</si>
  <si>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</si>
  <si>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</si>
  <si>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</si>
  <si>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</si>
  <si>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</si>
  <si>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</si>
  <si>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</si>
  <si>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</si>
  <si>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</si>
  <si>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</si>
  <si>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</si>
  <si>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</si>
  <si>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</si>
  <si>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</si>
  <si>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</si>
  <si>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</si>
  <si>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</si>
  <si>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</si>
  <si>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</si>
  <si>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</si>
  <si>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</si>
  <si>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</si>
  <si>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</si>
  <si>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</si>
  <si>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</si>
  <si>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</si>
  <si>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</si>
  <si>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</si>
  <si>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</si>
  <si>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</si>
  <si>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</si>
  <si>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</si>
  <si>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</si>
  <si>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</si>
  <si>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</si>
  <si>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</si>
  <si>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</si>
  <si>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</si>
  <si>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</si>
  <si>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</si>
  <si>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</si>
  <si>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</si>
  <si>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</si>
  <si>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</si>
  <si>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</si>
  <si>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</si>
  <si>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</si>
  <si>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</si>
  <si>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</si>
  <si>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</si>
  <si>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</si>
  <si>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</si>
  <si>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</si>
  <si>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</si>
  <si>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</si>
  <si>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</si>
  <si>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</si>
  <si>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</si>
  <si>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</si>
  <si>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</si>
  <si>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</si>
  <si>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</si>
  <si>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</si>
  <si>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</si>
  <si>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</si>
  <si>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</si>
  <si>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</si>
  <si>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</si>
  <si>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</si>
  <si>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</si>
  <si>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</si>
  <si>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</si>
  <si>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</si>
  <si>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</si>
  <si>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</si>
  <si>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</si>
  <si>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</si>
  <si>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</si>
  <si>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</si>
  <si>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</si>
  <si>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</si>
  <si>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</si>
  <si>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</si>
  <si>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</si>
  <si>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</si>
  <si>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</si>
  <si>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</si>
  <si>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</si>
  <si>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</si>
  <si>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</si>
  <si>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</si>
  <si>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</si>
  <si>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</si>
  <si>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</si>
  <si>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</si>
  <si>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</si>
  <si>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</si>
  <si>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</si>
  <si>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</si>
  <si>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</si>
  <si>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</si>
  <si>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</si>
  <si>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</si>
  <si>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</si>
  <si>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</si>
  <si>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</si>
  <si>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</si>
  <si>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</si>
  <si>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</si>
  <si>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</si>
  <si>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</si>
  <si>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</si>
  <si>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</si>
  <si>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</si>
  <si>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</si>
  <si>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</si>
  <si>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</si>
  <si>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</si>
  <si>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</si>
  <si>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</si>
  <si>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</si>
  <si>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</si>
  <si>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</si>
  <si>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</si>
  <si>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</si>
  <si>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</si>
  <si>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</si>
  <si>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</si>
  <si>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</si>
  <si>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</si>
  <si>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</si>
  <si>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</si>
  <si>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</si>
  <si>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</si>
  <si>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</si>
  <si>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</si>
  <si>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</si>
  <si>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</si>
  <si>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</si>
  <si>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</si>
  <si>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</si>
  <si>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</si>
  <si>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</si>
  <si>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</si>
  <si>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</si>
  <si>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</si>
  <si>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</si>
  <si>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</si>
  <si>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</si>
  <si>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</si>
  <si>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</si>
  <si>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</si>
  <si>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</si>
  <si>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</si>
  <si>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</si>
  <si>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</si>
  <si>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</si>
  <si>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</si>
  <si>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</si>
  <si>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</si>
  <si>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</si>
  <si>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</si>
  <si>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</si>
  <si>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</si>
  <si>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</si>
  <si>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</si>
  <si>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</si>
  <si>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</si>
  <si>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</si>
  <si>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</si>
  <si>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</si>
  <si>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</si>
  <si>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</si>
  <si>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</si>
  <si>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</si>
  <si>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</si>
  <si>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</si>
  <si>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</si>
  <si>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</si>
  <si>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</si>
  <si>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</si>
  <si>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</si>
  <si>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</si>
  <si>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</si>
  <si>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</si>
  <si>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</si>
  <si>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</si>
  <si>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</si>
  <si>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</si>
  <si>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</si>
  <si>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</si>
  <si>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</si>
  <si>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</si>
  <si>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</si>
  <si>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</si>
  <si>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</si>
  <si>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</si>
  <si>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</si>
  <si>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</si>
  <si>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</si>
  <si>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</si>
  <si>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</si>
  <si>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</si>
  <si>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</si>
  <si>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</si>
  <si>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</si>
  <si>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</si>
  <si>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</si>
  <si>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</si>
  <si>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</si>
  <si>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</si>
  <si>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</si>
  <si>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</si>
  <si>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</si>
  <si>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</si>
  <si>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</si>
  <si>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</si>
  <si>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</si>
  <si>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</si>
  <si>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</si>
  <si>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</si>
  <si>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</si>
  <si>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</si>
  <si>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</si>
  <si>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</si>
  <si>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</si>
  <si>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</si>
  <si>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</si>
  <si>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</si>
  <si>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</si>
  <si>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</si>
  <si>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</si>
  <si>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</si>
  <si>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</si>
  <si>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</si>
  <si>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</si>
  <si>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</si>
  <si>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</si>
  <si>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</si>
  <si>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</si>
  <si>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</si>
  <si>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</si>
  <si>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</si>
  <si>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</si>
  <si>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</si>
  <si>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</si>
  <si>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</si>
  <si>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</si>
  <si>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</si>
  <si>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</si>
  <si>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</si>
  <si>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</si>
  <si>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</si>
  <si>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</si>
  <si>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</si>
  <si>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</si>
  <si>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</si>
  <si>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</si>
  <si>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</si>
  <si>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</si>
  <si>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</si>
  <si>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</si>
  <si>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</si>
  <si>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</si>
  <si>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</si>
  <si>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</si>
  <si>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</si>
  <si>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</si>
  <si>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</si>
  <si>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</si>
  <si>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</si>
  <si>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</si>
  <si>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</si>
  <si>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</si>
  <si>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</si>
  <si>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</si>
  <si>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</si>
  <si>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</si>
  <si>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</si>
  <si>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</si>
  <si>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</si>
  <si>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</si>
  <si>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</si>
  <si>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</si>
  <si>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</si>
  <si>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</si>
  <si>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</si>
  <si>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</si>
  <si>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</si>
  <si>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</si>
  <si>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</si>
  <si>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</si>
  <si>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</si>
  <si>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</si>
  <si>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</si>
  <si>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</si>
  <si>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</si>
  <si>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</si>
  <si>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</si>
  <si>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</si>
  <si>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</si>
  <si>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</si>
  <si>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</si>
  <si>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</si>
  <si>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</si>
  <si>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</si>
  <si>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</si>
  <si>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</si>
  <si>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</si>
  <si>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</si>
  <si>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</si>
  <si>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</si>
  <si>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</si>
  <si>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</si>
  <si>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</si>
  <si>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</si>
  <si>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</si>
  <si>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</si>
  <si>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</si>
  <si>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</si>
  <si>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</si>
  <si>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</si>
  <si>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</si>
  <si>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</si>
  <si>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</si>
  <si>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</si>
  <si>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</si>
  <si>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</si>
  <si>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</si>
  <si>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</si>
  <si>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</si>
  <si>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</si>
  <si>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</si>
  <si>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</si>
  <si>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</si>
  <si>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</si>
  <si>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</si>
  <si>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</si>
  <si>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</si>
  <si>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</si>
  <si>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</si>
  <si>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</si>
  <si>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</si>
  <si>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</si>
  <si>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</si>
  <si>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</si>
  <si>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</si>
  <si>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</si>
  <si>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</si>
  <si>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</si>
  <si>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</si>
  <si>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</si>
  <si>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</si>
  <si>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</si>
  <si>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</si>
  <si>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</si>
  <si>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</si>
  <si>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</si>
  <si>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</si>
  <si>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</si>
  <si>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</si>
  <si>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</si>
  <si>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</si>
  <si>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</si>
  <si>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</si>
  <si>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</si>
  <si>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</si>
  <si>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</si>
  <si>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</si>
  <si>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</si>
  <si>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</si>
  <si>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</si>
  <si>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</si>
  <si>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</si>
  <si>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</si>
  <si>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</si>
  <si>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</si>
  <si>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</si>
  <si>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</si>
  <si>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</si>
  <si>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</si>
  <si>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</si>
  <si>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</si>
  <si>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</si>
  <si>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</si>
  <si>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</si>
  <si>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</si>
  <si>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</si>
  <si>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</si>
  <si>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</si>
  <si>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</si>
  <si>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</si>
  <si>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</si>
  <si>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</si>
  <si>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</si>
  <si>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</si>
  <si>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</si>
  <si>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</si>
  <si>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</si>
  <si>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</si>
  <si>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</si>
  <si>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</si>
  <si>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</si>
  <si>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</si>
  <si>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</si>
  <si>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</si>
  <si>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</si>
  <si>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</si>
  <si>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</si>
  <si>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</si>
  <si>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</si>
  <si>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</si>
  <si>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</si>
  <si>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</si>
  <si>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</si>
  <si>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</si>
  <si>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</si>
  <si>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</si>
  <si>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</si>
  <si>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</si>
  <si>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</si>
  <si>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</si>
  <si>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</si>
  <si>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</si>
  <si>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</si>
  <si>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</si>
  <si>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</si>
  <si>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</si>
  <si>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</si>
  <si>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</si>
  <si>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</si>
  <si>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</si>
  <si>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</si>
  <si>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</si>
  <si>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</si>
  <si>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</si>
  <si>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</si>
  <si>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</si>
  <si>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</si>
  <si>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</si>
  <si>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</si>
  <si>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</si>
  <si>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</si>
  <si>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</si>
  <si>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</si>
  <si>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</si>
  <si>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</si>
  <si>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</si>
  <si>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</si>
  <si>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</si>
  <si>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</si>
  <si>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</si>
  <si>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</si>
  <si>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</si>
  <si>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</si>
  <si>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</si>
  <si>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</si>
  <si>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</si>
  <si>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</si>
  <si>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</si>
  <si>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</si>
  <si>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</si>
  <si>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</si>
  <si>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</si>
  <si>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</si>
  <si>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</si>
  <si>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</si>
  <si>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</si>
  <si>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</si>
  <si>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</si>
  <si>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</si>
  <si>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</si>
  <si>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</si>
  <si>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</si>
  <si>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</si>
  <si>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</si>
  <si>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</si>
  <si>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</si>
  <si>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</si>
  <si>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</si>
  <si>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</si>
  <si>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</si>
  <si>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</si>
  <si>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</si>
  <si>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</si>
  <si>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</si>
  <si>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</si>
  <si>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</si>
  <si>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</si>
  <si>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</si>
  <si>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</si>
  <si>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</si>
  <si>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</si>
  <si>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</si>
  <si>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</si>
  <si>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</si>
  <si>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</si>
  <si>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</si>
  <si>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</si>
  <si>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</si>
  <si>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</si>
  <si>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</si>
  <si>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</si>
  <si>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</si>
  <si>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</si>
  <si>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</si>
  <si>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</si>
  <si>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</si>
  <si>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</si>
  <si>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</si>
  <si>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</si>
  <si>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</si>
  <si>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</si>
  <si>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</si>
  <si>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</si>
  <si>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</si>
  <si>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</si>
  <si>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</si>
  <si>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</si>
  <si>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</si>
  <si>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</si>
  <si>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</si>
  <si>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</si>
  <si>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</si>
  <si>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</si>
  <si>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</si>
  <si>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</si>
  <si>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</si>
  <si>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</si>
  <si>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</si>
  <si>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</si>
  <si>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</si>
  <si>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</si>
  <si>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</si>
  <si>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</si>
  <si>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</si>
  <si>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</si>
  <si>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</si>
  <si>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</si>
  <si>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</si>
  <si>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</si>
  <si>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</si>
  <si>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</si>
  <si>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</si>
  <si>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</si>
  <si>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</si>
  <si>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</si>
  <si>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</si>
  <si>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</si>
  <si>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</si>
  <si>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</si>
  <si>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</si>
  <si>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</si>
  <si>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</si>
  <si>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</si>
  <si>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</si>
  <si>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</si>
  <si>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</si>
  <si>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</si>
  <si>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</si>
  <si>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</si>
  <si>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</si>
  <si>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</si>
  <si>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</si>
  <si>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</si>
  <si>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</si>
  <si>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</si>
  <si>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</si>
  <si>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</si>
  <si>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</si>
  <si>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</si>
  <si>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</si>
  <si>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</si>
  <si>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</si>
  <si>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</si>
  <si>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</si>
  <si>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</si>
  <si>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</si>
  <si>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</si>
  <si>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</si>
  <si>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</si>
  <si>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</si>
  <si>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</si>
  <si>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</si>
  <si>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</si>
  <si>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</si>
  <si>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</si>
  <si>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</si>
  <si>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</si>
  <si>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</si>
  <si>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</si>
  <si>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</si>
  <si>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</si>
  <si>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</si>
  <si>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</si>
  <si>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</si>
  <si>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</si>
  <si>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</si>
  <si>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</si>
  <si>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</si>
  <si>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</si>
  <si>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</si>
  <si>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</si>
  <si>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</si>
  <si>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</si>
  <si>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</si>
  <si>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</si>
  <si>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</si>
  <si>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</si>
  <si>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</si>
  <si>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</si>
  <si>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</si>
  <si>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</si>
  <si>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</si>
  <si>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</si>
  <si>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</si>
  <si>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</si>
  <si>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</si>
  <si>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</si>
  <si>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</si>
  <si>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</si>
  <si>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</si>
  <si>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</si>
  <si>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</si>
  <si>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</si>
  <si>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</si>
  <si>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</si>
  <si>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</si>
  <si>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</si>
  <si>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</si>
  <si>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</si>
  <si>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</si>
  <si>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</si>
  <si>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</si>
  <si>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</si>
  <si>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</si>
  <si>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</si>
  <si>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</si>
  <si>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</si>
  <si>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</si>
  <si>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</si>
  <si>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</si>
  <si>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</si>
  <si>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</si>
  <si>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</si>
  <si>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</si>
  <si>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</si>
  <si>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</si>
  <si>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</si>
  <si>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</si>
  <si>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</si>
  <si>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</si>
  <si>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</si>
  <si>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</si>
  <si>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</si>
  <si>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</si>
  <si>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</si>
  <si>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</si>
  <si>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</si>
  <si>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</si>
  <si>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</si>
  <si>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</si>
  <si>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</si>
  <si>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</si>
  <si>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</si>
  <si>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</si>
  <si>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</si>
  <si>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</si>
  <si>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</si>
  <si>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</si>
  <si>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</si>
  <si>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</si>
  <si>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</si>
  <si>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</si>
  <si>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</si>
  <si>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</si>
  <si>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</si>
  <si>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</si>
  <si>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</si>
  <si>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</si>
  <si>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</si>
  <si>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</si>
  <si>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</si>
  <si>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</si>
  <si>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</si>
  <si>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</si>
  <si>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</si>
  <si>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</si>
  <si>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</si>
  <si>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</si>
  <si>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</si>
  <si>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</si>
  <si>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</si>
  <si>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</si>
  <si>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</si>
  <si>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</si>
  <si>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</si>
  <si>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</si>
  <si>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</si>
  <si>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</si>
  <si>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</si>
  <si>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</si>
  <si>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</si>
  <si>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</si>
  <si>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</si>
  <si>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</si>
  <si>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</si>
  <si>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</si>
  <si>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</si>
  <si>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</si>
  <si>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</si>
  <si>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</si>
  <si>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</si>
  <si>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</si>
  <si>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</si>
  <si>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</si>
  <si>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</si>
  <si>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</si>
  <si>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</si>
  <si>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</si>
  <si>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</si>
  <si>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</si>
  <si>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</si>
  <si>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</si>
  <si>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</si>
  <si>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</si>
  <si>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</si>
  <si>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</si>
  <si>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</si>
  <si>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</si>
  <si>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</si>
  <si>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</si>
  <si>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</si>
  <si>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</si>
  <si>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</si>
  <si>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</si>
  <si>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</si>
  <si>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</si>
  <si>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</si>
  <si>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</si>
  <si>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</si>
  <si>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</si>
  <si>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</si>
  <si>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</si>
  <si>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</si>
  <si>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</si>
  <si>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</si>
  <si>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</si>
  <si>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</si>
  <si>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</si>
  <si>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</si>
  <si>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</si>
  <si>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</si>
  <si>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</si>
  <si>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</si>
  <si>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</si>
  <si>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</si>
  <si>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</si>
  <si>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</si>
  <si>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</si>
  <si>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</si>
  <si>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</si>
  <si>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</si>
  <si>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</si>
  <si>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</si>
  <si>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</si>
  <si>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</si>
  <si>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</si>
  <si>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</si>
  <si>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</si>
  <si>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</si>
  <si>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</si>
  <si>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</si>
  <si>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</si>
  <si>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</si>
  <si>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</si>
  <si>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</si>
  <si>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</si>
  <si>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</si>
  <si>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</si>
  <si>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</si>
  <si>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</si>
  <si>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</si>
  <si>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</si>
  <si>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</si>
  <si>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</si>
  <si>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</si>
  <si>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</si>
  <si>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</si>
  <si>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</si>
  <si>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</si>
  <si>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</si>
  <si>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</si>
  <si>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</si>
  <si>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</si>
  <si>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</si>
  <si>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</si>
  <si>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</si>
  <si>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</si>
  <si>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</si>
  <si>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</si>
  <si>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</si>
  <si>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</si>
  <si>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</si>
  <si>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</si>
  <si>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</si>
  <si>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</si>
  <si>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</si>
  <si>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</si>
  <si>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</si>
  <si>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</si>
  <si>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</si>
  <si>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</si>
  <si>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</si>
  <si>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</si>
  <si>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</si>
  <si>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</si>
  <si>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</si>
  <si>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</si>
  <si>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</si>
  <si>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</si>
  <si>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</si>
  <si>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</si>
  <si>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</si>
  <si>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</si>
  <si>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</si>
  <si>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</si>
  <si>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</si>
  <si>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</si>
  <si>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</si>
  <si>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</si>
  <si>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</si>
  <si>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</si>
  <si>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</si>
  <si>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</si>
  <si>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</si>
  <si>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</si>
  <si>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</si>
  <si>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</si>
  <si>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</si>
  <si>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</si>
  <si>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</si>
  <si>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</si>
  <si>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</si>
  <si>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</si>
  <si>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</si>
  <si>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</si>
  <si>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</si>
  <si>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</si>
  <si>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</si>
  <si>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</si>
  <si>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</si>
  <si>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</si>
  <si>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</si>
  <si>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</si>
  <si>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</si>
  <si>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</si>
  <si>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</si>
  <si>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</si>
  <si>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</si>
  <si>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</si>
  <si>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</si>
  <si>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</si>
  <si>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</si>
  <si>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</si>
  <si>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</si>
  <si>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</si>
  <si>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</si>
  <si>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</si>
  <si>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</si>
  <si>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</si>
  <si>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</si>
  <si>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</si>
  <si>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</si>
  <si>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</si>
  <si>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</si>
  <si>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</si>
  <si>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</si>
  <si>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</si>
  <si>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</si>
  <si>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</si>
  <si>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</si>
  <si>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</si>
  <si>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</si>
  <si>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</si>
  <si>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</si>
  <si>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</si>
  <si>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</si>
  <si>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</si>
  <si>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</si>
  <si>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</si>
  <si>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</si>
  <si>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</si>
  <si>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</si>
  <si>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</si>
  <si>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</si>
  <si>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</si>
  <si>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</si>
  <si>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</si>
  <si>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</si>
  <si>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</si>
  <si>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</si>
  <si>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</si>
  <si>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</si>
  <si>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</si>
  <si>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</si>
  <si>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</si>
  <si>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</si>
  <si>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</si>
  <si>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</si>
  <si>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</si>
  <si>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</si>
  <si>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</si>
  <si>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</si>
  <si>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</si>
  <si>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</si>
  <si>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</si>
  <si>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</si>
  <si>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</si>
  <si>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</si>
  <si>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</si>
  <si>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</si>
  <si>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</si>
  <si>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</si>
  <si>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</si>
  <si>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</si>
  <si>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</si>
  <si>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</si>
  <si>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</si>
  <si>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</si>
  <si>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</si>
  <si>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</si>
  <si>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</si>
  <si>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</si>
  <si>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</si>
  <si>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</si>
  <si>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</si>
  <si>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</si>
  <si>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</si>
  <si>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</si>
  <si>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</si>
  <si>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</si>
  <si>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</si>
  <si>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</si>
  <si>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</si>
  <si>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</si>
  <si>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</si>
  <si>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</si>
  <si>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</si>
  <si>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</si>
  <si>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</si>
  <si>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</si>
  <si>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</si>
  <si>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</si>
  <si>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</si>
  <si>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</si>
  <si>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</si>
  <si>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</si>
  <si>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</si>
  <si>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</si>
  <si>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</si>
  <si>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</si>
  <si>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</si>
  <si>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</si>
  <si>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</si>
  <si>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</si>
  <si>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</si>
  <si>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</si>
  <si>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</si>
  <si>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</si>
  <si>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</si>
  <si>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</si>
  <si>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</si>
  <si>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</si>
  <si>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</si>
  <si>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</si>
  <si>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</si>
  <si>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</si>
  <si>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</si>
  <si>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</si>
  <si>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</si>
  <si>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</si>
  <si>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</si>
  <si>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</si>
  <si>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</si>
  <si>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</si>
  <si>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</si>
  <si>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</si>
  <si>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</si>
  <si>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</si>
  <si>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</si>
  <si>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</si>
  <si>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</si>
  <si>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</si>
  <si>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</si>
  <si>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</si>
  <si>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</si>
  <si>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</si>
  <si>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</si>
  <si>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</si>
  <si>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</si>
  <si>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</si>
  <si>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</si>
  <si>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</si>
  <si>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</si>
  <si>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</si>
  <si>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</si>
  <si>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</si>
  <si>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</si>
  <si>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</si>
  <si>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</si>
  <si>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</si>
  <si>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</si>
  <si>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</si>
  <si>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</si>
  <si>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</si>
  <si>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</si>
  <si>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</si>
  <si>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</si>
  <si>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</si>
  <si>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</si>
  <si>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</si>
  <si>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</si>
  <si>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</si>
  <si>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</si>
  <si>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</si>
  <si>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</si>
  <si>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</si>
  <si>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</si>
  <si>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</si>
  <si>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</si>
  <si>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</si>
  <si>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</si>
  <si>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</si>
  <si>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</si>
  <si>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</si>
  <si>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</si>
  <si>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</si>
  <si>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</si>
  <si>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</si>
  <si>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</si>
  <si>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</si>
  <si>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</si>
  <si>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</si>
  <si>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</si>
  <si>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</si>
  <si>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</si>
  <si>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</si>
  <si>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</si>
  <si>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</si>
  <si>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</si>
  <si>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</si>
  <si>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</si>
  <si>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</si>
  <si>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</si>
  <si>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</si>
  <si>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</si>
  <si>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</si>
  <si>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</si>
  <si>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</si>
  <si>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</si>
  <si>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</si>
  <si>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</si>
  <si>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</si>
  <si>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</si>
  <si>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</si>
  <si>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</si>
  <si>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</si>
  <si>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</si>
  <si>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</si>
  <si>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</si>
  <si>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</si>
  <si>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</si>
  <si>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</si>
  <si>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</si>
  <si>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</si>
  <si>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</si>
  <si>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</si>
  <si>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</si>
  <si>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</si>
  <si>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</si>
  <si>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</si>
  <si>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</si>
  <si>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</si>
  <si>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</si>
  <si>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</si>
  <si>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</si>
  <si>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</si>
  <si>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</si>
  <si>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</si>
  <si>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</si>
  <si>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</si>
  <si>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</si>
  <si>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</si>
  <si>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</si>
  <si>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</si>
  <si>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</si>
  <si>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</si>
  <si>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</si>
  <si>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</si>
  <si>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</si>
  <si>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</si>
  <si>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</si>
  <si>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</si>
  <si>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</si>
  <si>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</si>
  <si>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</si>
  <si>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</si>
  <si>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</si>
  <si>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</si>
  <si>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</si>
  <si>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</si>
  <si>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</si>
  <si>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</si>
  <si>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</si>
  <si>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</si>
  <si>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</si>
  <si>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</si>
  <si>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</si>
  <si>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</si>
  <si>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</si>
  <si>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</si>
  <si>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</si>
  <si>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</si>
  <si>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</si>
  <si>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</si>
  <si>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</si>
  <si>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</si>
  <si>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</si>
  <si>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</si>
  <si>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</si>
  <si>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</si>
  <si>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</si>
  <si>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</si>
  <si>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</si>
  <si>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</si>
  <si>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</si>
  <si>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</si>
  <si>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</si>
  <si>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</si>
  <si>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</si>
  <si>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</si>
  <si>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</si>
  <si>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</si>
  <si>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</si>
  <si>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</si>
  <si>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</si>
  <si>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</si>
  <si>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</si>
  <si>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</si>
  <si>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</si>
  <si>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</si>
  <si>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</si>
  <si>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</si>
  <si>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</si>
  <si>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</si>
  <si>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</si>
  <si>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</si>
  <si>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</si>
  <si>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</si>
  <si>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</si>
  <si>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</si>
  <si>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</si>
  <si>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</si>
  <si>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</si>
  <si>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</si>
  <si>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</si>
  <si>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</si>
  <si>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</si>
  <si>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</si>
  <si>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</si>
  <si>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</si>
  <si>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</si>
  <si>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</si>
  <si>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</si>
  <si>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</si>
  <si>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</si>
  <si>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</si>
  <si>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</si>
  <si>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</si>
  <si>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</si>
  <si>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</si>
  <si>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</si>
  <si>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</si>
  <si>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</si>
  <si>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</si>
  <si>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</si>
  <si>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</si>
  <si>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</si>
  <si>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</si>
  <si>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</si>
  <si>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</si>
  <si>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</si>
  <si>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</si>
  <si>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</si>
  <si>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</si>
  <si>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</si>
  <si>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</si>
  <si>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</si>
  <si>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</si>
  <si>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</si>
  <si>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</si>
  <si>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</si>
  <si>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</si>
  <si>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</si>
  <si>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</si>
  <si>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</si>
  <si>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</si>
  <si>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</si>
  <si>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</si>
  <si>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</si>
  <si>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</si>
  <si>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</si>
  <si>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</si>
  <si>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</si>
  <si>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</si>
  <si>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</si>
  <si>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</si>
  <si>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</si>
  <si>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</si>
  <si>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</si>
  <si>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</si>
  <si>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</si>
  <si>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</si>
  <si>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</si>
  <si>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</si>
  <si>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</si>
  <si>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</si>
  <si>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</si>
  <si>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</si>
  <si>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</si>
  <si>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</si>
  <si>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</si>
  <si>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</si>
  <si>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</si>
  <si>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</si>
  <si>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</si>
  <si>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</si>
  <si>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</si>
  <si>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</si>
  <si>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</si>
  <si>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</si>
  <si>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</si>
  <si>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</si>
  <si>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</si>
  <si>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</si>
  <si>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</si>
  <si>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</si>
  <si>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</si>
  <si>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</si>
  <si>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</si>
  <si>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</si>
  <si>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</si>
  <si>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</si>
  <si>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</si>
  <si>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</si>
  <si>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</si>
  <si>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</si>
  <si>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</si>
  <si>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</si>
  <si>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</si>
  <si>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</si>
  <si>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</si>
  <si>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</si>
  <si>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</si>
  <si>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</si>
  <si>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</si>
  <si>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</si>
  <si>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</si>
  <si>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</si>
  <si>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</si>
  <si>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</si>
  <si>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</si>
  <si>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</si>
  <si>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</si>
  <si>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</si>
  <si>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</si>
  <si>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</si>
  <si>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</si>
  <si>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</si>
  <si>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</si>
  <si>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</si>
  <si>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</si>
  <si>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</si>
  <si>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</si>
  <si>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</si>
  <si>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</si>
  <si>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</si>
  <si>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</si>
  <si>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</si>
  <si>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</si>
  <si>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</si>
  <si>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</si>
  <si>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</si>
  <si>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</si>
  <si>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</si>
  <si>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</si>
  <si>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</si>
  <si>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</si>
  <si>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</si>
  <si>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</si>
  <si>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</si>
  <si>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</si>
  <si>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</si>
  <si>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</si>
  <si>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</si>
  <si>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</si>
  <si>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</si>
  <si>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</si>
  <si>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</si>
  <si>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</si>
  <si>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</si>
  <si>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</si>
  <si>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</si>
  <si>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</si>
  <si>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</si>
  <si>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</si>
  <si>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</si>
  <si>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</si>
  <si>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Saturday (4-10-2025)</t>
  </si>
  <si>
    <t>Deepak/Priyanka Madam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</si>
  <si>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</si>
  <si>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</si>
  <si>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</si>
  <si>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</si>
  <si>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</si>
  <si>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</si>
  <si>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</si>
  <si>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</si>
  <si>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</si>
  <si>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</si>
  <si>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</si>
  <si>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</si>
  <si>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</si>
  <si>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</si>
  <si>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</si>
  <si>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</si>
  <si>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</si>
  <si>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</si>
  <si>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</si>
  <si>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</si>
  <si>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</si>
  <si>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</si>
  <si>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</si>
  <si>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</si>
  <si>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</si>
  <si>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</si>
  <si>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</si>
  <si>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</si>
  <si>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</si>
  <si>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</si>
  <si>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</si>
  <si>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</si>
  <si>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</si>
  <si>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</si>
  <si>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</si>
  <si>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</si>
  <si>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</si>
  <si>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</si>
  <si>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</si>
  <si>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</si>
  <si>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</si>
  <si>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</si>
  <si>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</si>
  <si>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</si>
  <si>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</si>
  <si>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</si>
  <si>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</si>
  <si>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</si>
  <si>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</si>
  <si>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</si>
  <si>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</si>
  <si>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</si>
  <si>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</si>
  <si>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</si>
  <si>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</si>
  <si>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</si>
  <si>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</si>
  <si>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</si>
  <si>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</si>
  <si>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</si>
  <si>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</si>
  <si>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</si>
  <si>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</si>
  <si>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</si>
  <si>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</si>
  <si>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</si>
  <si>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</si>
  <si>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</si>
  <si>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</si>
  <si>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</si>
  <si>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</si>
  <si>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</si>
  <si>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</si>
  <si>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</si>
  <si>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</si>
  <si>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</si>
  <si>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</si>
  <si>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</si>
  <si>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</si>
  <si>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</si>
  <si>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</si>
  <si>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</si>
  <si>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</si>
  <si>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</si>
  <si>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</si>
  <si>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</si>
  <si>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</si>
  <si>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</si>
  <si>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</si>
  <si>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</si>
  <si>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</si>
  <si>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</si>
  <si>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</si>
  <si>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</si>
  <si>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</si>
  <si>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</si>
  <si>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</si>
  <si>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</si>
  <si>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</si>
  <si>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</si>
  <si>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</si>
  <si>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</si>
  <si>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</si>
  <si>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</si>
  <si>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</si>
  <si>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</si>
  <si>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</si>
  <si>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</si>
  <si>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</si>
  <si>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</si>
  <si>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</si>
  <si>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</si>
  <si>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</si>
  <si>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</si>
  <si>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</si>
  <si>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</si>
  <si>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</si>
  <si>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</si>
  <si>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</si>
  <si>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</si>
  <si>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</si>
  <si>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</si>
  <si>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</si>
  <si>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</si>
  <si>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</si>
  <si>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</si>
  <si>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</si>
  <si>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</si>
  <si>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</si>
  <si>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</si>
  <si>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</si>
  <si>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</si>
  <si>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</si>
  <si>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</si>
  <si>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</si>
  <si>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</si>
  <si>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</si>
  <si>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</si>
  <si>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</si>
  <si>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</si>
  <si>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</si>
  <si>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</si>
  <si>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</si>
  <si>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</si>
  <si>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</si>
  <si>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</si>
  <si>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</si>
  <si>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</si>
  <si>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</si>
  <si>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</si>
  <si>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</si>
  <si>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</si>
  <si>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</si>
  <si>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</si>
  <si>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</si>
  <si>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</si>
  <si>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</si>
  <si>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</si>
  <si>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</si>
  <si>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</si>
  <si>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</si>
  <si>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</si>
  <si>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</si>
  <si>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</si>
  <si>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</si>
  <si>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</si>
  <si>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</si>
  <si>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</si>
  <si>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</si>
  <si>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</si>
  <si>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</si>
  <si>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</si>
  <si>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</si>
  <si>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</si>
  <si>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</si>
  <si>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</si>
  <si>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</si>
  <si>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</si>
  <si>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</si>
  <si>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</si>
  <si>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</si>
  <si>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</si>
  <si>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</si>
  <si>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</si>
  <si>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</si>
  <si>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</si>
  <si>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</si>
  <si>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</si>
  <si>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</si>
  <si>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</si>
  <si>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</si>
  <si>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</si>
  <si>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</si>
  <si>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</si>
  <si>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</si>
  <si>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</si>
  <si>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</si>
  <si>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</si>
  <si>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</si>
  <si>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</si>
  <si>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</si>
  <si>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</si>
  <si>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</si>
  <si>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</si>
  <si>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</si>
  <si>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</si>
  <si>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</si>
  <si>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</si>
  <si>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</si>
  <si>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</si>
  <si>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</si>
  <si>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</si>
  <si>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</si>
  <si>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</si>
  <si>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</si>
  <si>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</si>
  <si>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</si>
  <si>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</si>
  <si>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</si>
  <si>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</si>
  <si>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</si>
  <si>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</si>
  <si>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</si>
  <si>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</si>
  <si>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</si>
  <si>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</si>
  <si>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</si>
  <si>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</si>
  <si>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</si>
  <si>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</si>
  <si>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</si>
  <si>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</si>
  <si>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</si>
  <si>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</si>
  <si>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</si>
  <si>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</si>
  <si>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</si>
  <si>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</si>
  <si>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</si>
  <si>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</si>
  <si>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</si>
  <si>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</si>
  <si>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</si>
  <si>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</si>
  <si>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</si>
  <si>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</si>
  <si>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</si>
  <si>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</si>
  <si>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</si>
  <si>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</si>
  <si>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</si>
  <si>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</si>
  <si>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</si>
  <si>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</si>
  <si>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</si>
  <si>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</si>
  <si>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</si>
  <si>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</si>
  <si>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</si>
  <si>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</si>
  <si>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</si>
  <si>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</si>
  <si>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</si>
  <si>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</si>
  <si>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</si>
  <si>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</si>
  <si>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</si>
  <si>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</si>
  <si>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</si>
  <si>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</si>
  <si>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</si>
  <si>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</si>
  <si>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</si>
  <si>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</si>
  <si>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</si>
  <si>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</si>
  <si>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</si>
  <si>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</si>
  <si>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</si>
  <si>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</si>
  <si>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</si>
  <si>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</si>
  <si>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</si>
  <si>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</si>
  <si>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</si>
  <si>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</si>
  <si>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</si>
  <si>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</si>
  <si>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</si>
  <si>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</si>
  <si>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</si>
  <si>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</si>
  <si>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</si>
  <si>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</si>
  <si>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</si>
  <si>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</si>
  <si>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</si>
  <si>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</si>
  <si>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</si>
  <si>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</si>
  <si>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</si>
  <si>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</si>
  <si>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</si>
  <si>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</si>
  <si>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</si>
  <si>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</si>
  <si>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</si>
  <si>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</si>
  <si>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</si>
  <si>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</si>
  <si>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</si>
  <si>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</si>
  <si>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</si>
  <si>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</si>
  <si>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</si>
  <si>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</si>
  <si>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</si>
  <si>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</si>
  <si>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</si>
  <si>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</si>
  <si>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</si>
  <si>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</si>
  <si>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</si>
  <si>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</si>
  <si>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</si>
  <si>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</si>
  <si>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</si>
  <si>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</si>
  <si>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</si>
  <si>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</si>
  <si>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</si>
  <si>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</si>
  <si>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</si>
  <si>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</si>
  <si>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</si>
  <si>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</si>
  <si>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</si>
  <si>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</si>
  <si>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</si>
  <si>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</si>
  <si>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</si>
  <si>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</si>
  <si>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</si>
  <si>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</si>
  <si>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</si>
  <si>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</si>
  <si>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</si>
  <si>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</si>
  <si>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</si>
  <si>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</si>
  <si>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</si>
  <si>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</si>
  <si>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</si>
  <si>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</si>
  <si>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</si>
  <si>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</si>
  <si>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</si>
  <si>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</si>
  <si>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</si>
  <si>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</si>
  <si>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</si>
  <si>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</si>
  <si>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</si>
  <si>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</si>
  <si>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</si>
  <si>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</si>
  <si>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</si>
  <si>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</si>
  <si>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</si>
  <si>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</si>
  <si>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</si>
  <si>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</si>
  <si>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</si>
  <si>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</si>
  <si>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</si>
  <si>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</si>
  <si>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</si>
  <si>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</si>
  <si>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</si>
  <si>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</si>
  <si>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</si>
  <si>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</si>
  <si>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</si>
  <si>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</si>
  <si>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</si>
  <si>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</si>
  <si>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</si>
  <si>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</si>
  <si>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</si>
  <si>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</si>
  <si>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</si>
  <si>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</si>
  <si>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</si>
  <si>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</si>
  <si>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</si>
  <si>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</si>
  <si>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</si>
  <si>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</si>
  <si>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</si>
  <si>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</si>
  <si>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</si>
  <si>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</si>
  <si>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</si>
  <si>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</si>
  <si>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</si>
  <si>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</si>
  <si>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</si>
  <si>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</si>
  <si>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</si>
  <si>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</si>
  <si>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</si>
  <si>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</si>
  <si>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</si>
  <si>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</si>
  <si>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</si>
  <si>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</si>
  <si>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</si>
  <si>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</si>
  <si>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</si>
  <si>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</si>
  <si>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</si>
  <si>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</si>
  <si>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</si>
  <si>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</si>
  <si>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</si>
  <si>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</si>
  <si>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</si>
  <si>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</si>
  <si>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</si>
  <si>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</si>
  <si>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</si>
  <si>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</si>
  <si>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</si>
  <si>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</si>
  <si>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</si>
  <si>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</si>
  <si>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</si>
  <si>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</si>
  <si>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</si>
  <si>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</si>
  <si>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</si>
  <si>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</si>
  <si>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</si>
  <si>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</si>
  <si>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</si>
  <si>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</si>
  <si>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</si>
  <si>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</si>
  <si>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</si>
  <si>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</si>
  <si>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</si>
  <si>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</si>
  <si>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</si>
  <si>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</si>
  <si>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</si>
  <si>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</si>
  <si>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</si>
  <si>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</si>
  <si>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</si>
  <si>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</si>
  <si>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</si>
  <si>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</si>
  <si>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</si>
  <si>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</si>
  <si>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</si>
  <si>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</si>
  <si>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</si>
  <si>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</si>
  <si>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</si>
  <si>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</si>
  <si>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</si>
  <si>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</si>
  <si>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</si>
  <si>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</si>
  <si>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</si>
  <si>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</si>
  <si>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</si>
  <si>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</si>
  <si>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</si>
  <si>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</si>
  <si>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</si>
  <si>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</si>
  <si>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</si>
  <si>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</si>
  <si>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</si>
  <si>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</si>
  <si>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</si>
  <si>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</si>
  <si>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</si>
  <si>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</si>
  <si>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</si>
  <si>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</si>
  <si>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</si>
  <si>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</si>
  <si>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</si>
  <si>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</si>
  <si>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</si>
  <si>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</si>
  <si>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</si>
  <si>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</si>
  <si>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</si>
  <si>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</si>
  <si>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</si>
  <si>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</si>
  <si>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</si>
  <si>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</si>
  <si>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</si>
  <si>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</si>
  <si>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</si>
  <si>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</si>
  <si>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</si>
  <si>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</si>
  <si>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</si>
  <si>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</si>
  <si>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</si>
  <si>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</si>
  <si>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</si>
  <si>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</si>
  <si>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</si>
  <si>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</si>
  <si>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</si>
  <si>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</si>
  <si>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</si>
  <si>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</si>
  <si>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</si>
  <si>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</si>
  <si>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</si>
  <si>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</si>
  <si>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</si>
  <si>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</si>
  <si>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</si>
  <si>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</si>
  <si>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</si>
  <si>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</si>
  <si>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</si>
  <si>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</si>
  <si>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</si>
  <si>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</si>
  <si>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</si>
  <si>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</si>
  <si>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</si>
  <si>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</si>
  <si>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</si>
  <si>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</si>
  <si>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</si>
  <si>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</si>
  <si>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</si>
  <si>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</si>
  <si>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</si>
  <si>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</si>
  <si>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</si>
  <si>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</si>
  <si>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</si>
  <si>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</si>
  <si>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</si>
  <si>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</si>
  <si>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</si>
  <si>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</si>
  <si>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</si>
  <si>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</si>
  <si>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</si>
  <si>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</si>
  <si>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</si>
  <si>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</si>
  <si>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</si>
  <si>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</si>
  <si>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</si>
  <si>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</si>
  <si>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</si>
  <si>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</si>
  <si>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</si>
  <si>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</si>
  <si>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</si>
  <si>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</si>
  <si>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</si>
  <si>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</si>
  <si>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</si>
  <si>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</si>
  <si>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</si>
  <si>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</si>
  <si>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</si>
  <si>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</si>
  <si>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</si>
  <si>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</si>
  <si>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</si>
  <si>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</si>
  <si>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</si>
  <si>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</si>
  <si>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</si>
  <si>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</si>
  <si>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</si>
  <si>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</si>
  <si>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</si>
  <si>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</si>
  <si>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</si>
  <si>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</si>
  <si>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</si>
  <si>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</si>
  <si>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</si>
  <si>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</si>
  <si>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</si>
  <si>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</si>
  <si>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</si>
  <si>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</si>
  <si>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</si>
  <si>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</si>
  <si>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</si>
  <si>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</si>
  <si>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</si>
  <si>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</si>
  <si>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</si>
  <si>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</si>
  <si>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</si>
  <si>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</si>
  <si>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</si>
  <si>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</si>
  <si>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</si>
  <si>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</si>
  <si>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</si>
  <si>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</si>
  <si>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</si>
  <si>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</si>
  <si>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</si>
  <si>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</si>
  <si>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</si>
  <si>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</si>
  <si>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</si>
  <si>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</si>
  <si>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</si>
  <si>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</si>
  <si>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</si>
  <si>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</si>
  <si>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</si>
  <si>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</si>
  <si>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</si>
  <si>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</si>
  <si>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</si>
  <si>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</si>
  <si>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</si>
  <si>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</si>
  <si>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</si>
  <si>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</si>
  <si>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</si>
  <si>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</si>
  <si>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</si>
  <si>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</si>
  <si>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</si>
  <si>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</si>
  <si>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</si>
  <si>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</si>
  <si>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</si>
  <si>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</si>
  <si>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</si>
  <si>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</si>
  <si>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</si>
  <si>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</si>
  <si>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</si>
  <si>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</si>
  <si>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</si>
  <si>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</si>
  <si>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</si>
  <si>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</si>
  <si>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</si>
  <si>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</si>
  <si>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</si>
  <si>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</si>
  <si>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</si>
  <si>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</si>
  <si>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</si>
  <si>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</si>
  <si>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</si>
  <si>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</si>
  <si>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</si>
  <si>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</si>
  <si>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</si>
  <si>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</si>
  <si>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</si>
  <si>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</si>
  <si>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</si>
  <si>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</si>
  <si>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</si>
  <si>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</si>
  <si>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</si>
  <si>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</si>
  <si>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</si>
  <si>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</si>
  <si>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</si>
  <si>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</si>
  <si>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</si>
  <si>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</si>
  <si>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</si>
  <si>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</si>
  <si>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</si>
  <si>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</si>
  <si>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</si>
  <si>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</si>
  <si>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</si>
  <si>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</si>
  <si>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</si>
  <si>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</si>
  <si>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</si>
  <si>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</si>
  <si>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</si>
  <si>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</si>
  <si>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</si>
  <si>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</si>
  <si>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</si>
  <si>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</si>
  <si>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</si>
  <si>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</si>
  <si>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</si>
  <si>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</si>
  <si>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</si>
  <si>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</si>
  <si>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</si>
  <si>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</si>
  <si>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</si>
  <si>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</si>
  <si>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</si>
  <si>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</si>
  <si>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</si>
  <si>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</si>
  <si>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</si>
  <si>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</si>
  <si>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</si>
  <si>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</si>
  <si>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</si>
  <si>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</si>
  <si>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</si>
  <si>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</si>
  <si>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</si>
  <si>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</si>
  <si>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</si>
  <si>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</si>
  <si>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</si>
  <si>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</si>
  <si>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</si>
  <si>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</si>
  <si>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</si>
  <si>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</si>
  <si>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</si>
  <si>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</si>
  <si>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</si>
  <si>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</si>
  <si>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</si>
  <si>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</si>
  <si>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</si>
  <si>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</si>
  <si>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</si>
  <si>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</si>
  <si>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</si>
  <si>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</si>
  <si>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</si>
  <si>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</si>
  <si>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</si>
  <si>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</si>
  <si>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</si>
  <si>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</si>
  <si>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</si>
  <si>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</si>
  <si>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</si>
  <si>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</si>
  <si>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</si>
  <si>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</si>
  <si>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</si>
  <si>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</si>
  <si>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</si>
  <si>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</si>
  <si>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</si>
  <si>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</si>
  <si>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</si>
  <si>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</si>
  <si>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</si>
  <si>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</si>
  <si>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</si>
  <si>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</si>
  <si>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</si>
  <si>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</si>
  <si>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</si>
  <si>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</si>
  <si>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</si>
  <si>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</si>
  <si>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</si>
  <si>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</si>
  <si>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</si>
  <si>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</si>
  <si>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</si>
  <si>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</si>
  <si>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</si>
  <si>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</si>
  <si>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</si>
  <si>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</si>
  <si>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</si>
  <si>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</si>
  <si>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Not Yet Received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</si>
  <si>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</si>
  <si>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</si>
  <si>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</si>
  <si>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</si>
  <si>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</si>
  <si>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</si>
  <si>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</si>
  <si>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</si>
  <si>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</si>
  <si>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</si>
  <si>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</si>
  <si>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</si>
  <si>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</si>
  <si>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</si>
  <si>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</si>
  <si>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</si>
  <si>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</si>
  <si>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</si>
  <si>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</si>
  <si>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</si>
  <si>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</si>
  <si>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</si>
  <si>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</si>
  <si>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</si>
  <si>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</si>
  <si>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</si>
  <si>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</si>
  <si>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</si>
  <si>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</si>
  <si>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</si>
  <si>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</si>
  <si>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</si>
  <si>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</si>
  <si>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</si>
  <si>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</si>
  <si>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</si>
  <si>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</si>
  <si>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</si>
  <si>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</si>
  <si>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</si>
  <si>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</si>
  <si>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</si>
  <si>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</si>
  <si>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</si>
  <si>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</si>
  <si>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</si>
  <si>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</si>
  <si>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</si>
  <si>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</si>
  <si>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</si>
  <si>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</si>
  <si>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</si>
  <si>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</si>
  <si>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</si>
  <si>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</si>
  <si>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</si>
  <si>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</si>
  <si>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</si>
  <si>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</si>
  <si>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</si>
  <si>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</si>
  <si>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</si>
  <si>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</si>
  <si>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</si>
  <si>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</si>
  <si>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</si>
  <si>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</si>
  <si>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</si>
  <si>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</si>
  <si>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</si>
  <si>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</si>
  <si>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</si>
  <si>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</si>
  <si>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</si>
  <si>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</si>
  <si>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</si>
  <si>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</si>
  <si>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</si>
  <si>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</si>
  <si>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</si>
  <si>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</si>
  <si>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</si>
  <si>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</si>
  <si>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</si>
  <si>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</si>
  <si>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</si>
  <si>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</si>
  <si>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</si>
  <si>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</si>
  <si>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</si>
  <si>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</si>
  <si>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</si>
  <si>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</si>
  <si>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</si>
  <si>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</si>
  <si>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</si>
  <si>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</si>
  <si>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</si>
  <si>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</si>
  <si>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</si>
  <si>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</si>
  <si>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</si>
  <si>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</si>
  <si>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</si>
  <si>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</si>
  <si>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</si>
  <si>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</si>
  <si>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</si>
  <si>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</si>
  <si>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</si>
  <si>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</si>
  <si>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</si>
  <si>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</si>
  <si>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</si>
  <si>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</si>
  <si>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</si>
  <si>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</si>
  <si>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</si>
  <si>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</si>
  <si>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</si>
  <si>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</si>
  <si>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</si>
  <si>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</si>
  <si>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</si>
  <si>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</si>
  <si>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</si>
  <si>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</si>
  <si>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</si>
  <si>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</si>
  <si>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</si>
  <si>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</si>
  <si>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</si>
  <si>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</si>
  <si>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</si>
  <si>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</si>
  <si>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</si>
  <si>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</si>
  <si>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</si>
  <si>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</si>
  <si>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On Hold</t>
  </si>
  <si>
    <t>On Hold (FOC)</t>
  </si>
  <si>
    <t>Saturday (4-10-2025) (FOC)</t>
  </si>
  <si>
    <t>On Hold FOC</t>
  </si>
  <si>
    <t>Saturday (4-10-2025) FOC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</si>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</sst>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264"/>
  <sheetViews>
    <sheetView tabSelected="1" zoomScaleNormal="100" workbookViewId="0">
      <pane ySplit="1" topLeftCell="A3037" activePane="bottomLeft" state="frozen"/>
      <selection sqref="A1:C37"/>
      <selection pane="bottomLeft" activeCell="A3050" sqref="A3050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6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2.1406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3490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3572</v>
      </c>
      <c r="I5" s="25" t="s">
        <v>4691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3571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4454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3340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>
        <v>2</v>
      </c>
      <c r="L34" s="25">
        <f t="shared" si="2"/>
        <v>0</v>
      </c>
      <c r="M34" s="25" t="s">
        <v>4707</v>
      </c>
      <c r="N34" s="45">
        <v>45933</v>
      </c>
      <c r="O34" s="54">
        <v>0</v>
      </c>
      <c r="P34" s="25" t="s">
        <v>17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si="3"/>
        <v/>
      </c>
      <c r="Z34" s="25" t="str">
        <f t="shared" si="4"/>
        <v>Friday</v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3559</v>
      </c>
      <c r="N35" s="45">
        <v>45915</v>
      </c>
      <c r="O35" s="54">
        <v>8060</v>
      </c>
      <c r="P35" s="25" t="s">
        <v>3442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 t="s">
        <v>4144</v>
      </c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 t="s">
        <v>4145</v>
      </c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 t="s">
        <v>4700</v>
      </c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 t="s">
        <v>4701</v>
      </c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 t="s">
        <v>4146</v>
      </c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 t="s">
        <v>4702</v>
      </c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 t="s">
        <v>4703</v>
      </c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 t="s">
        <v>4739</v>
      </c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 t="s">
        <v>4740</v>
      </c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 t="s">
        <v>4398</v>
      </c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 t="s">
        <v>4399</v>
      </c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 t="s">
        <v>4400</v>
      </c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 t="s">
        <v>4692</v>
      </c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 t="s">
        <v>4693</v>
      </c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 t="s">
        <v>4401</v>
      </c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 t="s">
        <v>4402</v>
      </c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 t="s">
        <v>4403</v>
      </c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 t="s">
        <v>4404</v>
      </c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 t="s">
        <v>4405</v>
      </c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 t="s">
        <v>4406</v>
      </c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 t="s">
        <v>4407</v>
      </c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 t="s">
        <v>4408</v>
      </c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 t="s">
        <v>4409</v>
      </c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 t="s">
        <v>4410</v>
      </c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 t="s">
        <v>4411</v>
      </c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 t="s">
        <v>4412</v>
      </c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 t="s">
        <v>4413</v>
      </c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>
        <v>1</v>
      </c>
      <c r="L895" s="25">
        <f t="shared" si="103"/>
        <v>0</v>
      </c>
      <c r="M895" s="25"/>
      <c r="N895" s="45">
        <v>45934</v>
      </c>
      <c r="O895" s="54"/>
      <c r="P895" s="25" t="s">
        <v>896</v>
      </c>
      <c r="Q895" s="25">
        <v>58156477724</v>
      </c>
      <c r="R895" s="25"/>
      <c r="S895" s="3">
        <v>4</v>
      </c>
      <c r="T895" s="55"/>
      <c r="U895" s="25" t="s">
        <v>19</v>
      </c>
      <c r="V895" s="25" t="str">
        <f>VLOOKUP(P895,'Customer List'!B:C,2,)</f>
        <v>Mumbai</v>
      </c>
      <c r="W895" s="57" t="s">
        <v>3750</v>
      </c>
      <c r="X895" s="45"/>
      <c r="Y895" s="25" t="str">
        <f t="shared" si="104"/>
        <v/>
      </c>
      <c r="Z895" s="25" t="str">
        <f t="shared" si="105"/>
        <v>Saturday</v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3635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 t="s">
        <v>4373</v>
      </c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 t="s">
        <v>4147</v>
      </c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 t="s">
        <v>4148</v>
      </c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 t="s">
        <v>4374</v>
      </c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 t="s">
        <v>4375</v>
      </c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 t="s">
        <v>4376</v>
      </c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 t="s">
        <v>4144</v>
      </c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 t="s">
        <v>4377</v>
      </c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 t="s">
        <v>4378</v>
      </c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 t="s">
        <v>4379</v>
      </c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 t="s">
        <v>4380</v>
      </c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 t="s">
        <v>4381</v>
      </c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 t="s">
        <v>4376</v>
      </c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 t="s">
        <v>4382</v>
      </c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 t="s">
        <v>4383</v>
      </c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 t="s">
        <v>4384</v>
      </c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 t="s">
        <v>4385</v>
      </c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 t="s">
        <v>4386</v>
      </c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 t="s">
        <v>4387</v>
      </c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 t="s">
        <v>4149</v>
      </c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 t="s">
        <v>4414</v>
      </c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 t="s">
        <v>4415</v>
      </c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 t="s">
        <v>4416</v>
      </c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 t="s">
        <v>4417</v>
      </c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 t="s">
        <v>4418</v>
      </c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 t="s">
        <v>4150</v>
      </c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 t="s">
        <v>566</v>
      </c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 t="s">
        <v>4145</v>
      </c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 t="s">
        <v>4148</v>
      </c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 t="s">
        <v>4388</v>
      </c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 t="s">
        <v>4373</v>
      </c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 t="s">
        <v>4389</v>
      </c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 t="s">
        <v>434</v>
      </c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 t="s">
        <v>4151</v>
      </c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 t="s">
        <v>4152</v>
      </c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3347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3347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 t="s">
        <v>4419</v>
      </c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 t="s">
        <v>4420</v>
      </c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 t="s">
        <v>4421</v>
      </c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 t="s">
        <v>4153</v>
      </c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 t="s">
        <v>4422</v>
      </c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 t="s">
        <v>4423</v>
      </c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 t="s">
        <v>4154</v>
      </c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 t="s">
        <v>4424</v>
      </c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 t="s">
        <v>4424</v>
      </c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 t="s">
        <v>4425</v>
      </c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 t="s">
        <v>4426</v>
      </c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 t="s">
        <v>4427</v>
      </c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 t="s">
        <v>4694</v>
      </c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 t="s">
        <v>4155</v>
      </c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 t="s">
        <v>4155</v>
      </c>
      <c r="J1679" s="25">
        <v>4</v>
      </c>
      <c r="K1679" s="25">
        <v>4</v>
      </c>
      <c r="L1679" s="25">
        <f t="shared" si="194"/>
        <v>0</v>
      </c>
      <c r="M1679" s="25" t="s">
        <v>3462</v>
      </c>
      <c r="N1679" s="45">
        <v>45911</v>
      </c>
      <c r="O1679" s="54">
        <f>16391.25*4</f>
        <v>65565</v>
      </c>
      <c r="P1679" s="25" t="s">
        <v>3458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3338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 t="s">
        <v>4390</v>
      </c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 t="s">
        <v>4391</v>
      </c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 t="s">
        <v>4392</v>
      </c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 t="s">
        <v>4428</v>
      </c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 t="s">
        <v>4149</v>
      </c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 t="s">
        <v>4429</v>
      </c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 t="s">
        <v>4156</v>
      </c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 t="s">
        <v>4149</v>
      </c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 t="s">
        <v>4430</v>
      </c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 t="s">
        <v>4431</v>
      </c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 t="s">
        <v>4695</v>
      </c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 t="s">
        <v>4157</v>
      </c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 t="s">
        <v>4146</v>
      </c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 t="s">
        <v>4146</v>
      </c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 t="s">
        <v>4152</v>
      </c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 t="s">
        <v>4393</v>
      </c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 t="s">
        <v>4432</v>
      </c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 t="s">
        <v>4433</v>
      </c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 t="s">
        <v>4149</v>
      </c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 t="s">
        <v>4696</v>
      </c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 t="s">
        <v>4158</v>
      </c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 t="s">
        <v>4697</v>
      </c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 t="s">
        <v>4159</v>
      </c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 t="s">
        <v>566</v>
      </c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 t="s">
        <v>4741</v>
      </c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 t="s">
        <v>4742</v>
      </c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 t="s">
        <v>4743</v>
      </c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 t="s">
        <v>4394</v>
      </c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 t="s">
        <v>4147</v>
      </c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3651</v>
      </c>
      <c r="N2076" s="45" t="s">
        <v>3651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 t="s">
        <v>4434</v>
      </c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 t="s">
        <v>4435</v>
      </c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 t="s">
        <v>4436</v>
      </c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 t="s">
        <v>4437</v>
      </c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 t="s">
        <v>4438</v>
      </c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 t="s">
        <v>4439</v>
      </c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 t="s">
        <v>4440</v>
      </c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 t="s">
        <v>4441</v>
      </c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 t="s">
        <v>4442</v>
      </c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 t="s">
        <v>4443</v>
      </c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 t="s">
        <v>4444</v>
      </c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 t="s">
        <v>4445</v>
      </c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 t="s">
        <v>4446</v>
      </c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 t="s">
        <v>4395</v>
      </c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3324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3325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3557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3561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3562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3557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3728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 t="s">
        <v>4744</v>
      </c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 t="s">
        <v>4745</v>
      </c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3437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3348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 t="s">
        <v>4746</v>
      </c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 t="s">
        <v>4747</v>
      </c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 t="s">
        <v>4748</v>
      </c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 t="s">
        <v>4749</v>
      </c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 t="s">
        <v>4750</v>
      </c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3319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3330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3319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3330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3319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3330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3319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3319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3319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3319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3319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3330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3319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3319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3319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3319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3319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3320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3319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3320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3536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3319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3319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3319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3319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3320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3320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3319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3319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3536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3319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3536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3319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3319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3318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3330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3319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3319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3319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3319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3319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3319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3367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3318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3319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3319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 t="s">
        <v>4160</v>
      </c>
      <c r="J2304" s="25">
        <v>4</v>
      </c>
      <c r="K2304" s="25">
        <v>4</v>
      </c>
      <c r="L2304" s="25">
        <f t="shared" si="268"/>
        <v>0</v>
      </c>
      <c r="M2304" s="25" t="s">
        <v>3321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3534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 t="s">
        <v>4396</v>
      </c>
      <c r="J2306" s="25">
        <v>1</v>
      </c>
      <c r="K2306" s="25">
        <v>1</v>
      </c>
      <c r="L2306" s="25">
        <f t="shared" si="268"/>
        <v>0</v>
      </c>
      <c r="M2306" s="25" t="s">
        <v>3322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 t="s">
        <v>4397</v>
      </c>
      <c r="J2307" s="25">
        <v>1</v>
      </c>
      <c r="K2307" s="25">
        <v>1</v>
      </c>
      <c r="L2307" s="25">
        <f t="shared" si="268"/>
        <v>0</v>
      </c>
      <c r="M2307" s="25" t="s">
        <v>3323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x14ac:dyDescent="0.25">
      <c r="A2308" s="25">
        <f t="shared" si="272"/>
        <v>2307</v>
      </c>
      <c r="B2308" s="62" t="s">
        <v>3463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3464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3465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3466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x14ac:dyDescent="0.25">
      <c r="A2309" s="25">
        <f t="shared" ref="A2309:A2372" si="279">A2308+1</f>
        <v>2308</v>
      </c>
      <c r="B2309" s="25" t="s">
        <v>3310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3311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3331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79"/>
        <v>2309</v>
      </c>
      <c r="B2310" s="25" t="s">
        <v>3310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3312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3337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9"/>
        <v>2310</v>
      </c>
      <c r="B2311" s="25" t="s">
        <v>3310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3313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3337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x14ac:dyDescent="0.25">
      <c r="A2312" s="25">
        <f t="shared" si="279"/>
        <v>2311</v>
      </c>
      <c r="B2312" s="25" t="s">
        <v>3314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3315</v>
      </c>
      <c r="I2312" s="25" t="s">
        <v>4161</v>
      </c>
      <c r="J2312" s="25">
        <v>3</v>
      </c>
      <c r="K2312" s="25">
        <v>3</v>
      </c>
      <c r="L2312" s="25">
        <f t="shared" si="275"/>
        <v>0</v>
      </c>
      <c r="M2312" s="25" t="s">
        <v>3428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3569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79"/>
        <v>2312</v>
      </c>
      <c r="B2313" s="25" t="s">
        <v>3316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3317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3338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3420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x14ac:dyDescent="0.25">
      <c r="A2315" s="25">
        <f t="shared" si="279"/>
        <v>2314</v>
      </c>
      <c r="B2315" s="25" t="s">
        <v>3326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3327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3341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3328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x14ac:dyDescent="0.25">
      <c r="A2316" s="25">
        <f t="shared" si="279"/>
        <v>2315</v>
      </c>
      <c r="B2316" s="25" t="s">
        <v>3329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 t="s">
        <v>4162</v>
      </c>
      <c r="J2316" s="25">
        <v>1</v>
      </c>
      <c r="K2316" s="25">
        <v>1</v>
      </c>
      <c r="L2316" s="25">
        <f t="shared" si="275"/>
        <v>0</v>
      </c>
      <c r="M2316" s="25" t="s">
        <v>3334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9"/>
        <v>2316</v>
      </c>
      <c r="B2317" s="25" t="s">
        <v>3329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 t="s">
        <v>4163</v>
      </c>
      <c r="J2317" s="25">
        <v>1</v>
      </c>
      <c r="K2317" s="25">
        <v>1</v>
      </c>
      <c r="L2317" s="25">
        <f t="shared" si="275"/>
        <v>0</v>
      </c>
      <c r="M2317" s="25" t="s">
        <v>3334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9"/>
        <v>2317</v>
      </c>
      <c r="B2318" s="25" t="s">
        <v>3329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 t="s">
        <v>4164</v>
      </c>
      <c r="J2318" s="25">
        <v>1</v>
      </c>
      <c r="K2318" s="25">
        <v>1</v>
      </c>
      <c r="L2318" s="25">
        <f t="shared" si="275"/>
        <v>0</v>
      </c>
      <c r="M2318" s="25" t="s">
        <v>3335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x14ac:dyDescent="0.25">
      <c r="A2319" s="25">
        <f t="shared" si="279"/>
        <v>2318</v>
      </c>
      <c r="B2319" s="25" t="s">
        <v>3329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 t="s">
        <v>4165</v>
      </c>
      <c r="J2319" s="25">
        <v>1</v>
      </c>
      <c r="K2319" s="25">
        <v>1</v>
      </c>
      <c r="L2319" s="25">
        <f t="shared" si="275"/>
        <v>0</v>
      </c>
      <c r="M2319" s="25" t="s">
        <v>3375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9"/>
        <v>2319</v>
      </c>
      <c r="B2320" s="25" t="s">
        <v>3329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 t="s">
        <v>4166</v>
      </c>
      <c r="J2320" s="25">
        <v>1</v>
      </c>
      <c r="K2320" s="25">
        <v>1</v>
      </c>
      <c r="L2320" s="25">
        <f t="shared" si="275"/>
        <v>0</v>
      </c>
      <c r="M2320" s="25" t="s">
        <v>3415</v>
      </c>
      <c r="N2320" s="45">
        <v>45908</v>
      </c>
      <c r="O2320" s="54">
        <v>12164.99</v>
      </c>
      <c r="P2320" s="25" t="s">
        <v>2520</v>
      </c>
      <c r="Q2320" s="25" t="s">
        <v>3407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9"/>
        <v>2320</v>
      </c>
      <c r="B2321" s="25" t="s">
        <v>3329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 t="s">
        <v>4166</v>
      </c>
      <c r="J2321" s="25">
        <v>1</v>
      </c>
      <c r="K2321" s="25">
        <v>1</v>
      </c>
      <c r="L2321" s="25">
        <f t="shared" si="275"/>
        <v>0</v>
      </c>
      <c r="M2321" s="25" t="s">
        <v>3415</v>
      </c>
      <c r="N2321" s="45">
        <v>45908</v>
      </c>
      <c r="O2321" s="54">
        <v>12164.99</v>
      </c>
      <c r="P2321" s="25" t="s">
        <v>2520</v>
      </c>
      <c r="Q2321" s="25" t="s">
        <v>3407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9"/>
        <v>2321</v>
      </c>
      <c r="B2322" s="25" t="s">
        <v>3329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 t="s">
        <v>4167</v>
      </c>
      <c r="J2322" s="25">
        <v>1</v>
      </c>
      <c r="K2322" s="25">
        <v>1</v>
      </c>
      <c r="L2322" s="25">
        <f t="shared" si="275"/>
        <v>0</v>
      </c>
      <c r="M2322" s="25" t="s">
        <v>3415</v>
      </c>
      <c r="N2322" s="45">
        <v>45908</v>
      </c>
      <c r="O2322" s="54">
        <v>43120.5</v>
      </c>
      <c r="P2322" s="25" t="s">
        <v>2520</v>
      </c>
      <c r="Q2322" s="25" t="s">
        <v>3407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9"/>
        <v>2322</v>
      </c>
      <c r="B2323" s="25" t="s">
        <v>3329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 t="s">
        <v>4168</v>
      </c>
      <c r="J2323" s="25">
        <v>1</v>
      </c>
      <c r="K2323" s="25">
        <v>1</v>
      </c>
      <c r="L2323" s="25">
        <f t="shared" si="275"/>
        <v>0</v>
      </c>
      <c r="M2323" s="25" t="s">
        <v>3415</v>
      </c>
      <c r="N2323" s="45">
        <v>45908</v>
      </c>
      <c r="O2323" s="54">
        <v>34947.79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9"/>
        <v>2323</v>
      </c>
      <c r="B2324" s="25" t="s">
        <v>3329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 t="s">
        <v>4169</v>
      </c>
      <c r="J2324" s="25">
        <v>1</v>
      </c>
      <c r="K2324" s="25">
        <v>1</v>
      </c>
      <c r="L2324" s="25">
        <f t="shared" si="275"/>
        <v>0</v>
      </c>
      <c r="M2324" s="25" t="s">
        <v>3415</v>
      </c>
      <c r="N2324" s="45">
        <v>45908</v>
      </c>
      <c r="O2324" s="54">
        <v>12164.99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79"/>
        <v>2324</v>
      </c>
      <c r="B2325" s="25" t="s">
        <v>3329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 t="s">
        <v>4170</v>
      </c>
      <c r="J2325" s="25">
        <v>1</v>
      </c>
      <c r="K2325" s="25">
        <v>1</v>
      </c>
      <c r="L2325" s="25">
        <f t="shared" si="275"/>
        <v>0</v>
      </c>
      <c r="M2325" s="25" t="s">
        <v>3558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x14ac:dyDescent="0.25">
      <c r="A2326" s="25">
        <f t="shared" si="279"/>
        <v>2325</v>
      </c>
      <c r="B2326" s="25" t="s">
        <v>3329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 t="s">
        <v>4171</v>
      </c>
      <c r="J2326" s="25">
        <v>2</v>
      </c>
      <c r="K2326" s="25">
        <v>2</v>
      </c>
      <c r="L2326" s="25">
        <f t="shared" si="275"/>
        <v>0</v>
      </c>
      <c r="M2326" s="25" t="s">
        <v>3333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9"/>
        <v>2326</v>
      </c>
      <c r="B2327" s="25" t="s">
        <v>3329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 t="s">
        <v>4172</v>
      </c>
      <c r="J2327" s="25">
        <v>1</v>
      </c>
      <c r="K2327" s="25">
        <v>1</v>
      </c>
      <c r="L2327" s="25">
        <f t="shared" si="275"/>
        <v>0</v>
      </c>
      <c r="M2327" s="25" t="s">
        <v>3351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9"/>
        <v>2327</v>
      </c>
      <c r="B2328" s="25" t="s">
        <v>3329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 t="s">
        <v>4156</v>
      </c>
      <c r="J2328" s="25">
        <v>1</v>
      </c>
      <c r="K2328" s="25">
        <v>1</v>
      </c>
      <c r="L2328" s="25">
        <f t="shared" si="275"/>
        <v>0</v>
      </c>
      <c r="M2328" s="25" t="s">
        <v>3351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9"/>
        <v>2328</v>
      </c>
      <c r="B2329" s="25" t="s">
        <v>3329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 t="s">
        <v>4156</v>
      </c>
      <c r="J2329" s="25">
        <v>2</v>
      </c>
      <c r="K2329" s="25">
        <v>2</v>
      </c>
      <c r="L2329" s="25">
        <f t="shared" si="275"/>
        <v>0</v>
      </c>
      <c r="M2329" s="25" t="s">
        <v>3568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3570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9"/>
        <v>2329</v>
      </c>
      <c r="B2330" s="25" t="s">
        <v>3329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 t="s">
        <v>4173</v>
      </c>
      <c r="J2330" s="25">
        <v>1</v>
      </c>
      <c r="K2330" s="25">
        <v>1</v>
      </c>
      <c r="L2330" s="25">
        <f t="shared" si="275"/>
        <v>0</v>
      </c>
      <c r="M2330" s="25" t="s">
        <v>3568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3570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9"/>
        <v>2330</v>
      </c>
      <c r="B2331" s="25" t="s">
        <v>3329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 t="s">
        <v>4174</v>
      </c>
      <c r="J2331" s="25">
        <v>1</v>
      </c>
      <c r="K2331" s="25">
        <v>1</v>
      </c>
      <c r="L2331" s="25">
        <f t="shared" si="275"/>
        <v>0</v>
      </c>
      <c r="M2331" s="25" t="s">
        <v>3419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9"/>
        <v>2331</v>
      </c>
      <c r="B2332" s="25" t="s">
        <v>3329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 t="s">
        <v>4175</v>
      </c>
      <c r="J2332" s="25">
        <v>1</v>
      </c>
      <c r="K2332" s="25">
        <v>1</v>
      </c>
      <c r="L2332" s="25">
        <f t="shared" si="275"/>
        <v>0</v>
      </c>
      <c r="M2332" s="25" t="s">
        <v>3419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9"/>
        <v>2332</v>
      </c>
      <c r="B2333" s="25" t="s">
        <v>3329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 t="s">
        <v>4154</v>
      </c>
      <c r="J2333" s="25">
        <v>1</v>
      </c>
      <c r="K2333" s="25">
        <v>1</v>
      </c>
      <c r="L2333" s="25">
        <f t="shared" si="275"/>
        <v>0</v>
      </c>
      <c r="M2333" s="25" t="s">
        <v>3419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9"/>
        <v>2333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 t="s">
        <v>4153</v>
      </c>
      <c r="J2334" s="25">
        <v>1</v>
      </c>
      <c r="K2334" s="25">
        <v>1</v>
      </c>
      <c r="L2334" s="25">
        <f t="shared" si="275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9"/>
        <v>2334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 t="s">
        <v>4174</v>
      </c>
      <c r="J2335" s="25">
        <v>1</v>
      </c>
      <c r="K2335" s="25">
        <v>1</v>
      </c>
      <c r="L2335" s="25">
        <f t="shared" si="275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9"/>
        <v>2335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 t="s">
        <v>4175</v>
      </c>
      <c r="J2336" s="25">
        <v>1</v>
      </c>
      <c r="K2336" s="25">
        <v>1</v>
      </c>
      <c r="L2336" s="25">
        <f t="shared" si="275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79"/>
        <v>2336</v>
      </c>
      <c r="B2337" s="25" t="s">
        <v>3329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 t="s">
        <v>4176</v>
      </c>
      <c r="J2337" s="25">
        <v>1</v>
      </c>
      <c r="K2337" s="25">
        <v>1</v>
      </c>
      <c r="L2337" s="25">
        <f t="shared" si="275"/>
        <v>0</v>
      </c>
      <c r="M2337" s="25" t="s">
        <v>3366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3355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9"/>
        <v>2337</v>
      </c>
      <c r="B2338" s="25" t="s">
        <v>3329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 t="s">
        <v>4177</v>
      </c>
      <c r="J2338" s="25">
        <v>1</v>
      </c>
      <c r="K2338" s="25">
        <v>1</v>
      </c>
      <c r="L2338" s="25">
        <f t="shared" si="275"/>
        <v>0</v>
      </c>
      <c r="M2338" s="25" t="s">
        <v>3336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x14ac:dyDescent="0.25">
      <c r="A2339" s="25">
        <f t="shared" si="279"/>
        <v>2338</v>
      </c>
      <c r="B2339" s="25" t="s">
        <v>3329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 t="s">
        <v>4178</v>
      </c>
      <c r="J2339" s="25">
        <v>1</v>
      </c>
      <c r="K2339" s="25">
        <v>1</v>
      </c>
      <c r="L2339" s="25">
        <f t="shared" si="275"/>
        <v>0</v>
      </c>
      <c r="M2339" s="25" t="s">
        <v>3332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9"/>
        <v>2339</v>
      </c>
      <c r="B2340" s="25" t="s">
        <v>3329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 t="s">
        <v>4698</v>
      </c>
      <c r="J2340" s="25">
        <v>1</v>
      </c>
      <c r="K2340" s="25">
        <v>1</v>
      </c>
      <c r="L2340" s="25">
        <f t="shared" si="275"/>
        <v>0</v>
      </c>
      <c r="M2340" s="25" t="s">
        <v>3332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279"/>
        <v>2340</v>
      </c>
      <c r="B2341" s="25" t="s">
        <v>3329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 t="s">
        <v>4179</v>
      </c>
      <c r="J2341" s="25">
        <v>1</v>
      </c>
      <c r="K2341" s="25">
        <v>1</v>
      </c>
      <c r="L2341" s="25">
        <f t="shared" si="275"/>
        <v>0</v>
      </c>
      <c r="M2341" s="25" t="s">
        <v>3335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79"/>
        <v>2341</v>
      </c>
      <c r="B2342" s="25" t="s">
        <v>3329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 t="s">
        <v>4157</v>
      </c>
      <c r="J2342" s="25">
        <v>2</v>
      </c>
      <c r="K2342" s="25">
        <v>2</v>
      </c>
      <c r="L2342" s="25">
        <f t="shared" si="275"/>
        <v>0</v>
      </c>
      <c r="M2342" s="25" t="s">
        <v>3415</v>
      </c>
      <c r="N2342" s="45">
        <v>45908</v>
      </c>
      <c r="O2342" s="54">
        <v>90763</v>
      </c>
      <c r="P2342" s="25" t="s">
        <v>2520</v>
      </c>
      <c r="Q2342" s="25" t="s">
        <v>3407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79"/>
        <v>2342</v>
      </c>
      <c r="B2343" s="25" t="s">
        <v>3329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 t="s">
        <v>4158</v>
      </c>
      <c r="J2343" s="25">
        <v>1</v>
      </c>
      <c r="K2343" s="25">
        <v>1</v>
      </c>
      <c r="L2343" s="25">
        <f t="shared" si="275"/>
        <v>0</v>
      </c>
      <c r="M2343" s="25" t="s">
        <v>3339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x14ac:dyDescent="0.25">
      <c r="A2344" s="25">
        <f t="shared" si="279"/>
        <v>2343</v>
      </c>
      <c r="B2344" s="25" t="s">
        <v>3344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 t="s">
        <v>3753</v>
      </c>
      <c r="J2344" s="25">
        <v>1</v>
      </c>
      <c r="K2344" s="25">
        <v>1</v>
      </c>
      <c r="L2344" s="25">
        <f t="shared" si="275"/>
        <v>0</v>
      </c>
      <c r="M2344" s="25" t="s">
        <v>3379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9"/>
        <v>2344</v>
      </c>
      <c r="B2345" s="25" t="s">
        <v>3344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 t="s">
        <v>3754</v>
      </c>
      <c r="J2345" s="25">
        <v>1</v>
      </c>
      <c r="K2345" s="25">
        <v>1</v>
      </c>
      <c r="L2345" s="25">
        <f t="shared" si="275"/>
        <v>0</v>
      </c>
      <c r="M2345" s="25" t="s">
        <v>3379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9"/>
        <v>2345</v>
      </c>
      <c r="B2346" s="25" t="s">
        <v>3344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 t="s">
        <v>3755</v>
      </c>
      <c r="J2346" s="25">
        <v>1</v>
      </c>
      <c r="K2346" s="25">
        <v>1</v>
      </c>
      <c r="L2346" s="25">
        <f t="shared" si="275"/>
        <v>0</v>
      </c>
      <c r="M2346" s="25" t="s">
        <v>3379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9"/>
        <v>2346</v>
      </c>
      <c r="B2347" s="25" t="s">
        <v>3344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 t="s">
        <v>3756</v>
      </c>
      <c r="J2347" s="25">
        <v>1</v>
      </c>
      <c r="K2347" s="25">
        <v>1</v>
      </c>
      <c r="L2347" s="25">
        <f t="shared" si="275"/>
        <v>0</v>
      </c>
      <c r="M2347" s="25" t="s">
        <v>3379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9"/>
        <v>2347</v>
      </c>
      <c r="B2348" s="25" t="s">
        <v>3344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 t="s">
        <v>3757</v>
      </c>
      <c r="J2348" s="25">
        <v>1</v>
      </c>
      <c r="K2348" s="25">
        <v>1</v>
      </c>
      <c r="L2348" s="25">
        <f t="shared" si="275"/>
        <v>0</v>
      </c>
      <c r="M2348" s="25" t="s">
        <v>3379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9"/>
        <v>2348</v>
      </c>
      <c r="B2349" s="25" t="s">
        <v>3344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 t="s">
        <v>3758</v>
      </c>
      <c r="J2349" s="25">
        <v>1</v>
      </c>
      <c r="K2349" s="25">
        <v>1</v>
      </c>
      <c r="L2349" s="25">
        <f t="shared" si="275"/>
        <v>0</v>
      </c>
      <c r="M2349" s="25" t="s">
        <v>3379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9"/>
        <v>2349</v>
      </c>
      <c r="B2350" s="25" t="s">
        <v>3344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 t="s">
        <v>3759</v>
      </c>
      <c r="J2350" s="25">
        <v>1</v>
      </c>
      <c r="K2350" s="25">
        <v>1</v>
      </c>
      <c r="L2350" s="25">
        <f t="shared" si="275"/>
        <v>0</v>
      </c>
      <c r="M2350" s="25" t="s">
        <v>3379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9"/>
        <v>2350</v>
      </c>
      <c r="B2351" s="25" t="s">
        <v>3344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 t="s">
        <v>3760</v>
      </c>
      <c r="J2351" s="25">
        <v>1</v>
      </c>
      <c r="K2351" s="25">
        <v>1</v>
      </c>
      <c r="L2351" s="25">
        <f t="shared" si="275"/>
        <v>0</v>
      </c>
      <c r="M2351" s="25" t="s">
        <v>3379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9"/>
        <v>2351</v>
      </c>
      <c r="B2352" s="25" t="s">
        <v>3344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 t="s">
        <v>3761</v>
      </c>
      <c r="J2352" s="25">
        <v>1</v>
      </c>
      <c r="K2352" s="25">
        <v>1</v>
      </c>
      <c r="L2352" s="25">
        <f t="shared" si="275"/>
        <v>0</v>
      </c>
      <c r="M2352" s="25" t="s">
        <v>3379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79"/>
        <v>2352</v>
      </c>
      <c r="B2353" s="25" t="s">
        <v>3344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 t="s">
        <v>3762</v>
      </c>
      <c r="J2353" s="25">
        <v>1</v>
      </c>
      <c r="K2353" s="25">
        <v>1</v>
      </c>
      <c r="L2353" s="25">
        <f t="shared" si="275"/>
        <v>0</v>
      </c>
      <c r="M2353" s="25" t="s">
        <v>3434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9"/>
        <v>2353</v>
      </c>
      <c r="B2354" s="25" t="s">
        <v>3344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 t="s">
        <v>3763</v>
      </c>
      <c r="J2354" s="25">
        <v>1</v>
      </c>
      <c r="K2354" s="25">
        <v>1</v>
      </c>
      <c r="L2354" s="25">
        <f t="shared" si="275"/>
        <v>0</v>
      </c>
      <c r="M2354" s="25" t="s">
        <v>3434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9"/>
        <v>2354</v>
      </c>
      <c r="B2355" s="25" t="s">
        <v>3344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 t="s">
        <v>3764</v>
      </c>
      <c r="J2355" s="25">
        <v>1</v>
      </c>
      <c r="K2355" s="25">
        <v>1</v>
      </c>
      <c r="L2355" s="25">
        <f t="shared" si="275"/>
        <v>0</v>
      </c>
      <c r="M2355" s="25" t="s">
        <v>3434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9"/>
        <v>2355</v>
      </c>
      <c r="B2356" s="25" t="s">
        <v>3344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 t="s">
        <v>3765</v>
      </c>
      <c r="J2356" s="25">
        <v>1</v>
      </c>
      <c r="K2356" s="25">
        <v>1</v>
      </c>
      <c r="L2356" s="25">
        <f t="shared" si="275"/>
        <v>0</v>
      </c>
      <c r="M2356" s="25" t="s">
        <v>3434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9"/>
        <v>2356</v>
      </c>
      <c r="B2357" s="25" t="s">
        <v>3344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 t="s">
        <v>3766</v>
      </c>
      <c r="J2357" s="25">
        <v>1</v>
      </c>
      <c r="K2357" s="25">
        <v>1</v>
      </c>
      <c r="L2357" s="25">
        <f t="shared" si="275"/>
        <v>0</v>
      </c>
      <c r="M2357" s="25" t="s">
        <v>3434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79"/>
        <v>2357</v>
      </c>
      <c r="B2358" s="25" t="s">
        <v>3344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 t="s">
        <v>3767</v>
      </c>
      <c r="J2358" s="25">
        <v>1</v>
      </c>
      <c r="K2358" s="25">
        <v>1</v>
      </c>
      <c r="L2358" s="25">
        <f t="shared" si="275"/>
        <v>0</v>
      </c>
      <c r="M2358" s="25" t="s">
        <v>3382</v>
      </c>
      <c r="N2358" s="45">
        <v>45906</v>
      </c>
      <c r="O2358" s="54">
        <v>27342</v>
      </c>
      <c r="P2358" s="25" t="s">
        <v>3342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x14ac:dyDescent="0.25">
      <c r="A2359" s="25">
        <f t="shared" si="279"/>
        <v>2358</v>
      </c>
      <c r="B2359" s="25" t="s">
        <v>3344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 t="s">
        <v>3768</v>
      </c>
      <c r="J2359" s="25">
        <v>1</v>
      </c>
      <c r="K2359" s="25">
        <v>1</v>
      </c>
      <c r="L2359" s="25">
        <f t="shared" si="275"/>
        <v>0</v>
      </c>
      <c r="M2359" s="25" t="s">
        <v>3434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9"/>
        <v>2359</v>
      </c>
      <c r="B2360" s="25" t="s">
        <v>3344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 t="s">
        <v>3769</v>
      </c>
      <c r="J2360" s="25">
        <v>1</v>
      </c>
      <c r="K2360" s="25">
        <v>1</v>
      </c>
      <c r="L2360" s="25">
        <f t="shared" si="275"/>
        <v>0</v>
      </c>
      <c r="M2360" s="25" t="s">
        <v>3434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79"/>
        <v>2360</v>
      </c>
      <c r="B2361" s="25" t="s">
        <v>3344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 t="s">
        <v>3770</v>
      </c>
      <c r="J2361" s="25">
        <v>1</v>
      </c>
      <c r="K2361" s="25">
        <v>1</v>
      </c>
      <c r="L2361" s="25">
        <f t="shared" si="275"/>
        <v>0</v>
      </c>
      <c r="M2361" s="25" t="s">
        <v>3386</v>
      </c>
      <c r="N2361" s="45">
        <v>45906</v>
      </c>
      <c r="O2361" s="54">
        <v>51847.5</v>
      </c>
      <c r="P2361" s="25" t="s">
        <v>3343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79"/>
        <v>2361</v>
      </c>
      <c r="B2362" s="25" t="s">
        <v>3344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 t="s">
        <v>3771</v>
      </c>
      <c r="J2362" s="25">
        <v>1</v>
      </c>
      <c r="K2362" s="25">
        <v>1</v>
      </c>
      <c r="L2362" s="25">
        <f t="shared" si="275"/>
        <v>0</v>
      </c>
      <c r="M2362" s="25" t="s">
        <v>3488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3489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79"/>
        <v>2362</v>
      </c>
      <c r="B2363" s="25" t="s">
        <v>3344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 t="s">
        <v>3772</v>
      </c>
      <c r="J2363" s="25">
        <v>1</v>
      </c>
      <c r="K2363" s="25">
        <v>1</v>
      </c>
      <c r="L2363" s="25">
        <f t="shared" si="275"/>
        <v>0</v>
      </c>
      <c r="M2363" s="25" t="s">
        <v>3385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9"/>
        <v>2363</v>
      </c>
      <c r="B2364" s="25" t="s">
        <v>3344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 t="s">
        <v>3773</v>
      </c>
      <c r="J2364" s="25">
        <v>4</v>
      </c>
      <c r="K2364" s="25">
        <v>4</v>
      </c>
      <c r="L2364" s="25">
        <f t="shared" si="275"/>
        <v>0</v>
      </c>
      <c r="M2364" s="25" t="s">
        <v>3393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9"/>
        <v>2364</v>
      </c>
      <c r="B2365" s="25" t="s">
        <v>3344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 t="s">
        <v>3774</v>
      </c>
      <c r="J2365" s="25">
        <v>4</v>
      </c>
      <c r="K2365" s="25">
        <v>4</v>
      </c>
      <c r="L2365" s="25">
        <f t="shared" si="275"/>
        <v>0</v>
      </c>
      <c r="M2365" s="25" t="s">
        <v>3376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9"/>
        <v>2365</v>
      </c>
      <c r="B2366" s="25" t="s">
        <v>3344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 t="s">
        <v>3775</v>
      </c>
      <c r="J2366" s="25">
        <v>1</v>
      </c>
      <c r="K2366" s="25">
        <v>1</v>
      </c>
      <c r="L2366" s="25">
        <f t="shared" si="275"/>
        <v>0</v>
      </c>
      <c r="M2366" s="25" t="s">
        <v>3379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9"/>
        <v>2366</v>
      </c>
      <c r="B2367" s="25" t="s">
        <v>3344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 t="s">
        <v>3776</v>
      </c>
      <c r="J2367" s="25">
        <v>1</v>
      </c>
      <c r="K2367" s="25">
        <v>1</v>
      </c>
      <c r="L2367" s="25">
        <f t="shared" si="275"/>
        <v>0</v>
      </c>
      <c r="M2367" s="25" t="s">
        <v>3379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9"/>
        <v>2367</v>
      </c>
      <c r="B2368" s="25" t="s">
        <v>3344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 t="s">
        <v>3777</v>
      </c>
      <c r="J2368" s="25">
        <v>1</v>
      </c>
      <c r="K2368" s="25">
        <v>1</v>
      </c>
      <c r="L2368" s="25">
        <f t="shared" si="275"/>
        <v>0</v>
      </c>
      <c r="M2368" s="25" t="s">
        <v>3379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9"/>
        <v>2368</v>
      </c>
      <c r="B2369" s="25" t="s">
        <v>3344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 t="s">
        <v>3778</v>
      </c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3396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79"/>
        <v>2369</v>
      </c>
      <c r="B2370" s="25" t="s">
        <v>3344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 t="s">
        <v>3779</v>
      </c>
      <c r="J2370" s="25">
        <v>1</v>
      </c>
      <c r="K2370" s="25">
        <v>1</v>
      </c>
      <c r="L2370" s="25">
        <f t="shared" si="275"/>
        <v>0</v>
      </c>
      <c r="M2370" s="25" t="s">
        <v>3649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3688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9"/>
        <v>2370</v>
      </c>
      <c r="B2371" s="25" t="s">
        <v>3344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 t="s">
        <v>3780</v>
      </c>
      <c r="J2371" s="25">
        <v>1</v>
      </c>
      <c r="K2371" s="25">
        <v>1</v>
      </c>
      <c r="L2371" s="25">
        <f t="shared" si="275"/>
        <v>0</v>
      </c>
      <c r="M2371" s="25" t="s">
        <v>3649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3688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9"/>
        <v>2371</v>
      </c>
      <c r="B2372" s="25" t="s">
        <v>3344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 t="s">
        <v>3781</v>
      </c>
      <c r="J2372" s="25">
        <v>1</v>
      </c>
      <c r="K2372" s="25">
        <v>1</v>
      </c>
      <c r="L2372" s="25">
        <f t="shared" ref="L2372:L2435" si="282">J2372-K2372</f>
        <v>0</v>
      </c>
      <c r="M2372" s="25" t="s">
        <v>3649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3688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6">A2372+1</f>
        <v>2372</v>
      </c>
      <c r="B2373" s="25" t="s">
        <v>3344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 t="s">
        <v>3782</v>
      </c>
      <c r="J2373" s="25">
        <v>1</v>
      </c>
      <c r="K2373" s="25">
        <v>1</v>
      </c>
      <c r="L2373" s="25">
        <f t="shared" si="282"/>
        <v>0</v>
      </c>
      <c r="M2373" s="25" t="s">
        <v>3649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3688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6"/>
        <v>2373</v>
      </c>
      <c r="B2374" s="25" t="s">
        <v>3344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 t="s">
        <v>3783</v>
      </c>
      <c r="J2374" s="25">
        <v>1</v>
      </c>
      <c r="K2374" s="25">
        <v>1</v>
      </c>
      <c r="L2374" s="25">
        <f t="shared" si="282"/>
        <v>0</v>
      </c>
      <c r="M2374" s="25" t="s">
        <v>3649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3688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6"/>
        <v>2374</v>
      </c>
      <c r="B2375" s="25" t="s">
        <v>3344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 t="s">
        <v>3784</v>
      </c>
      <c r="J2375" s="25">
        <v>1</v>
      </c>
      <c r="K2375" s="25">
        <v>1</v>
      </c>
      <c r="L2375" s="25">
        <f t="shared" si="282"/>
        <v>0</v>
      </c>
      <c r="M2375" s="25" t="s">
        <v>3649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3688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6"/>
        <v>2375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 t="s">
        <v>3785</v>
      </c>
      <c r="J2376" s="25">
        <v>1</v>
      </c>
      <c r="K2376" s="25">
        <v>1</v>
      </c>
      <c r="L2376" s="25">
        <f t="shared" si="282"/>
        <v>0</v>
      </c>
      <c r="M2376" s="25" t="s">
        <v>3649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3688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6"/>
        <v>2376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 t="s">
        <v>3786</v>
      </c>
      <c r="J2377" s="25">
        <v>1</v>
      </c>
      <c r="K2377" s="25">
        <v>1</v>
      </c>
      <c r="L2377" s="25">
        <f t="shared" si="282"/>
        <v>0</v>
      </c>
      <c r="M2377" s="25" t="s">
        <v>3649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3688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6"/>
        <v>2377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 t="s">
        <v>3787</v>
      </c>
      <c r="J2378" s="25">
        <v>1</v>
      </c>
      <c r="K2378" s="25">
        <v>1</v>
      </c>
      <c r="L2378" s="25">
        <f t="shared" si="282"/>
        <v>0</v>
      </c>
      <c r="M2378" s="25" t="s">
        <v>3649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3688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6"/>
        <v>2378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 t="s">
        <v>3788</v>
      </c>
      <c r="J2379" s="25">
        <v>1</v>
      </c>
      <c r="K2379" s="25">
        <v>1</v>
      </c>
      <c r="L2379" s="25">
        <f t="shared" si="282"/>
        <v>0</v>
      </c>
      <c r="M2379" s="25" t="s">
        <v>3649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3688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6"/>
        <v>2379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 t="s">
        <v>3789</v>
      </c>
      <c r="J2380" s="25">
        <v>1</v>
      </c>
      <c r="K2380" s="25">
        <v>1</v>
      </c>
      <c r="L2380" s="25">
        <f t="shared" si="282"/>
        <v>0</v>
      </c>
      <c r="M2380" s="25" t="s">
        <v>3649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3688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6"/>
        <v>2380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 t="s">
        <v>3790</v>
      </c>
      <c r="J2381" s="25">
        <v>1</v>
      </c>
      <c r="K2381" s="25">
        <v>1</v>
      </c>
      <c r="L2381" s="25">
        <f t="shared" si="282"/>
        <v>0</v>
      </c>
      <c r="M2381" s="25" t="s">
        <v>3649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3688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6"/>
        <v>2381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 t="s">
        <v>3791</v>
      </c>
      <c r="J2382" s="25">
        <v>1</v>
      </c>
      <c r="K2382" s="25">
        <v>1</v>
      </c>
      <c r="L2382" s="25">
        <f t="shared" si="282"/>
        <v>0</v>
      </c>
      <c r="M2382" s="25" t="s">
        <v>3649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3688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6"/>
        <v>2382</v>
      </c>
      <c r="B2383" s="25" t="s">
        <v>3344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 t="s">
        <v>3792</v>
      </c>
      <c r="J2383" s="25">
        <v>2</v>
      </c>
      <c r="K2383" s="25">
        <v>2</v>
      </c>
      <c r="L2383" s="25">
        <f t="shared" si="282"/>
        <v>0</v>
      </c>
      <c r="M2383" s="25" t="s">
        <v>3395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x14ac:dyDescent="0.25">
      <c r="A2384" s="25">
        <f t="shared" si="286"/>
        <v>2383</v>
      </c>
      <c r="B2384" s="25" t="s">
        <v>3344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 t="s">
        <v>3793</v>
      </c>
      <c r="J2384" s="25">
        <v>1</v>
      </c>
      <c r="K2384" s="25">
        <v>1</v>
      </c>
      <c r="L2384" s="25">
        <f t="shared" si="282"/>
        <v>0</v>
      </c>
      <c r="M2384" s="25" t="s">
        <v>3649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3688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6"/>
        <v>2384</v>
      </c>
      <c r="B2385" s="25" t="s">
        <v>3345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 t="s">
        <v>3794</v>
      </c>
      <c r="J2385" s="25">
        <v>1</v>
      </c>
      <c r="K2385" s="25">
        <v>1</v>
      </c>
      <c r="L2385" s="25">
        <f t="shared" si="282"/>
        <v>0</v>
      </c>
      <c r="M2385" s="25" t="s">
        <v>3394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x14ac:dyDescent="0.25">
      <c r="A2386" s="25">
        <f t="shared" si="286"/>
        <v>2385</v>
      </c>
      <c r="B2386" s="25" t="s">
        <v>3345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 t="s">
        <v>3795</v>
      </c>
      <c r="J2386" s="25">
        <v>2</v>
      </c>
      <c r="K2386" s="25">
        <v>2</v>
      </c>
      <c r="L2386" s="25">
        <f t="shared" si="282"/>
        <v>0</v>
      </c>
      <c r="M2386" s="25" t="s">
        <v>3349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6"/>
        <v>2386</v>
      </c>
      <c r="B2387" s="25" t="s">
        <v>3345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 t="s">
        <v>3796</v>
      </c>
      <c r="J2387" s="25">
        <v>1</v>
      </c>
      <c r="K2387" s="25">
        <v>1</v>
      </c>
      <c r="L2387" s="25">
        <f t="shared" si="282"/>
        <v>0</v>
      </c>
      <c r="M2387" s="25" t="s">
        <v>3349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6"/>
        <v>2387</v>
      </c>
      <c r="B2388" s="25" t="s">
        <v>3345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 t="s">
        <v>3762</v>
      </c>
      <c r="J2388" s="25">
        <v>2</v>
      </c>
      <c r="K2388" s="25">
        <v>2</v>
      </c>
      <c r="L2388" s="25">
        <f t="shared" si="282"/>
        <v>0</v>
      </c>
      <c r="M2388" s="25" t="s">
        <v>3394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6"/>
        <v>2388</v>
      </c>
      <c r="B2389" s="25" t="s">
        <v>3345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 t="s">
        <v>3797</v>
      </c>
      <c r="J2389" s="25">
        <v>2</v>
      </c>
      <c r="K2389" s="25">
        <v>2</v>
      </c>
      <c r="L2389" s="25">
        <f t="shared" si="282"/>
        <v>0</v>
      </c>
      <c r="M2389" s="25" t="s">
        <v>3393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286"/>
        <v>2389</v>
      </c>
      <c r="B2390" s="25" t="s">
        <v>3345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 t="s">
        <v>3797</v>
      </c>
      <c r="J2390" s="25">
        <v>1</v>
      </c>
      <c r="K2390" s="25">
        <v>1</v>
      </c>
      <c r="L2390" s="25">
        <f t="shared" si="282"/>
        <v>0</v>
      </c>
      <c r="M2390" s="25" t="s">
        <v>3349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6"/>
        <v>2390</v>
      </c>
      <c r="B2391" s="25" t="s">
        <v>3345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 t="s">
        <v>3798</v>
      </c>
      <c r="J2391" s="25">
        <v>2</v>
      </c>
      <c r="K2391" s="25">
        <v>2</v>
      </c>
      <c r="L2391" s="25">
        <f t="shared" si="282"/>
        <v>0</v>
      </c>
      <c r="M2391" s="25" t="s">
        <v>3349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286"/>
        <v>2391</v>
      </c>
      <c r="B2392" s="25" t="s">
        <v>3345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 t="s">
        <v>3799</v>
      </c>
      <c r="J2392" s="25">
        <v>1</v>
      </c>
      <c r="K2392" s="25">
        <v>1</v>
      </c>
      <c r="L2392" s="25">
        <f t="shared" si="282"/>
        <v>0</v>
      </c>
      <c r="M2392" s="25" t="s">
        <v>3394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6"/>
        <v>2392</v>
      </c>
      <c r="B2393" s="25" t="s">
        <v>3345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 t="s">
        <v>3800</v>
      </c>
      <c r="J2393" s="25">
        <v>4</v>
      </c>
      <c r="K2393" s="25">
        <v>4</v>
      </c>
      <c r="L2393" s="25">
        <f t="shared" si="282"/>
        <v>0</v>
      </c>
      <c r="M2393" s="25" t="s">
        <v>3349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6"/>
        <v>2393</v>
      </c>
      <c r="B2394" s="25" t="s">
        <v>3345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 t="s">
        <v>3801</v>
      </c>
      <c r="J2394" s="25">
        <v>2</v>
      </c>
      <c r="K2394" s="25">
        <v>2</v>
      </c>
      <c r="L2394" s="25">
        <f t="shared" si="282"/>
        <v>0</v>
      </c>
      <c r="M2394" s="25" t="s">
        <v>3393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6"/>
        <v>2394</v>
      </c>
      <c r="B2395" s="25" t="s">
        <v>3345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 t="s">
        <v>3802</v>
      </c>
      <c r="J2395" s="25">
        <v>1</v>
      </c>
      <c r="K2395" s="25">
        <v>1</v>
      </c>
      <c r="L2395" s="25">
        <f t="shared" si="282"/>
        <v>0</v>
      </c>
      <c r="M2395" s="25" t="s">
        <v>3556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6"/>
        <v>2395</v>
      </c>
      <c r="B2396" s="25" t="s">
        <v>3345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 t="s">
        <v>3803</v>
      </c>
      <c r="J2396" s="25">
        <v>2</v>
      </c>
      <c r="K2396" s="25">
        <v>2</v>
      </c>
      <c r="L2396" s="25">
        <f t="shared" si="282"/>
        <v>0</v>
      </c>
      <c r="M2396" s="25" t="s">
        <v>3393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6"/>
        <v>2396</v>
      </c>
      <c r="B2397" s="25" t="s">
        <v>3345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 t="s">
        <v>3804</v>
      </c>
      <c r="J2397" s="25">
        <v>1</v>
      </c>
      <c r="K2397" s="25">
        <v>1</v>
      </c>
      <c r="L2397" s="25">
        <f t="shared" si="282"/>
        <v>0</v>
      </c>
      <c r="M2397" s="25" t="s">
        <v>3393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6"/>
        <v>2397</v>
      </c>
      <c r="B2398" s="25" t="s">
        <v>3345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 t="s">
        <v>3805</v>
      </c>
      <c r="J2398" s="25">
        <v>1</v>
      </c>
      <c r="K2398" s="25">
        <v>1</v>
      </c>
      <c r="L2398" s="25">
        <f t="shared" si="282"/>
        <v>0</v>
      </c>
      <c r="M2398" s="25" t="s">
        <v>3349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x14ac:dyDescent="0.25">
      <c r="A2399" s="25">
        <f t="shared" si="286"/>
        <v>2398</v>
      </c>
      <c r="B2399" s="25" t="s">
        <v>3345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 t="s">
        <v>3806</v>
      </c>
      <c r="J2399" s="25">
        <v>1</v>
      </c>
      <c r="K2399" s="25">
        <v>1</v>
      </c>
      <c r="L2399" s="25">
        <f t="shared" si="282"/>
        <v>0</v>
      </c>
      <c r="M2399" s="25" t="s">
        <v>3393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6"/>
        <v>2399</v>
      </c>
      <c r="B2400" s="25" t="s">
        <v>3345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 t="s">
        <v>3807</v>
      </c>
      <c r="J2400" s="25">
        <v>1</v>
      </c>
      <c r="K2400" s="25">
        <v>1</v>
      </c>
      <c r="L2400" s="25">
        <f t="shared" si="282"/>
        <v>0</v>
      </c>
      <c r="M2400" s="25" t="s">
        <v>3556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6"/>
        <v>2400</v>
      </c>
      <c r="B2401" s="25" t="s">
        <v>3345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 t="s">
        <v>3808</v>
      </c>
      <c r="J2401" s="25">
        <v>1</v>
      </c>
      <c r="K2401" s="25">
        <v>1</v>
      </c>
      <c r="L2401" s="25">
        <f t="shared" si="282"/>
        <v>0</v>
      </c>
      <c r="M2401" s="25" t="s">
        <v>3556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6"/>
        <v>2401</v>
      </c>
      <c r="B2402" s="25" t="s">
        <v>3345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 t="s">
        <v>3809</v>
      </c>
      <c r="J2402" s="25">
        <v>2</v>
      </c>
      <c r="K2402" s="25">
        <v>2</v>
      </c>
      <c r="L2402" s="25">
        <f t="shared" si="282"/>
        <v>0</v>
      </c>
      <c r="M2402" s="25" t="s">
        <v>3393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6"/>
        <v>2402</v>
      </c>
      <c r="B2403" s="25" t="s">
        <v>3345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 t="s">
        <v>3810</v>
      </c>
      <c r="J2403" s="25">
        <v>2</v>
      </c>
      <c r="K2403" s="25">
        <v>2</v>
      </c>
      <c r="L2403" s="25">
        <f t="shared" si="282"/>
        <v>0</v>
      </c>
      <c r="M2403" s="25" t="s">
        <v>3393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6"/>
        <v>2403</v>
      </c>
      <c r="B2404" s="25" t="s">
        <v>3345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 t="s">
        <v>3811</v>
      </c>
      <c r="J2404" s="25">
        <v>4</v>
      </c>
      <c r="K2404" s="25">
        <v>4</v>
      </c>
      <c r="L2404" s="25">
        <f t="shared" si="282"/>
        <v>0</v>
      </c>
      <c r="M2404" s="25" t="s">
        <v>3393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6"/>
        <v>2404</v>
      </c>
      <c r="B2405" s="25" t="s">
        <v>3345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 t="s">
        <v>3812</v>
      </c>
      <c r="J2405" s="25">
        <v>1</v>
      </c>
      <c r="K2405" s="25">
        <v>1</v>
      </c>
      <c r="L2405" s="25">
        <f t="shared" si="282"/>
        <v>0</v>
      </c>
      <c r="M2405" s="25" t="s">
        <v>3349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6"/>
        <v>2405</v>
      </c>
      <c r="B2406" s="25" t="s">
        <v>3345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 t="s">
        <v>3813</v>
      </c>
      <c r="J2406" s="25">
        <v>2</v>
      </c>
      <c r="K2406" s="25">
        <v>2</v>
      </c>
      <c r="L2406" s="25">
        <f t="shared" si="282"/>
        <v>0</v>
      </c>
      <c r="M2406" s="25" t="s">
        <v>3349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x14ac:dyDescent="0.25">
      <c r="A2407" s="25">
        <f t="shared" si="286"/>
        <v>2406</v>
      </c>
      <c r="B2407" s="25" t="s">
        <v>3345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 t="s">
        <v>3814</v>
      </c>
      <c r="J2407" s="25">
        <v>1</v>
      </c>
      <c r="K2407" s="25">
        <v>1</v>
      </c>
      <c r="L2407" s="25">
        <f t="shared" si="282"/>
        <v>0</v>
      </c>
      <c r="M2407" s="25" t="s">
        <v>3556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6"/>
        <v>2407</v>
      </c>
      <c r="B2408" s="25" t="s">
        <v>3345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 t="s">
        <v>3815</v>
      </c>
      <c r="J2408" s="25">
        <v>1</v>
      </c>
      <c r="K2408" s="25">
        <v>1</v>
      </c>
      <c r="L2408" s="25">
        <f t="shared" si="282"/>
        <v>0</v>
      </c>
      <c r="M2408" s="25" t="s">
        <v>3393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6"/>
        <v>2408</v>
      </c>
      <c r="B2409" s="25" t="s">
        <v>3345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 t="s">
        <v>3816</v>
      </c>
      <c r="J2409" s="25">
        <v>1</v>
      </c>
      <c r="K2409" s="25">
        <v>1</v>
      </c>
      <c r="L2409" s="25">
        <f t="shared" si="282"/>
        <v>0</v>
      </c>
      <c r="M2409" s="25" t="s">
        <v>3414</v>
      </c>
      <c r="N2409" s="45">
        <v>45908</v>
      </c>
      <c r="O2409" s="54">
        <v>31573.5</v>
      </c>
      <c r="P2409" s="25" t="s">
        <v>899</v>
      </c>
      <c r="Q2409" s="25" t="s">
        <v>3405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6"/>
        <v>2409</v>
      </c>
      <c r="B2410" s="25" t="s">
        <v>3345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 t="s">
        <v>3817</v>
      </c>
      <c r="J2410" s="25">
        <v>2</v>
      </c>
      <c r="K2410" s="25">
        <v>2</v>
      </c>
      <c r="L2410" s="25">
        <f t="shared" si="282"/>
        <v>0</v>
      </c>
      <c r="M2410" s="25" t="s">
        <v>3393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6"/>
        <v>2410</v>
      </c>
      <c r="B2411" s="25" t="s">
        <v>3345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 t="s">
        <v>3818</v>
      </c>
      <c r="J2411" s="25">
        <v>1</v>
      </c>
      <c r="K2411" s="25">
        <v>1</v>
      </c>
      <c r="L2411" s="25">
        <f t="shared" si="282"/>
        <v>0</v>
      </c>
      <c r="M2411" s="25" t="s">
        <v>3556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6"/>
        <v>2411</v>
      </c>
      <c r="B2412" s="25" t="s">
        <v>3345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 t="s">
        <v>3819</v>
      </c>
      <c r="J2412" s="25">
        <v>3</v>
      </c>
      <c r="K2412" s="25">
        <v>3</v>
      </c>
      <c r="L2412" s="25">
        <f t="shared" si="282"/>
        <v>0</v>
      </c>
      <c r="M2412" s="25" t="s">
        <v>3393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6"/>
        <v>2412</v>
      </c>
      <c r="B2413" s="25" t="s">
        <v>3345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 t="s">
        <v>3820</v>
      </c>
      <c r="J2413" s="25">
        <v>1</v>
      </c>
      <c r="K2413" s="25">
        <v>1</v>
      </c>
      <c r="L2413" s="25">
        <f t="shared" si="282"/>
        <v>0</v>
      </c>
      <c r="M2413" s="25" t="s">
        <v>3556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6"/>
        <v>2413</v>
      </c>
      <c r="B2414" s="25" t="s">
        <v>3345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 t="s">
        <v>3821</v>
      </c>
      <c r="J2414" s="25">
        <v>1</v>
      </c>
      <c r="K2414" s="25">
        <v>1</v>
      </c>
      <c r="L2414" s="25">
        <f t="shared" si="282"/>
        <v>0</v>
      </c>
      <c r="M2414" s="25" t="s">
        <v>3393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6"/>
        <v>2414</v>
      </c>
      <c r="B2415" s="25" t="s">
        <v>3345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 t="s">
        <v>3822</v>
      </c>
      <c r="J2415" s="25">
        <v>1</v>
      </c>
      <c r="K2415" s="25">
        <v>1</v>
      </c>
      <c r="L2415" s="25">
        <f t="shared" si="282"/>
        <v>0</v>
      </c>
      <c r="M2415" s="25" t="s">
        <v>3556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6"/>
        <v>2415</v>
      </c>
      <c r="B2416" s="25" t="s">
        <v>3345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 t="s">
        <v>3823</v>
      </c>
      <c r="J2416" s="25">
        <v>1</v>
      </c>
      <c r="K2416" s="25">
        <v>1</v>
      </c>
      <c r="L2416" s="25">
        <f t="shared" si="282"/>
        <v>0</v>
      </c>
      <c r="M2416" s="25" t="s">
        <v>3393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6"/>
        <v>2416</v>
      </c>
      <c r="B2417" s="25" t="s">
        <v>3345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 t="s">
        <v>3824</v>
      </c>
      <c r="J2417" s="25">
        <v>1</v>
      </c>
      <c r="K2417" s="25">
        <v>1</v>
      </c>
      <c r="L2417" s="25">
        <f t="shared" si="282"/>
        <v>0</v>
      </c>
      <c r="M2417" s="25" t="s">
        <v>3393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6"/>
        <v>2417</v>
      </c>
      <c r="B2418" s="25" t="s">
        <v>3345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 t="s">
        <v>3825</v>
      </c>
      <c r="J2418" s="25">
        <v>1</v>
      </c>
      <c r="K2418" s="25">
        <v>1</v>
      </c>
      <c r="L2418" s="25">
        <f t="shared" si="282"/>
        <v>0</v>
      </c>
      <c r="M2418" s="25" t="s">
        <v>3394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6"/>
        <v>2418</v>
      </c>
      <c r="B2419" s="25" t="s">
        <v>3345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 t="s">
        <v>3826</v>
      </c>
      <c r="J2419" s="25">
        <v>2</v>
      </c>
      <c r="K2419" s="25">
        <v>2</v>
      </c>
      <c r="L2419" s="25">
        <f t="shared" si="282"/>
        <v>0</v>
      </c>
      <c r="M2419" s="25" t="s">
        <v>3393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6"/>
        <v>2419</v>
      </c>
      <c r="B2420" s="25" t="s">
        <v>3345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 t="s">
        <v>3827</v>
      </c>
      <c r="J2420" s="25">
        <v>1</v>
      </c>
      <c r="K2420" s="25">
        <v>1</v>
      </c>
      <c r="L2420" s="25">
        <f t="shared" si="282"/>
        <v>0</v>
      </c>
      <c r="M2420" s="25" t="s">
        <v>3394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6"/>
        <v>2420</v>
      </c>
      <c r="B2421" s="25" t="s">
        <v>3345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 t="s">
        <v>3828</v>
      </c>
      <c r="J2421" s="25">
        <v>1</v>
      </c>
      <c r="K2421" s="25">
        <v>1</v>
      </c>
      <c r="L2421" s="25">
        <f t="shared" si="282"/>
        <v>0</v>
      </c>
      <c r="M2421" s="25" t="s">
        <v>3394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6"/>
        <v>2421</v>
      </c>
      <c r="B2422" s="25" t="s">
        <v>3345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 t="s">
        <v>3829</v>
      </c>
      <c r="J2422" s="25">
        <v>1</v>
      </c>
      <c r="K2422" s="25">
        <v>1</v>
      </c>
      <c r="L2422" s="25">
        <f t="shared" si="282"/>
        <v>0</v>
      </c>
      <c r="M2422" s="25" t="s">
        <v>3394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6"/>
        <v>2422</v>
      </c>
      <c r="B2423" s="25" t="s">
        <v>3345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 t="s">
        <v>3830</v>
      </c>
      <c r="J2423" s="25">
        <v>1</v>
      </c>
      <c r="K2423" s="25">
        <v>1</v>
      </c>
      <c r="L2423" s="25">
        <f t="shared" si="282"/>
        <v>0</v>
      </c>
      <c r="M2423" s="25" t="s">
        <v>3393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6"/>
        <v>2423</v>
      </c>
      <c r="B2424" s="25" t="s">
        <v>3345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 t="s">
        <v>3831</v>
      </c>
      <c r="J2424" s="25">
        <v>1</v>
      </c>
      <c r="K2424" s="25">
        <v>1</v>
      </c>
      <c r="L2424" s="25">
        <f t="shared" si="282"/>
        <v>0</v>
      </c>
      <c r="M2424" s="25" t="s">
        <v>3393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6"/>
        <v>2424</v>
      </c>
      <c r="B2425" s="25" t="s">
        <v>3345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 t="s">
        <v>3832</v>
      </c>
      <c r="J2425" s="25">
        <v>2</v>
      </c>
      <c r="K2425" s="25">
        <v>2</v>
      </c>
      <c r="L2425" s="25">
        <f t="shared" si="282"/>
        <v>0</v>
      </c>
      <c r="M2425" s="25" t="s">
        <v>3393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6"/>
        <v>2425</v>
      </c>
      <c r="B2426" s="25" t="s">
        <v>3345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 t="s">
        <v>3833</v>
      </c>
      <c r="J2426" s="25">
        <v>1</v>
      </c>
      <c r="K2426" s="25">
        <v>1</v>
      </c>
      <c r="L2426" s="25">
        <f t="shared" si="282"/>
        <v>0</v>
      </c>
      <c r="M2426" s="25" t="s">
        <v>3394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6"/>
        <v>2426</v>
      </c>
      <c r="B2427" s="25" t="s">
        <v>3345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 t="s">
        <v>3834</v>
      </c>
      <c r="J2427" s="25">
        <v>1</v>
      </c>
      <c r="K2427" s="25">
        <v>1</v>
      </c>
      <c r="L2427" s="25">
        <f t="shared" si="282"/>
        <v>0</v>
      </c>
      <c r="M2427" s="25" t="s">
        <v>3394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6"/>
        <v>2427</v>
      </c>
      <c r="B2428" s="25" t="s">
        <v>3345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 t="s">
        <v>3835</v>
      </c>
      <c r="J2428" s="25">
        <v>2</v>
      </c>
      <c r="K2428" s="25">
        <v>2</v>
      </c>
      <c r="L2428" s="25">
        <f t="shared" si="282"/>
        <v>0</v>
      </c>
      <c r="M2428" s="25" t="s">
        <v>3393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6"/>
        <v>2428</v>
      </c>
      <c r="B2429" s="25" t="s">
        <v>3345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 t="s">
        <v>3836</v>
      </c>
      <c r="J2429" s="25">
        <v>1</v>
      </c>
      <c r="K2429" s="25">
        <v>1</v>
      </c>
      <c r="L2429" s="25">
        <f t="shared" si="282"/>
        <v>0</v>
      </c>
      <c r="M2429" s="25" t="s">
        <v>3394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6"/>
        <v>2429</v>
      </c>
      <c r="B2430" s="25" t="s">
        <v>3345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 t="s">
        <v>3837</v>
      </c>
      <c r="J2430" s="25">
        <v>1</v>
      </c>
      <c r="K2430" s="25">
        <v>1</v>
      </c>
      <c r="L2430" s="25">
        <f t="shared" si="282"/>
        <v>0</v>
      </c>
      <c r="M2430" s="25" t="s">
        <v>3393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6"/>
        <v>2430</v>
      </c>
      <c r="B2431" s="25" t="s">
        <v>3345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 t="s">
        <v>3838</v>
      </c>
      <c r="J2431" s="25">
        <v>2</v>
      </c>
      <c r="K2431" s="25">
        <v>2</v>
      </c>
      <c r="L2431" s="25">
        <f t="shared" si="282"/>
        <v>0</v>
      </c>
      <c r="M2431" s="25" t="s">
        <v>3394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6"/>
        <v>2431</v>
      </c>
      <c r="B2432" s="25" t="s">
        <v>3345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 t="s">
        <v>3839</v>
      </c>
      <c r="J2432" s="25">
        <v>1</v>
      </c>
      <c r="K2432" s="25">
        <v>1</v>
      </c>
      <c r="L2432" s="25">
        <f t="shared" si="282"/>
        <v>0</v>
      </c>
      <c r="M2432" s="25" t="s">
        <v>3374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6"/>
        <v>2432</v>
      </c>
      <c r="B2433" s="25" t="s">
        <v>3345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 t="s">
        <v>3840</v>
      </c>
      <c r="J2433" s="25">
        <v>1</v>
      </c>
      <c r="K2433" s="25">
        <v>1</v>
      </c>
      <c r="L2433" s="25">
        <f t="shared" si="282"/>
        <v>0</v>
      </c>
      <c r="M2433" s="25" t="s">
        <v>3374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6"/>
        <v>2433</v>
      </c>
      <c r="B2434" s="25" t="s">
        <v>3345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3374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6"/>
        <v>2434</v>
      </c>
      <c r="B2435" s="25" t="s">
        <v>3345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 t="s">
        <v>3841</v>
      </c>
      <c r="J2435" s="25">
        <v>1</v>
      </c>
      <c r="K2435" s="25">
        <v>1</v>
      </c>
      <c r="L2435" s="25">
        <f t="shared" si="282"/>
        <v>0</v>
      </c>
      <c r="M2435" s="25" t="s">
        <v>3556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6"/>
        <v>2435</v>
      </c>
      <c r="B2436" s="25" t="s">
        <v>3345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 t="s">
        <v>3842</v>
      </c>
      <c r="J2436" s="25">
        <v>1</v>
      </c>
      <c r="K2436" s="25">
        <v>1</v>
      </c>
      <c r="L2436" s="25">
        <f t="shared" ref="L2436:L2499" si="289">J2436-K2436</f>
        <v>0</v>
      </c>
      <c r="M2436" s="25" t="s">
        <v>3384</v>
      </c>
      <c r="N2436" s="45">
        <v>45906</v>
      </c>
      <c r="O2436" s="54">
        <v>74981.25</v>
      </c>
      <c r="P2436" s="25" t="s">
        <v>3383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93">A2436+1</f>
        <v>2436</v>
      </c>
      <c r="B2437" s="25" t="s">
        <v>3345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 t="s">
        <v>3843</v>
      </c>
      <c r="J2437" s="25">
        <v>1</v>
      </c>
      <c r="K2437" s="25">
        <v>1</v>
      </c>
      <c r="L2437" s="25">
        <f t="shared" si="289"/>
        <v>0</v>
      </c>
      <c r="M2437" s="25" t="s">
        <v>3556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3"/>
        <v>2437</v>
      </c>
      <c r="B2438" s="25" t="s">
        <v>3345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 t="s">
        <v>3844</v>
      </c>
      <c r="J2438" s="25">
        <v>1</v>
      </c>
      <c r="K2438" s="25">
        <v>1</v>
      </c>
      <c r="L2438" s="25">
        <f t="shared" si="289"/>
        <v>0</v>
      </c>
      <c r="M2438" s="25" t="s">
        <v>3423</v>
      </c>
      <c r="N2438" s="45">
        <v>45908</v>
      </c>
      <c r="O2438" s="54">
        <v>9783</v>
      </c>
      <c r="P2438" s="25" t="s">
        <v>3346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x14ac:dyDescent="0.25">
      <c r="A2439" s="25">
        <f t="shared" si="293"/>
        <v>2438</v>
      </c>
      <c r="B2439" s="25" t="s">
        <v>3345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 t="s">
        <v>3845</v>
      </c>
      <c r="J2439" s="25">
        <v>1</v>
      </c>
      <c r="K2439" s="25">
        <v>1</v>
      </c>
      <c r="L2439" s="25">
        <f t="shared" si="289"/>
        <v>0</v>
      </c>
      <c r="M2439" s="25" t="s">
        <v>3556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3"/>
        <v>2439</v>
      </c>
      <c r="B2440" s="25" t="s">
        <v>3345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 t="s">
        <v>3846</v>
      </c>
      <c r="J2440" s="25">
        <v>1</v>
      </c>
      <c r="K2440" s="25">
        <v>1</v>
      </c>
      <c r="L2440" s="25">
        <f t="shared" si="289"/>
        <v>0</v>
      </c>
      <c r="M2440" s="25" t="s">
        <v>3372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3"/>
        <v>2440</v>
      </c>
      <c r="B2441" s="25" t="s">
        <v>3345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 t="s">
        <v>3847</v>
      </c>
      <c r="J2441" s="25">
        <v>1</v>
      </c>
      <c r="K2441" s="25">
        <v>1</v>
      </c>
      <c r="L2441" s="25">
        <f t="shared" si="289"/>
        <v>0</v>
      </c>
      <c r="M2441" s="25" t="s">
        <v>3556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293"/>
        <v>2441</v>
      </c>
      <c r="B2442" s="25" t="s">
        <v>3352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 t="s">
        <v>3848</v>
      </c>
      <c r="J2442" s="25">
        <v>1</v>
      </c>
      <c r="K2442" s="25">
        <v>1</v>
      </c>
      <c r="L2442" s="25">
        <f t="shared" si="289"/>
        <v>0</v>
      </c>
      <c r="M2442" s="25" t="s">
        <v>3431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93"/>
        <v>2442</v>
      </c>
      <c r="B2443" s="25" t="s">
        <v>3352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 t="s">
        <v>3849</v>
      </c>
      <c r="J2443" s="25">
        <v>1</v>
      </c>
      <c r="K2443" s="25">
        <v>1</v>
      </c>
      <c r="L2443" s="25">
        <f t="shared" si="289"/>
        <v>0</v>
      </c>
      <c r="M2443" s="25" t="s">
        <v>3432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93"/>
        <v>2443</v>
      </c>
      <c r="B2444" s="25" t="s">
        <v>3352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 t="s">
        <v>3850</v>
      </c>
      <c r="J2444" s="25">
        <v>1</v>
      </c>
      <c r="K2444" s="25">
        <v>1</v>
      </c>
      <c r="L2444" s="25">
        <f t="shared" si="289"/>
        <v>0</v>
      </c>
      <c r="M2444" s="25" t="s">
        <v>3422</v>
      </c>
      <c r="N2444" s="45">
        <v>45908</v>
      </c>
      <c r="O2444" s="66">
        <v>25393.5</v>
      </c>
      <c r="P2444" s="25" t="s">
        <v>3346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93"/>
        <v>2444</v>
      </c>
      <c r="B2445" s="25" t="s">
        <v>3352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 t="s">
        <v>3851</v>
      </c>
      <c r="J2445" s="25">
        <v>1</v>
      </c>
      <c r="K2445" s="25">
        <v>1</v>
      </c>
      <c r="L2445" s="25">
        <f t="shared" si="289"/>
        <v>0</v>
      </c>
      <c r="M2445" s="25" t="s">
        <v>3431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3"/>
        <v>2445</v>
      </c>
      <c r="B2446" s="25" t="s">
        <v>3352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 t="s">
        <v>3852</v>
      </c>
      <c r="J2446" s="25">
        <v>1</v>
      </c>
      <c r="K2446" s="25">
        <v>1</v>
      </c>
      <c r="L2446" s="25">
        <f t="shared" si="289"/>
        <v>0</v>
      </c>
      <c r="M2446" s="25" t="s">
        <v>3432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3"/>
        <v>2446</v>
      </c>
      <c r="B2447" s="25" t="s">
        <v>3352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 t="s">
        <v>3852</v>
      </c>
      <c r="J2447" s="25">
        <v>1</v>
      </c>
      <c r="K2447" s="25">
        <v>1</v>
      </c>
      <c r="L2447" s="25">
        <f t="shared" si="289"/>
        <v>0</v>
      </c>
      <c r="M2447" s="25" t="s">
        <v>3422</v>
      </c>
      <c r="N2447" s="45">
        <v>45908</v>
      </c>
      <c r="O2447" s="66">
        <v>23341.5</v>
      </c>
      <c r="P2447" s="25" t="s">
        <v>3346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3"/>
        <v>2447</v>
      </c>
      <c r="B2448" s="25" t="s">
        <v>3352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 t="s">
        <v>3853</v>
      </c>
      <c r="J2448" s="25">
        <v>1</v>
      </c>
      <c r="K2448" s="25">
        <v>1</v>
      </c>
      <c r="L2448" s="25">
        <f t="shared" si="289"/>
        <v>0</v>
      </c>
      <c r="M2448" s="25" t="s">
        <v>3431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3"/>
        <v>2448</v>
      </c>
      <c r="B2449" s="25" t="s">
        <v>3352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 t="s">
        <v>3854</v>
      </c>
      <c r="J2449" s="25">
        <v>1</v>
      </c>
      <c r="K2449" s="25">
        <v>1</v>
      </c>
      <c r="L2449" s="25">
        <f t="shared" si="289"/>
        <v>0</v>
      </c>
      <c r="M2449" s="25" t="s">
        <v>3432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3"/>
        <v>2449</v>
      </c>
      <c r="B2450" s="25" t="s">
        <v>3352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 t="s">
        <v>3855</v>
      </c>
      <c r="J2450" s="25">
        <v>1</v>
      </c>
      <c r="K2450" s="25">
        <v>1</v>
      </c>
      <c r="L2450" s="25">
        <f t="shared" si="289"/>
        <v>0</v>
      </c>
      <c r="M2450" s="25" t="s">
        <v>3422</v>
      </c>
      <c r="N2450" s="45">
        <v>45908</v>
      </c>
      <c r="O2450" s="66">
        <v>19836</v>
      </c>
      <c r="P2450" s="25" t="s">
        <v>3346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3"/>
        <v>2450</v>
      </c>
      <c r="B2451" s="25" t="s">
        <v>3352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 t="s">
        <v>3856</v>
      </c>
      <c r="J2451" s="25">
        <v>1</v>
      </c>
      <c r="K2451" s="25">
        <v>1</v>
      </c>
      <c r="L2451" s="25">
        <f t="shared" si="289"/>
        <v>0</v>
      </c>
      <c r="M2451" s="25" t="s">
        <v>3422</v>
      </c>
      <c r="N2451" s="45">
        <v>45908</v>
      </c>
      <c r="O2451" s="66">
        <v>4018.5</v>
      </c>
      <c r="P2451" s="25" t="s">
        <v>3346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3"/>
        <v>2451</v>
      </c>
      <c r="B2452" s="25" t="s">
        <v>3352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 t="s">
        <v>3857</v>
      </c>
      <c r="J2452" s="25">
        <v>1</v>
      </c>
      <c r="K2452" s="25">
        <v>1</v>
      </c>
      <c r="L2452" s="25">
        <f t="shared" si="289"/>
        <v>0</v>
      </c>
      <c r="M2452" s="25" t="s">
        <v>3422</v>
      </c>
      <c r="N2452" s="45">
        <v>45908</v>
      </c>
      <c r="O2452" s="66">
        <v>27274.5</v>
      </c>
      <c r="P2452" s="25" t="s">
        <v>3346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3"/>
        <v>2452</v>
      </c>
      <c r="B2453" s="25" t="s">
        <v>3352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 t="s">
        <v>3858</v>
      </c>
      <c r="J2453" s="25">
        <v>1</v>
      </c>
      <c r="K2453" s="25">
        <v>1</v>
      </c>
      <c r="L2453" s="25">
        <f t="shared" si="289"/>
        <v>0</v>
      </c>
      <c r="M2453" s="25" t="s">
        <v>3422</v>
      </c>
      <c r="N2453" s="45">
        <v>45908</v>
      </c>
      <c r="O2453" s="66">
        <v>18382.5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3"/>
        <v>2453</v>
      </c>
      <c r="B2454" s="25" t="s">
        <v>3352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 t="s">
        <v>3794</v>
      </c>
      <c r="J2454" s="25">
        <v>1</v>
      </c>
      <c r="K2454" s="25">
        <v>1</v>
      </c>
      <c r="L2454" s="25">
        <f t="shared" si="289"/>
        <v>0</v>
      </c>
      <c r="M2454" s="25" t="s">
        <v>3423</v>
      </c>
      <c r="N2454" s="45">
        <v>45908</v>
      </c>
      <c r="O2454" s="54">
        <v>20691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3"/>
        <v>2454</v>
      </c>
      <c r="B2455" s="25" t="s">
        <v>3352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 t="s">
        <v>3859</v>
      </c>
      <c r="J2455" s="25">
        <v>1</v>
      </c>
      <c r="K2455" s="25">
        <v>1</v>
      </c>
      <c r="L2455" s="25">
        <f t="shared" si="289"/>
        <v>0</v>
      </c>
      <c r="M2455" s="25" t="s">
        <v>3432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3"/>
        <v>2455</v>
      </c>
      <c r="B2456" s="25" t="s">
        <v>3352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 t="s">
        <v>3860</v>
      </c>
      <c r="J2456" s="25">
        <v>1</v>
      </c>
      <c r="K2456" s="25">
        <v>1</v>
      </c>
      <c r="L2456" s="25">
        <f t="shared" si="289"/>
        <v>0</v>
      </c>
      <c r="M2456" s="25" t="s">
        <v>3422</v>
      </c>
      <c r="N2456" s="45">
        <v>45908</v>
      </c>
      <c r="O2456" s="66">
        <v>20691</v>
      </c>
      <c r="P2456" s="25" t="s">
        <v>3346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3"/>
        <v>2456</v>
      </c>
      <c r="B2457" s="25" t="s">
        <v>3352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 t="s">
        <v>3861</v>
      </c>
      <c r="J2457" s="25">
        <v>1</v>
      </c>
      <c r="K2457" s="25">
        <v>1</v>
      </c>
      <c r="L2457" s="25">
        <f t="shared" si="289"/>
        <v>0</v>
      </c>
      <c r="M2457" s="25" t="s">
        <v>3422</v>
      </c>
      <c r="N2457" s="45">
        <v>45908</v>
      </c>
      <c r="O2457" s="66">
        <v>18382.5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3"/>
        <v>2457</v>
      </c>
      <c r="B2458" s="25" t="s">
        <v>3352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 t="s">
        <v>3862</v>
      </c>
      <c r="J2458" s="25">
        <v>1</v>
      </c>
      <c r="K2458" s="25">
        <v>1</v>
      </c>
      <c r="L2458" s="25">
        <f t="shared" si="289"/>
        <v>0</v>
      </c>
      <c r="M2458" s="25" t="s">
        <v>3423</v>
      </c>
      <c r="N2458" s="45">
        <v>45908</v>
      </c>
      <c r="O2458" s="54">
        <v>8037</v>
      </c>
      <c r="P2458" s="25" t="s">
        <v>3346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3"/>
        <v>2458</v>
      </c>
      <c r="B2459" s="25" t="s">
        <v>3352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 t="s">
        <v>3863</v>
      </c>
      <c r="J2459" s="25">
        <v>1</v>
      </c>
      <c r="K2459" s="25">
        <v>1</v>
      </c>
      <c r="L2459" s="25">
        <f t="shared" si="289"/>
        <v>0</v>
      </c>
      <c r="M2459" s="25" t="s">
        <v>3423</v>
      </c>
      <c r="N2459" s="45">
        <v>45908</v>
      </c>
      <c r="O2459" s="54">
        <v>19611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3"/>
        <v>2459</v>
      </c>
      <c r="B2460" s="25" t="s">
        <v>3352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 t="s">
        <v>3864</v>
      </c>
      <c r="J2460" s="25">
        <v>2</v>
      </c>
      <c r="K2460" s="25">
        <v>2</v>
      </c>
      <c r="L2460" s="25">
        <f t="shared" si="289"/>
        <v>0</v>
      </c>
      <c r="M2460" s="25" t="s">
        <v>3423</v>
      </c>
      <c r="N2460" s="45">
        <v>45908</v>
      </c>
      <c r="O2460" s="54">
        <f>18382.5+13882.5</f>
        <v>32265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3"/>
        <v>2460</v>
      </c>
      <c r="B2461" s="25" t="s">
        <v>3352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 t="s">
        <v>3865</v>
      </c>
      <c r="J2461" s="25">
        <v>1</v>
      </c>
      <c r="K2461" s="25">
        <v>1</v>
      </c>
      <c r="L2461" s="25">
        <f t="shared" si="289"/>
        <v>0</v>
      </c>
      <c r="M2461" s="25" t="s">
        <v>3423</v>
      </c>
      <c r="N2461" s="45">
        <v>45908</v>
      </c>
      <c r="O2461" s="54">
        <v>32233.5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3"/>
        <v>2461</v>
      </c>
      <c r="B2462" s="25" t="s">
        <v>3352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 t="s">
        <v>3866</v>
      </c>
      <c r="J2462" s="25">
        <v>1</v>
      </c>
      <c r="K2462" s="25">
        <v>1</v>
      </c>
      <c r="L2462" s="25">
        <f t="shared" si="289"/>
        <v>0</v>
      </c>
      <c r="M2462" s="25" t="s">
        <v>3423</v>
      </c>
      <c r="N2462" s="45">
        <v>45908</v>
      </c>
      <c r="O2462" s="54">
        <v>8208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3"/>
        <v>2462</v>
      </c>
      <c r="B2463" s="25" t="s">
        <v>3352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 t="s">
        <v>3867</v>
      </c>
      <c r="J2463" s="25">
        <v>1</v>
      </c>
      <c r="K2463" s="25">
        <v>1</v>
      </c>
      <c r="L2463" s="25">
        <f t="shared" si="289"/>
        <v>0</v>
      </c>
      <c r="M2463" s="25" t="s">
        <v>3430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3"/>
        <v>2463</v>
      </c>
      <c r="B2464" s="25" t="s">
        <v>3352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 t="s">
        <v>3868</v>
      </c>
      <c r="J2464" s="25">
        <v>2</v>
      </c>
      <c r="K2464" s="25">
        <v>2</v>
      </c>
      <c r="L2464" s="25">
        <f t="shared" si="289"/>
        <v>0</v>
      </c>
      <c r="M2464" s="25" t="s">
        <v>3423</v>
      </c>
      <c r="N2464" s="45">
        <v>45908</v>
      </c>
      <c r="O2464" s="54">
        <f>24453+22653</f>
        <v>47106</v>
      </c>
      <c r="P2464" s="25" t="s">
        <v>3346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3"/>
        <v>2464</v>
      </c>
      <c r="B2465" s="25" t="s">
        <v>3352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 t="s">
        <v>3869</v>
      </c>
      <c r="J2465" s="25">
        <v>1</v>
      </c>
      <c r="K2465" s="25">
        <v>1</v>
      </c>
      <c r="L2465" s="25">
        <f t="shared" si="289"/>
        <v>0</v>
      </c>
      <c r="M2465" s="25" t="s">
        <v>3423</v>
      </c>
      <c r="N2465" s="45">
        <v>45908</v>
      </c>
      <c r="O2465" s="54">
        <v>23085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3"/>
        <v>2465</v>
      </c>
      <c r="B2466" s="25" t="s">
        <v>3352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 t="s">
        <v>3870</v>
      </c>
      <c r="J2466" s="25">
        <v>1</v>
      </c>
      <c r="K2466" s="25">
        <v>1</v>
      </c>
      <c r="L2466" s="25">
        <f t="shared" si="289"/>
        <v>0</v>
      </c>
      <c r="M2466" s="25" t="s">
        <v>3422</v>
      </c>
      <c r="N2466" s="45">
        <v>45908</v>
      </c>
      <c r="O2466" s="66">
        <v>23512.5</v>
      </c>
      <c r="P2466" s="25" t="s">
        <v>3346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3"/>
        <v>2466</v>
      </c>
      <c r="B2467" s="25" t="s">
        <v>3352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 t="s">
        <v>3870</v>
      </c>
      <c r="J2467" s="25">
        <v>1</v>
      </c>
      <c r="K2467" s="25">
        <v>1</v>
      </c>
      <c r="L2467" s="25">
        <f t="shared" si="289"/>
        <v>0</v>
      </c>
      <c r="M2467" s="25" t="s">
        <v>3432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3"/>
        <v>2467</v>
      </c>
      <c r="B2468" s="25" t="s">
        <v>3352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 t="s">
        <v>3871</v>
      </c>
      <c r="J2468" s="25">
        <v>2</v>
      </c>
      <c r="K2468" s="25">
        <v>2</v>
      </c>
      <c r="L2468" s="25">
        <f t="shared" si="289"/>
        <v>0</v>
      </c>
      <c r="M2468" s="25" t="s">
        <v>3423</v>
      </c>
      <c r="N2468" s="45">
        <v>45908</v>
      </c>
      <c r="O2468" s="54">
        <f>24453+24453</f>
        <v>48906</v>
      </c>
      <c r="P2468" s="25" t="s">
        <v>3346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3"/>
        <v>2468</v>
      </c>
      <c r="B2469" s="25" t="s">
        <v>3352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 t="s">
        <v>3872</v>
      </c>
      <c r="J2469" s="25">
        <v>1</v>
      </c>
      <c r="K2469" s="25">
        <v>1</v>
      </c>
      <c r="L2469" s="25">
        <f t="shared" si="289"/>
        <v>0</v>
      </c>
      <c r="M2469" s="25" t="s">
        <v>3423</v>
      </c>
      <c r="N2469" s="45">
        <v>45908</v>
      </c>
      <c r="O2469" s="54">
        <v>12055.5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3"/>
        <v>2469</v>
      </c>
      <c r="B2470" s="25" t="s">
        <v>3352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 t="s">
        <v>3761</v>
      </c>
      <c r="J2470" s="25">
        <v>1</v>
      </c>
      <c r="K2470" s="25">
        <v>1</v>
      </c>
      <c r="L2470" s="25">
        <f t="shared" si="289"/>
        <v>0</v>
      </c>
      <c r="M2470" s="25" t="s">
        <v>3423</v>
      </c>
      <c r="N2470" s="45">
        <v>45908</v>
      </c>
      <c r="O2470" s="54">
        <v>31635</v>
      </c>
      <c r="P2470" s="25" t="s">
        <v>3346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3"/>
        <v>2470</v>
      </c>
      <c r="B2471" s="25" t="s">
        <v>3352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 t="s">
        <v>3873</v>
      </c>
      <c r="J2471" s="25">
        <v>1</v>
      </c>
      <c r="K2471" s="25">
        <v>1</v>
      </c>
      <c r="L2471" s="25">
        <f t="shared" si="289"/>
        <v>0</v>
      </c>
      <c r="M2471" s="25" t="s">
        <v>3422</v>
      </c>
      <c r="N2471" s="45">
        <v>45908</v>
      </c>
      <c r="O2471" s="66">
        <v>33088.5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3"/>
        <v>2471</v>
      </c>
      <c r="B2472" s="25" t="s">
        <v>3352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 t="s">
        <v>3874</v>
      </c>
      <c r="J2472" s="25">
        <v>1</v>
      </c>
      <c r="K2472" s="25">
        <v>1</v>
      </c>
      <c r="L2472" s="25">
        <f t="shared" si="289"/>
        <v>0</v>
      </c>
      <c r="M2472" s="25" t="s">
        <v>3430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3"/>
        <v>2472</v>
      </c>
      <c r="B2473" s="25" t="s">
        <v>3352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 t="s">
        <v>3875</v>
      </c>
      <c r="J2473" s="25">
        <v>1</v>
      </c>
      <c r="K2473" s="25">
        <v>1</v>
      </c>
      <c r="L2473" s="25">
        <f t="shared" si="289"/>
        <v>0</v>
      </c>
      <c r="M2473" s="25" t="s">
        <v>3422</v>
      </c>
      <c r="N2473" s="45">
        <v>45908</v>
      </c>
      <c r="O2473" s="66">
        <v>28642.5</v>
      </c>
      <c r="P2473" s="25" t="s">
        <v>3346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3"/>
        <v>2473</v>
      </c>
      <c r="B2474" s="25" t="s">
        <v>3352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 t="s">
        <v>3876</v>
      </c>
      <c r="J2474" s="25">
        <v>1</v>
      </c>
      <c r="K2474" s="25">
        <v>1</v>
      </c>
      <c r="L2474" s="25">
        <f t="shared" si="289"/>
        <v>0</v>
      </c>
      <c r="M2474" s="25" t="s">
        <v>3432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3"/>
        <v>2474</v>
      </c>
      <c r="B2475" s="25" t="s">
        <v>3352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 t="s">
        <v>3877</v>
      </c>
      <c r="J2475" s="25">
        <v>1</v>
      </c>
      <c r="K2475" s="25">
        <v>1</v>
      </c>
      <c r="L2475" s="25">
        <f t="shared" si="289"/>
        <v>0</v>
      </c>
      <c r="M2475" s="25" t="s">
        <v>3423</v>
      </c>
      <c r="N2475" s="45">
        <v>45908</v>
      </c>
      <c r="O2475" s="54">
        <v>26419.5</v>
      </c>
      <c r="P2475" s="25" t="s">
        <v>3346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3"/>
        <v>2475</v>
      </c>
      <c r="B2476" s="25" t="s">
        <v>3352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 t="s">
        <v>3878</v>
      </c>
      <c r="J2476" s="25">
        <v>1</v>
      </c>
      <c r="K2476" s="25">
        <v>1</v>
      </c>
      <c r="L2476" s="25">
        <f t="shared" si="289"/>
        <v>0</v>
      </c>
      <c r="M2476" s="25" t="s">
        <v>3430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3"/>
        <v>2476</v>
      </c>
      <c r="B2477" s="25" t="s">
        <v>3352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 t="s">
        <v>3879</v>
      </c>
      <c r="J2477" s="25">
        <v>1</v>
      </c>
      <c r="K2477" s="25">
        <v>1</v>
      </c>
      <c r="L2477" s="25">
        <f t="shared" si="289"/>
        <v>0</v>
      </c>
      <c r="M2477" s="25" t="s">
        <v>3422</v>
      </c>
      <c r="N2477" s="45">
        <v>45908</v>
      </c>
      <c r="O2477" s="66">
        <v>26419.5</v>
      </c>
      <c r="P2477" s="25" t="s">
        <v>3346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3"/>
        <v>2477</v>
      </c>
      <c r="B2478" s="25" t="s">
        <v>3352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 t="s">
        <v>3880</v>
      </c>
      <c r="J2478" s="25">
        <v>1</v>
      </c>
      <c r="K2478" s="25">
        <v>1</v>
      </c>
      <c r="L2478" s="25">
        <f t="shared" si="289"/>
        <v>0</v>
      </c>
      <c r="M2478" s="25" t="s">
        <v>3423</v>
      </c>
      <c r="N2478" s="45">
        <v>45908</v>
      </c>
      <c r="O2478" s="54">
        <v>32661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3"/>
        <v>2478</v>
      </c>
      <c r="B2479" s="25" t="s">
        <v>3352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 t="s">
        <v>3881</v>
      </c>
      <c r="J2479" s="25">
        <v>1</v>
      </c>
      <c r="K2479" s="25">
        <v>1</v>
      </c>
      <c r="L2479" s="25">
        <f t="shared" si="289"/>
        <v>0</v>
      </c>
      <c r="M2479" s="25" t="s">
        <v>3422</v>
      </c>
      <c r="N2479" s="45">
        <v>45908</v>
      </c>
      <c r="O2479" s="66">
        <v>32661</v>
      </c>
      <c r="P2479" s="25" t="s">
        <v>3346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3"/>
        <v>2479</v>
      </c>
      <c r="B2480" s="25" t="s">
        <v>3352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 t="s">
        <v>3882</v>
      </c>
      <c r="J2480" s="25">
        <v>1</v>
      </c>
      <c r="K2480" s="25">
        <v>1</v>
      </c>
      <c r="L2480" s="25">
        <f t="shared" si="289"/>
        <v>0</v>
      </c>
      <c r="M2480" s="25" t="s">
        <v>3423</v>
      </c>
      <c r="N2480" s="45">
        <v>45908</v>
      </c>
      <c r="O2480" s="54">
        <v>11029.5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3"/>
        <v>2480</v>
      </c>
      <c r="B2481" s="25" t="s">
        <v>3352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 t="s">
        <v>3883</v>
      </c>
      <c r="J2481" s="25">
        <v>1</v>
      </c>
      <c r="K2481" s="25">
        <v>1</v>
      </c>
      <c r="L2481" s="25">
        <f t="shared" si="289"/>
        <v>0</v>
      </c>
      <c r="M2481" s="25" t="s">
        <v>3423</v>
      </c>
      <c r="N2481" s="45">
        <v>45908</v>
      </c>
      <c r="O2481" s="54">
        <v>30609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3"/>
        <v>2481</v>
      </c>
      <c r="B2482" s="25" t="s">
        <v>3352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 t="s">
        <v>3884</v>
      </c>
      <c r="J2482" s="25">
        <v>1</v>
      </c>
      <c r="K2482" s="25">
        <v>1</v>
      </c>
      <c r="L2482" s="25">
        <f t="shared" si="289"/>
        <v>0</v>
      </c>
      <c r="M2482" s="25" t="s">
        <v>3553</v>
      </c>
      <c r="N2482" s="45">
        <v>45915</v>
      </c>
      <c r="O2482" s="54">
        <v>16391.25</v>
      </c>
      <c r="P2482" s="25" t="s">
        <v>27</v>
      </c>
      <c r="Q2482" s="25" t="s">
        <v>3565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x14ac:dyDescent="0.25">
      <c r="A2483" s="25">
        <f t="shared" si="293"/>
        <v>2482</v>
      </c>
      <c r="B2483" s="25" t="s">
        <v>3352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 t="s">
        <v>3885</v>
      </c>
      <c r="J2483" s="25">
        <v>1</v>
      </c>
      <c r="K2483" s="25">
        <v>1</v>
      </c>
      <c r="L2483" s="25">
        <f t="shared" si="289"/>
        <v>0</v>
      </c>
      <c r="M2483" s="25" t="s">
        <v>3422</v>
      </c>
      <c r="N2483" s="45">
        <v>45908</v>
      </c>
      <c r="O2483" s="66">
        <v>32062.5</v>
      </c>
      <c r="P2483" s="25" t="s">
        <v>3346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3"/>
        <v>2483</v>
      </c>
      <c r="B2484" s="25" t="s">
        <v>3352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 t="s">
        <v>3886</v>
      </c>
      <c r="J2484" s="25">
        <v>1</v>
      </c>
      <c r="K2484" s="25">
        <v>1</v>
      </c>
      <c r="L2484" s="25">
        <f t="shared" si="289"/>
        <v>0</v>
      </c>
      <c r="M2484" s="25" t="s">
        <v>3422</v>
      </c>
      <c r="N2484" s="45">
        <v>45908</v>
      </c>
      <c r="O2484" s="66">
        <v>24966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3"/>
        <v>2484</v>
      </c>
      <c r="B2485" s="25" t="s">
        <v>3352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 t="s">
        <v>3887</v>
      </c>
      <c r="J2485" s="25">
        <v>1</v>
      </c>
      <c r="K2485" s="25">
        <v>1</v>
      </c>
      <c r="L2485" s="25">
        <f t="shared" si="289"/>
        <v>0</v>
      </c>
      <c r="M2485" s="25" t="s">
        <v>3428</v>
      </c>
      <c r="N2485" s="45">
        <v>45908</v>
      </c>
      <c r="O2485" s="54">
        <v>0</v>
      </c>
      <c r="P2485" s="25" t="s">
        <v>3346</v>
      </c>
      <c r="Q2485" s="25" t="s">
        <v>2078</v>
      </c>
      <c r="R2485" s="25" t="s">
        <v>638</v>
      </c>
      <c r="S2485" s="3">
        <v>4</v>
      </c>
      <c r="T2485" s="55" t="s">
        <v>3424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93"/>
        <v>2485</v>
      </c>
      <c r="B2486" s="25" t="s">
        <v>3352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 t="s">
        <v>3888</v>
      </c>
      <c r="J2486" s="25">
        <v>1</v>
      </c>
      <c r="K2486" s="25">
        <v>1</v>
      </c>
      <c r="L2486" s="25">
        <f t="shared" si="289"/>
        <v>0</v>
      </c>
      <c r="M2486" s="25" t="s">
        <v>3432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93"/>
        <v>2486</v>
      </c>
      <c r="B2487" s="25" t="s">
        <v>3352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 t="s">
        <v>3889</v>
      </c>
      <c r="J2487" s="25">
        <v>1</v>
      </c>
      <c r="K2487" s="25">
        <v>1</v>
      </c>
      <c r="L2487" s="25">
        <f t="shared" si="289"/>
        <v>0</v>
      </c>
      <c r="M2487" s="25" t="s">
        <v>3422</v>
      </c>
      <c r="N2487" s="45">
        <v>45908</v>
      </c>
      <c r="O2487" s="66">
        <v>25222.5</v>
      </c>
      <c r="P2487" s="25" t="s">
        <v>3346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293"/>
        <v>2487</v>
      </c>
      <c r="B2488" s="25" t="s">
        <v>3352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 t="s">
        <v>3890</v>
      </c>
      <c r="J2488" s="25">
        <v>1</v>
      </c>
      <c r="K2488" s="25">
        <v>1</v>
      </c>
      <c r="L2488" s="25">
        <f t="shared" si="289"/>
        <v>0</v>
      </c>
      <c r="M2488" s="25" t="s">
        <v>3413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93"/>
        <v>2488</v>
      </c>
      <c r="B2489" s="25" t="s">
        <v>3352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 t="s">
        <v>3891</v>
      </c>
      <c r="J2489" s="25">
        <v>1</v>
      </c>
      <c r="K2489" s="25">
        <v>1</v>
      </c>
      <c r="L2489" s="25">
        <f t="shared" si="289"/>
        <v>0</v>
      </c>
      <c r="M2489" s="25" t="s">
        <v>3368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93"/>
        <v>2489</v>
      </c>
      <c r="B2490" s="25" t="s">
        <v>3352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 t="s">
        <v>3892</v>
      </c>
      <c r="J2490" s="25">
        <v>1</v>
      </c>
      <c r="K2490" s="25">
        <v>1</v>
      </c>
      <c r="L2490" s="25">
        <f t="shared" si="289"/>
        <v>0</v>
      </c>
      <c r="M2490" s="25" t="s">
        <v>3371</v>
      </c>
      <c r="N2490" s="45">
        <v>45906</v>
      </c>
      <c r="O2490" s="54">
        <v>34284.449999999997</v>
      </c>
      <c r="P2490" s="25" t="s">
        <v>3354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93"/>
        <v>2490</v>
      </c>
      <c r="B2491" s="25" t="s">
        <v>3352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 t="s">
        <v>3893</v>
      </c>
      <c r="J2491" s="25">
        <v>1</v>
      </c>
      <c r="K2491" s="25">
        <v>1</v>
      </c>
      <c r="L2491" s="25">
        <f t="shared" si="289"/>
        <v>0</v>
      </c>
      <c r="M2491" s="25" t="s">
        <v>3371</v>
      </c>
      <c r="N2491" s="45">
        <v>45906</v>
      </c>
      <c r="O2491" s="54">
        <v>32360.9</v>
      </c>
      <c r="P2491" s="25" t="s">
        <v>3354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93"/>
        <v>2491</v>
      </c>
      <c r="B2492" s="25" t="s">
        <v>3352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 t="s">
        <v>3894</v>
      </c>
      <c r="J2492" s="25">
        <v>3</v>
      </c>
      <c r="K2492" s="25">
        <v>3</v>
      </c>
      <c r="L2492" s="25">
        <f t="shared" si="289"/>
        <v>0</v>
      </c>
      <c r="M2492" s="25" t="s">
        <v>3377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93"/>
        <v>2492</v>
      </c>
      <c r="B2493" s="25" t="s">
        <v>3352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 t="s">
        <v>3895</v>
      </c>
      <c r="J2493" s="25">
        <v>1</v>
      </c>
      <c r="K2493" s="25">
        <v>1</v>
      </c>
      <c r="L2493" s="25">
        <f t="shared" si="289"/>
        <v>0</v>
      </c>
      <c r="M2493" s="25" t="s">
        <v>3368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93"/>
        <v>2493</v>
      </c>
      <c r="B2494" s="25" t="s">
        <v>3352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 t="s">
        <v>3896</v>
      </c>
      <c r="J2494" s="25">
        <v>1</v>
      </c>
      <c r="K2494" s="25">
        <v>1</v>
      </c>
      <c r="L2494" s="25">
        <f t="shared" si="289"/>
        <v>0</v>
      </c>
      <c r="M2494" s="25" t="s">
        <v>3378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93"/>
        <v>2494</v>
      </c>
      <c r="B2495" s="25" t="s">
        <v>3352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 t="s">
        <v>3897</v>
      </c>
      <c r="J2495" s="25">
        <v>5</v>
      </c>
      <c r="K2495" s="25">
        <v>5</v>
      </c>
      <c r="L2495" s="25">
        <f t="shared" si="289"/>
        <v>0</v>
      </c>
      <c r="M2495" s="25" t="s">
        <v>3377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93"/>
        <v>2495</v>
      </c>
      <c r="B2496" s="25" t="s">
        <v>3352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 t="s">
        <v>3797</v>
      </c>
      <c r="J2496" s="25">
        <v>1</v>
      </c>
      <c r="K2496" s="25">
        <v>1</v>
      </c>
      <c r="L2496" s="25">
        <f t="shared" si="289"/>
        <v>0</v>
      </c>
      <c r="M2496" s="25" t="s">
        <v>3378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93"/>
        <v>2496</v>
      </c>
      <c r="B2497" s="25" t="s">
        <v>3352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 t="s">
        <v>3898</v>
      </c>
      <c r="J2497" s="25">
        <v>2</v>
      </c>
      <c r="K2497" s="25">
        <v>2</v>
      </c>
      <c r="L2497" s="25">
        <f t="shared" si="289"/>
        <v>0</v>
      </c>
      <c r="M2497" s="25" t="s">
        <v>3389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93"/>
        <v>2497</v>
      </c>
      <c r="B2498" s="25" t="s">
        <v>3352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 t="s">
        <v>3899</v>
      </c>
      <c r="J2498" s="25">
        <v>1</v>
      </c>
      <c r="K2498" s="25">
        <v>1</v>
      </c>
      <c r="L2498" s="25">
        <f t="shared" si="289"/>
        <v>0</v>
      </c>
      <c r="M2498" s="25" t="s">
        <v>3368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93"/>
        <v>2498</v>
      </c>
      <c r="B2499" s="25" t="s">
        <v>3352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 t="s">
        <v>3900</v>
      </c>
      <c r="J2499" s="25">
        <v>1</v>
      </c>
      <c r="K2499" s="25">
        <v>1</v>
      </c>
      <c r="L2499" s="25">
        <f t="shared" si="289"/>
        <v>0</v>
      </c>
      <c r="M2499" s="25" t="s">
        <v>3368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93"/>
        <v>2499</v>
      </c>
      <c r="B2500" s="25" t="s">
        <v>3352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 t="s">
        <v>3901</v>
      </c>
      <c r="J2500" s="25">
        <v>1</v>
      </c>
      <c r="K2500" s="25">
        <v>1</v>
      </c>
      <c r="L2500" s="25">
        <f t="shared" ref="L2500:L2566" si="296">J2500-K2500</f>
        <v>0</v>
      </c>
      <c r="M2500" s="25" t="s">
        <v>3378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6" si="297">IF(X2500="", "", X2500-N2500)</f>
        <v>2</v>
      </c>
      <c r="Z2500" s="25" t="str">
        <f t="shared" ref="Z2500:Z2566" si="298">IF(N2500="", "", TEXT(N2500, "dddd"))</f>
        <v>Saturday</v>
      </c>
      <c r="AA2500" s="25" t="str">
        <f t="shared" ref="AA2500:AA2566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ref="A2501:A2565" si="300">A2500+1</f>
        <v>2500</v>
      </c>
      <c r="B2501" s="25" t="s">
        <v>3352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5" si="301">F2501*J2501</f>
        <v>15769.599999999999</v>
      </c>
      <c r="H2501" s="25">
        <v>325606</v>
      </c>
      <c r="I2501" s="25" t="s">
        <v>3902</v>
      </c>
      <c r="J2501" s="25">
        <v>1</v>
      </c>
      <c r="K2501" s="25">
        <v>1</v>
      </c>
      <c r="L2501" s="25">
        <f t="shared" si="296"/>
        <v>0</v>
      </c>
      <c r="M2501" s="25" t="s">
        <v>3429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x14ac:dyDescent="0.25">
      <c r="A2502" s="25">
        <f t="shared" si="300"/>
        <v>2501</v>
      </c>
      <c r="B2502" s="25" t="s">
        <v>3352</v>
      </c>
      <c r="C2502" s="45">
        <v>45898</v>
      </c>
      <c r="D2502" s="45">
        <v>45904</v>
      </c>
      <c r="E2502" s="8">
        <v>185.5</v>
      </c>
      <c r="F2502" s="8">
        <f t="shared" ref="F2502:F2552" si="302">IF(AB2502="DOLLAR",E2502*88,E2502)</f>
        <v>16324</v>
      </c>
      <c r="G2502" s="54">
        <f t="shared" si="301"/>
        <v>16324</v>
      </c>
      <c r="H2502" s="25">
        <v>325616</v>
      </c>
      <c r="I2502" s="25" t="s">
        <v>3903</v>
      </c>
      <c r="J2502" s="25">
        <v>1</v>
      </c>
      <c r="K2502" s="25">
        <v>1</v>
      </c>
      <c r="L2502" s="25">
        <f t="shared" si="296"/>
        <v>0</v>
      </c>
      <c r="M2502" s="25" t="s">
        <v>3371</v>
      </c>
      <c r="N2502" s="45">
        <v>45906</v>
      </c>
      <c r="O2502" s="54">
        <v>29984.75</v>
      </c>
      <c r="P2502" s="25" t="s">
        <v>3354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0"/>
        <v>2502</v>
      </c>
      <c r="B2503" s="25" t="s">
        <v>3352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 t="s">
        <v>3904</v>
      </c>
      <c r="J2503" s="25">
        <v>1</v>
      </c>
      <c r="K2503" s="25">
        <v>1</v>
      </c>
      <c r="L2503" s="25">
        <f t="shared" si="296"/>
        <v>0</v>
      </c>
      <c r="M2503" s="25" t="s">
        <v>3650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x14ac:dyDescent="0.25">
      <c r="A2504" s="25">
        <f t="shared" si="300"/>
        <v>2503</v>
      </c>
      <c r="B2504" s="25" t="s">
        <v>3352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 t="s">
        <v>3905</v>
      </c>
      <c r="J2504" s="25">
        <v>1</v>
      </c>
      <c r="K2504" s="25">
        <v>1</v>
      </c>
      <c r="L2504" s="25">
        <f t="shared" si="296"/>
        <v>0</v>
      </c>
      <c r="M2504" s="25" t="s">
        <v>3368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300"/>
        <v>2504</v>
      </c>
      <c r="B2505" s="25" t="s">
        <v>3352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 t="s">
        <v>3906</v>
      </c>
      <c r="J2505" s="25">
        <v>1</v>
      </c>
      <c r="K2505" s="25">
        <v>1</v>
      </c>
      <c r="L2505" s="25">
        <f t="shared" si="296"/>
        <v>0</v>
      </c>
      <c r="M2505" s="25"/>
      <c r="N2505" s="45">
        <v>45933</v>
      </c>
      <c r="O2505" s="54"/>
      <c r="P2505" s="25" t="s">
        <v>4704</v>
      </c>
      <c r="Q2505" s="25" t="s">
        <v>4732</v>
      </c>
      <c r="R2505" s="25"/>
      <c r="S2505" s="3">
        <v>4</v>
      </c>
      <c r="T2505" s="55" t="s">
        <v>4705</v>
      </c>
      <c r="U2505" s="25" t="s">
        <v>19</v>
      </c>
      <c r="V2505" s="25" t="str">
        <f>VLOOKUP(P2505,'Customer List'!B:C,2,)</f>
        <v>Bhatinda</v>
      </c>
      <c r="W2505" s="56" t="s">
        <v>3709</v>
      </c>
      <c r="X2505" s="45"/>
      <c r="Y2505" s="25" t="str">
        <f t="shared" si="297"/>
        <v/>
      </c>
      <c r="Z2505" s="25" t="str">
        <f t="shared" si="298"/>
        <v>Friday</v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300"/>
        <v>2505</v>
      </c>
      <c r="B2506" s="25" t="s">
        <v>3352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 t="s">
        <v>3907</v>
      </c>
      <c r="J2506" s="25">
        <v>1</v>
      </c>
      <c r="K2506" s="25">
        <v>1</v>
      </c>
      <c r="L2506" s="25">
        <f t="shared" si="296"/>
        <v>0</v>
      </c>
      <c r="M2506" s="25" t="s">
        <v>3378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300"/>
        <v>2506</v>
      </c>
      <c r="B2507" s="25" t="s">
        <v>3352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 t="s">
        <v>3813</v>
      </c>
      <c r="J2507" s="25">
        <v>1</v>
      </c>
      <c r="K2507" s="25">
        <v>1</v>
      </c>
      <c r="L2507" s="25">
        <f t="shared" si="296"/>
        <v>0</v>
      </c>
      <c r="M2507" s="25" t="s">
        <v>3378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0"/>
        <v>2507</v>
      </c>
      <c r="B2508" s="25" t="s">
        <v>3352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 t="s">
        <v>3908</v>
      </c>
      <c r="J2508" s="25">
        <v>1</v>
      </c>
      <c r="K2508" s="25">
        <v>1</v>
      </c>
      <c r="L2508" s="25">
        <f t="shared" si="296"/>
        <v>0</v>
      </c>
      <c r="M2508" s="25" t="s">
        <v>3368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0"/>
        <v>2508</v>
      </c>
      <c r="B2509" s="25" t="s">
        <v>3352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 t="s">
        <v>3909</v>
      </c>
      <c r="J2509" s="25">
        <v>1</v>
      </c>
      <c r="K2509" s="25">
        <v>1</v>
      </c>
      <c r="L2509" s="25">
        <f t="shared" si="296"/>
        <v>0</v>
      </c>
      <c r="M2509" s="25" t="s">
        <v>3378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0"/>
        <v>2509</v>
      </c>
      <c r="B2510" s="25" t="s">
        <v>3352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 t="s">
        <v>3910</v>
      </c>
      <c r="J2510" s="25">
        <v>1</v>
      </c>
      <c r="K2510" s="25">
        <v>1</v>
      </c>
      <c r="L2510" s="25">
        <f t="shared" si="296"/>
        <v>0</v>
      </c>
      <c r="M2510" s="25" t="s">
        <v>3417</v>
      </c>
      <c r="N2510" s="45">
        <v>45908</v>
      </c>
      <c r="O2510" s="54">
        <v>38843</v>
      </c>
      <c r="P2510" s="25" t="s">
        <v>225</v>
      </c>
      <c r="Q2510" s="25" t="s">
        <v>3404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0"/>
        <v>2510</v>
      </c>
      <c r="B2511" s="25" t="s">
        <v>3352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 t="s">
        <v>3911</v>
      </c>
      <c r="J2511" s="25">
        <v>1</v>
      </c>
      <c r="K2511" s="25">
        <v>1</v>
      </c>
      <c r="L2511" s="25">
        <f t="shared" si="296"/>
        <v>0</v>
      </c>
      <c r="M2511" s="25" t="s">
        <v>3409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0"/>
        <v>2511</v>
      </c>
      <c r="B2512" s="25" t="s">
        <v>3352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 t="s">
        <v>3912</v>
      </c>
      <c r="J2512" s="25">
        <v>1</v>
      </c>
      <c r="K2512" s="25">
        <v>1</v>
      </c>
      <c r="L2512" s="25">
        <f t="shared" si="296"/>
        <v>0</v>
      </c>
      <c r="M2512" s="25" t="s">
        <v>3378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0"/>
        <v>2512</v>
      </c>
      <c r="B2513" s="25" t="s">
        <v>3352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 t="s">
        <v>3913</v>
      </c>
      <c r="J2513" s="25">
        <v>1</v>
      </c>
      <c r="K2513" s="25">
        <v>1</v>
      </c>
      <c r="L2513" s="25">
        <f t="shared" si="296"/>
        <v>0</v>
      </c>
      <c r="M2513" s="25" t="s">
        <v>3413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0"/>
        <v>2513</v>
      </c>
      <c r="B2514" s="25" t="s">
        <v>3352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 t="s">
        <v>3914</v>
      </c>
      <c r="J2514" s="25">
        <v>4</v>
      </c>
      <c r="K2514" s="25">
        <v>4</v>
      </c>
      <c r="L2514" s="25">
        <f t="shared" si="296"/>
        <v>0</v>
      </c>
      <c r="M2514" s="25" t="s">
        <v>3381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0"/>
        <v>2514</v>
      </c>
      <c r="B2515" s="25" t="s">
        <v>3352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 t="s">
        <v>3915</v>
      </c>
      <c r="J2515" s="25">
        <v>1</v>
      </c>
      <c r="K2515" s="25">
        <v>1</v>
      </c>
      <c r="L2515" s="25">
        <f t="shared" si="296"/>
        <v>0</v>
      </c>
      <c r="M2515" s="25" t="s">
        <v>3368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0"/>
        <v>2515</v>
      </c>
      <c r="B2516" s="25" t="s">
        <v>3352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 t="s">
        <v>3916</v>
      </c>
      <c r="J2516" s="25">
        <v>1</v>
      </c>
      <c r="K2516" s="25">
        <v>1</v>
      </c>
      <c r="L2516" s="25">
        <f t="shared" si="296"/>
        <v>0</v>
      </c>
      <c r="M2516" s="25" t="s">
        <v>3429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300"/>
        <v>2516</v>
      </c>
      <c r="B2517" s="25" t="s">
        <v>3352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 t="s">
        <v>3917</v>
      </c>
      <c r="J2517" s="25">
        <v>1</v>
      </c>
      <c r="K2517" s="25">
        <v>1</v>
      </c>
      <c r="L2517" s="25">
        <f t="shared" si="296"/>
        <v>0</v>
      </c>
      <c r="M2517" s="25" t="s">
        <v>3388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x14ac:dyDescent="0.25">
      <c r="A2518" s="25">
        <f t="shared" si="300"/>
        <v>2517</v>
      </c>
      <c r="B2518" s="25" t="s">
        <v>3352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 t="s">
        <v>3826</v>
      </c>
      <c r="J2518" s="25">
        <v>1</v>
      </c>
      <c r="K2518" s="25">
        <v>1</v>
      </c>
      <c r="L2518" s="25">
        <f t="shared" si="296"/>
        <v>0</v>
      </c>
      <c r="M2518" s="25" t="s">
        <v>3369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0"/>
        <v>2518</v>
      </c>
      <c r="B2519" s="25" t="s">
        <v>3352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 t="s">
        <v>3918</v>
      </c>
      <c r="J2519" s="25">
        <v>1</v>
      </c>
      <c r="K2519" s="25">
        <v>1</v>
      </c>
      <c r="L2519" s="25">
        <f t="shared" si="296"/>
        <v>0</v>
      </c>
      <c r="M2519" s="25" t="s">
        <v>3435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3370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0"/>
        <v>2519</v>
      </c>
      <c r="B2520" s="25" t="s">
        <v>3352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 t="s">
        <v>3919</v>
      </c>
      <c r="J2520" s="25">
        <v>1</v>
      </c>
      <c r="K2520" s="25">
        <v>1</v>
      </c>
      <c r="L2520" s="25">
        <f t="shared" si="296"/>
        <v>0</v>
      </c>
      <c r="M2520" s="25" t="s">
        <v>3416</v>
      </c>
      <c r="N2520" s="45">
        <v>45908</v>
      </c>
      <c r="O2520" s="54">
        <v>15949.5</v>
      </c>
      <c r="P2520" s="25" t="s">
        <v>3353</v>
      </c>
      <c r="Q2520" s="25" t="s">
        <v>3406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300"/>
        <v>2520</v>
      </c>
      <c r="B2521" s="25" t="s">
        <v>3352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 t="s">
        <v>3774</v>
      </c>
      <c r="J2521" s="25">
        <v>1</v>
      </c>
      <c r="K2521" s="25">
        <v>1</v>
      </c>
      <c r="L2521" s="25">
        <f t="shared" si="296"/>
        <v>0</v>
      </c>
      <c r="M2521" s="25" t="s">
        <v>3377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0"/>
        <v>2521</v>
      </c>
      <c r="B2522" s="25" t="s">
        <v>3352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 t="s">
        <v>3920</v>
      </c>
      <c r="J2522" s="25">
        <v>3</v>
      </c>
      <c r="K2522" s="25">
        <v>3</v>
      </c>
      <c r="L2522" s="25">
        <f t="shared" si="296"/>
        <v>0</v>
      </c>
      <c r="M2522" s="25" t="s">
        <v>3423</v>
      </c>
      <c r="N2522" s="45">
        <v>45908</v>
      </c>
      <c r="O2522" s="54">
        <f>7609.5+7609.5</f>
        <v>15219</v>
      </c>
      <c r="P2522" s="25" t="s">
        <v>3346</v>
      </c>
      <c r="Q2522" s="25" t="s">
        <v>2078</v>
      </c>
      <c r="R2522" s="25" t="s">
        <v>638</v>
      </c>
      <c r="S2522" s="3">
        <v>-20</v>
      </c>
      <c r="T2522" s="55" t="s">
        <v>3425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0"/>
        <v>2522</v>
      </c>
      <c r="B2523" s="25" t="s">
        <v>3352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 t="s">
        <v>3921</v>
      </c>
      <c r="J2523" s="25">
        <v>1</v>
      </c>
      <c r="K2523" s="25">
        <v>1</v>
      </c>
      <c r="L2523" s="25">
        <f t="shared" si="296"/>
        <v>0</v>
      </c>
      <c r="M2523" s="25" t="s">
        <v>3380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0"/>
        <v>2523</v>
      </c>
      <c r="B2524" s="25" t="s">
        <v>3352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 t="s">
        <v>3922</v>
      </c>
      <c r="J2524" s="25">
        <v>1</v>
      </c>
      <c r="K2524" s="25">
        <v>1</v>
      </c>
      <c r="L2524" s="25">
        <f t="shared" si="296"/>
        <v>0</v>
      </c>
      <c r="M2524" s="25" t="s">
        <v>3433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3358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300"/>
        <v>2524</v>
      </c>
      <c r="B2525" s="25" t="s">
        <v>3352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3428</v>
      </c>
      <c r="N2525" s="45">
        <v>45908</v>
      </c>
      <c r="O2525" s="54">
        <v>0</v>
      </c>
      <c r="P2525" s="25" t="s">
        <v>3346</v>
      </c>
      <c r="Q2525" s="25" t="s">
        <v>2078</v>
      </c>
      <c r="R2525" s="25" t="s">
        <v>638</v>
      </c>
      <c r="S2525" s="3">
        <v>4</v>
      </c>
      <c r="T2525" s="55" t="s">
        <v>3424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0"/>
        <v>2525</v>
      </c>
      <c r="B2526" s="25" t="s">
        <v>3352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3728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300"/>
        <v>2526</v>
      </c>
      <c r="B2527" s="25" t="s">
        <v>3352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 t="s">
        <v>3923</v>
      </c>
      <c r="J2527" s="25">
        <v>1</v>
      </c>
      <c r="K2527" s="25">
        <v>1</v>
      </c>
      <c r="L2527" s="25">
        <f t="shared" si="296"/>
        <v>0</v>
      </c>
      <c r="M2527" s="25" t="s">
        <v>3428</v>
      </c>
      <c r="N2527" s="45">
        <v>45908</v>
      </c>
      <c r="O2527" s="54">
        <v>0</v>
      </c>
      <c r="P2527" s="25" t="s">
        <v>3346</v>
      </c>
      <c r="Q2527" s="25" t="s">
        <v>2078</v>
      </c>
      <c r="R2527" s="25" t="s">
        <v>638</v>
      </c>
      <c r="S2527" s="3">
        <v>4</v>
      </c>
      <c r="T2527" s="55" t="s">
        <v>3424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0"/>
        <v>2527</v>
      </c>
      <c r="B2528" s="25" t="s">
        <v>3352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 t="s">
        <v>3924</v>
      </c>
      <c r="J2528" s="25">
        <v>1</v>
      </c>
      <c r="K2528" s="25">
        <v>1</v>
      </c>
      <c r="L2528" s="25">
        <f t="shared" si="296"/>
        <v>0</v>
      </c>
      <c r="M2528" s="25" t="s">
        <v>3427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x14ac:dyDescent="0.25">
      <c r="A2529" s="25">
        <f t="shared" si="300"/>
        <v>2528</v>
      </c>
      <c r="B2529" s="25" t="s">
        <v>3352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 t="s">
        <v>3925</v>
      </c>
      <c r="J2529" s="25">
        <v>1</v>
      </c>
      <c r="K2529" s="25">
        <v>1</v>
      </c>
      <c r="L2529" s="25">
        <f t="shared" si="296"/>
        <v>0</v>
      </c>
      <c r="M2529" s="25" t="s">
        <v>3428</v>
      </c>
      <c r="N2529" s="45">
        <v>45908</v>
      </c>
      <c r="O2529" s="54">
        <v>0</v>
      </c>
      <c r="P2529" s="25" t="s">
        <v>3346</v>
      </c>
      <c r="Q2529" s="25" t="s">
        <v>2078</v>
      </c>
      <c r="R2529" s="25" t="s">
        <v>638</v>
      </c>
      <c r="S2529" s="3">
        <v>4</v>
      </c>
      <c r="T2529" s="55" t="s">
        <v>3424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0"/>
        <v>2529</v>
      </c>
      <c r="B2530" s="25" t="s">
        <v>3352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 t="s">
        <v>3926</v>
      </c>
      <c r="J2530" s="25">
        <v>1</v>
      </c>
      <c r="K2530" s="25">
        <v>1</v>
      </c>
      <c r="L2530" s="25">
        <f t="shared" si="296"/>
        <v>0</v>
      </c>
      <c r="M2530" s="25" t="s">
        <v>3426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x14ac:dyDescent="0.25">
      <c r="A2531" s="25">
        <f t="shared" si="300"/>
        <v>2530</v>
      </c>
      <c r="B2531" s="25" t="s">
        <v>3352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 t="s">
        <v>3927</v>
      </c>
      <c r="J2531" s="25">
        <v>1</v>
      </c>
      <c r="K2531" s="25">
        <v>1</v>
      </c>
      <c r="L2531" s="25">
        <f t="shared" si="296"/>
        <v>0</v>
      </c>
      <c r="M2531" s="25" t="s">
        <v>3423</v>
      </c>
      <c r="N2531" s="45">
        <v>45908</v>
      </c>
      <c r="O2531" s="54">
        <v>21546</v>
      </c>
      <c r="P2531" s="25" t="s">
        <v>3346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300"/>
        <v>2531</v>
      </c>
      <c r="B2532" s="25" t="s">
        <v>3352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 t="s">
        <v>3928</v>
      </c>
      <c r="J2532" s="25">
        <v>1</v>
      </c>
      <c r="K2532" s="25">
        <v>1</v>
      </c>
      <c r="L2532" s="25">
        <f t="shared" si="296"/>
        <v>0</v>
      </c>
      <c r="M2532" s="25" t="s">
        <v>3435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3370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0"/>
        <v>2532</v>
      </c>
      <c r="B2533" s="25" t="s">
        <v>3352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 t="s">
        <v>3929</v>
      </c>
      <c r="J2533" s="25">
        <v>1</v>
      </c>
      <c r="K2533" s="25">
        <v>1</v>
      </c>
      <c r="L2533" s="25">
        <f t="shared" si="296"/>
        <v>0</v>
      </c>
      <c r="M2533" s="25" t="s">
        <v>3380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0"/>
        <v>2533</v>
      </c>
      <c r="B2534" s="25" t="s">
        <v>3352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 t="s">
        <v>3930</v>
      </c>
      <c r="J2534" s="25">
        <v>1</v>
      </c>
      <c r="K2534" s="25">
        <v>1</v>
      </c>
      <c r="L2534" s="25">
        <f t="shared" si="296"/>
        <v>0</v>
      </c>
      <c r="M2534" s="25" t="s">
        <v>3381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300"/>
        <v>2534</v>
      </c>
      <c r="B2535" s="25" t="s">
        <v>3352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 t="s">
        <v>3931</v>
      </c>
      <c r="J2535" s="25">
        <v>1</v>
      </c>
      <c r="K2535" s="25">
        <v>1</v>
      </c>
      <c r="L2535" s="25">
        <f t="shared" si="296"/>
        <v>0</v>
      </c>
      <c r="M2535" s="25" t="s">
        <v>3373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x14ac:dyDescent="0.25">
      <c r="A2536" s="25">
        <f t="shared" si="300"/>
        <v>2535</v>
      </c>
      <c r="B2536" s="25" t="s">
        <v>3352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 t="s">
        <v>3932</v>
      </c>
      <c r="J2536" s="25">
        <v>1</v>
      </c>
      <c r="K2536" s="25">
        <v>1</v>
      </c>
      <c r="L2536" s="25">
        <f t="shared" si="296"/>
        <v>0</v>
      </c>
      <c r="M2536" s="25" t="s">
        <v>3423</v>
      </c>
      <c r="N2536" s="45">
        <v>45908</v>
      </c>
      <c r="O2536" s="54">
        <v>13594.5</v>
      </c>
      <c r="P2536" s="25" t="s">
        <v>3346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300"/>
        <v>2536</v>
      </c>
      <c r="B2537" s="25" t="s">
        <v>3352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 t="s">
        <v>3933</v>
      </c>
      <c r="J2537" s="25">
        <v>1</v>
      </c>
      <c r="K2537" s="25">
        <v>1</v>
      </c>
      <c r="L2537" s="25">
        <f t="shared" si="296"/>
        <v>0</v>
      </c>
      <c r="M2537" s="25" t="s">
        <v>3387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x14ac:dyDescent="0.25">
      <c r="A2538" s="25">
        <f t="shared" si="300"/>
        <v>2537</v>
      </c>
      <c r="B2538" s="25" t="s">
        <v>3352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 t="s">
        <v>3934</v>
      </c>
      <c r="J2538" s="25">
        <v>1</v>
      </c>
      <c r="K2538" s="25">
        <v>1</v>
      </c>
      <c r="L2538" s="25">
        <f t="shared" si="296"/>
        <v>0</v>
      </c>
      <c r="M2538" s="25" t="s">
        <v>3369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0"/>
        <v>2538</v>
      </c>
      <c r="B2539" s="25" t="s">
        <v>1956</v>
      </c>
      <c r="C2539" s="45" t="s">
        <v>3356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3088.8</v>
      </c>
      <c r="H2539" s="25">
        <v>420701</v>
      </c>
      <c r="I2539" s="25" t="s">
        <v>1256</v>
      </c>
      <c r="J2539" s="25">
        <v>1</v>
      </c>
      <c r="K2539" s="25">
        <v>1</v>
      </c>
      <c r="L2539" s="25">
        <f t="shared" si="296"/>
        <v>0</v>
      </c>
      <c r="M2539" s="25" t="s">
        <v>4707</v>
      </c>
      <c r="N2539" s="45">
        <v>45933</v>
      </c>
      <c r="O2539" s="54">
        <v>0</v>
      </c>
      <c r="P2539" s="25" t="s">
        <v>17</v>
      </c>
      <c r="Q2539" s="25" t="s">
        <v>637</v>
      </c>
      <c r="R2539" s="25" t="s">
        <v>638</v>
      </c>
      <c r="S2539" s="3">
        <v>4</v>
      </c>
      <c r="T2539" s="55" t="s">
        <v>3357</v>
      </c>
      <c r="U2539" s="25" t="s">
        <v>19</v>
      </c>
      <c r="V2539" s="25" t="str">
        <f>VLOOKUP(P2539,'Customer List'!B:C,2,)</f>
        <v>Delhi</v>
      </c>
      <c r="W2539" s="56"/>
      <c r="X2539" s="45"/>
      <c r="Y2539" s="25" t="str">
        <f t="shared" si="297"/>
        <v/>
      </c>
      <c r="Z2539" s="25" t="str">
        <f t="shared" si="298"/>
        <v>Friday</v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x14ac:dyDescent="0.25">
      <c r="A2540" s="25">
        <f t="shared" si="300"/>
        <v>2539</v>
      </c>
      <c r="B2540" s="25" t="s">
        <v>1956</v>
      </c>
      <c r="C2540" s="45" t="s">
        <v>3356</v>
      </c>
      <c r="D2540" s="45">
        <v>45808</v>
      </c>
      <c r="E2540" s="8">
        <v>35.1</v>
      </c>
      <c r="F2540" s="8">
        <f t="shared" ref="F2540" si="303">IF(AB2540="DOLLAR",E2540*88,E2540)</f>
        <v>3088.8</v>
      </c>
      <c r="G2540" s="54">
        <f t="shared" ref="G2540" si="304">F2540*J2540</f>
        <v>3088.8</v>
      </c>
      <c r="H2540" s="25">
        <v>420701</v>
      </c>
      <c r="I2540" s="25" t="s">
        <v>1256</v>
      </c>
      <c r="J2540" s="25">
        <v>1</v>
      </c>
      <c r="K2540" s="25"/>
      <c r="L2540" s="25">
        <f t="shared" ref="L2540" si="305">J2540-K2540</f>
        <v>1</v>
      </c>
      <c r="M2540" s="25"/>
      <c r="N2540" s="45"/>
      <c r="O2540" s="54">
        <v>0</v>
      </c>
      <c r="P2540" s="25" t="s">
        <v>1149</v>
      </c>
      <c r="Q2540" s="25"/>
      <c r="R2540" s="25"/>
      <c r="S2540" s="3">
        <v>4</v>
      </c>
      <c r="T2540" s="55" t="s">
        <v>3357</v>
      </c>
      <c r="U2540" s="25" t="s">
        <v>19</v>
      </c>
      <c r="V2540" s="25" t="str">
        <f>VLOOKUP(P2540,'Customer List'!B:C,2,)</f>
        <v>STOCK</v>
      </c>
      <c r="W2540" s="56" t="s">
        <v>1149</v>
      </c>
      <c r="X2540" s="45"/>
      <c r="Y2540" s="25" t="str">
        <f t="shared" ref="Y2540" si="306">IF(X2540="", "", X2540-N2540)</f>
        <v/>
      </c>
      <c r="Z2540" s="25" t="str">
        <f t="shared" ref="Z2540" si="307">IF(N2540="", "", TEXT(N2540, "dddd"))</f>
        <v/>
      </c>
      <c r="AA2540" s="25" t="str">
        <f t="shared" ref="AA2540" si="308">IF(X2540="", "", TEXT(X2540, "dddd"))</f>
        <v/>
      </c>
      <c r="AB2540" s="25" t="str">
        <f>VLOOKUP(U2540,'Currency Sheet'!A:C,3,)</f>
        <v>DOLLAR</v>
      </c>
      <c r="AC2540" s="67" t="str">
        <f>VLOOKUP(P2540,'Customer List'!B:D,3,)</f>
        <v>STOCK</v>
      </c>
    </row>
    <row r="2541" spans="1:29" x14ac:dyDescent="0.25">
      <c r="A2541" s="25">
        <f>A2539+1</f>
        <v>2539</v>
      </c>
      <c r="B2541" s="25" t="s">
        <v>1956</v>
      </c>
      <c r="C2541" s="45" t="s">
        <v>3356</v>
      </c>
      <c r="D2541" s="45">
        <v>45808</v>
      </c>
      <c r="E2541" s="8">
        <v>22.4</v>
      </c>
      <c r="F2541" s="8">
        <f t="shared" si="302"/>
        <v>1971.1999999999998</v>
      </c>
      <c r="G2541" s="54">
        <f t="shared" si="301"/>
        <v>3942.3999999999996</v>
      </c>
      <c r="H2541" s="25" t="s">
        <v>363</v>
      </c>
      <c r="I2541" s="25" t="s">
        <v>364</v>
      </c>
      <c r="J2541" s="25">
        <v>2</v>
      </c>
      <c r="K2541" s="25">
        <v>2</v>
      </c>
      <c r="L2541" s="25">
        <f t="shared" si="296"/>
        <v>0</v>
      </c>
      <c r="M2541" s="25" t="s">
        <v>3607</v>
      </c>
      <c r="N2541" s="45">
        <v>45917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3606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Wednesday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x14ac:dyDescent="0.25">
      <c r="A2542" s="25">
        <f t="shared" si="300"/>
        <v>2540</v>
      </c>
      <c r="B2542" s="25" t="s">
        <v>1956</v>
      </c>
      <c r="C2542" s="45" t="s">
        <v>3356</v>
      </c>
      <c r="D2542" s="45">
        <v>45808</v>
      </c>
      <c r="E2542" s="8">
        <v>81</v>
      </c>
      <c r="F2542" s="8">
        <f t="shared" si="302"/>
        <v>7128</v>
      </c>
      <c r="G2542" s="54">
        <f t="shared" si="301"/>
        <v>14256</v>
      </c>
      <c r="H2542" s="25" t="s">
        <v>350</v>
      </c>
      <c r="I2542" s="25" t="s">
        <v>351</v>
      </c>
      <c r="J2542" s="25">
        <v>2</v>
      </c>
      <c r="K2542" s="25">
        <v>2</v>
      </c>
      <c r="L2542" s="25">
        <f t="shared" si="296"/>
        <v>0</v>
      </c>
      <c r="M2542" s="25" t="s">
        <v>3681</v>
      </c>
      <c r="N2542" s="45">
        <v>45919</v>
      </c>
      <c r="O2542" s="54">
        <v>0</v>
      </c>
      <c r="P2542" s="25" t="s">
        <v>255</v>
      </c>
      <c r="Q2542" s="25" t="s">
        <v>2078</v>
      </c>
      <c r="R2542" s="25" t="s">
        <v>849</v>
      </c>
      <c r="S2542" s="3">
        <v>4</v>
      </c>
      <c r="T2542" s="55" t="s">
        <v>610</v>
      </c>
      <c r="U2542" s="25" t="s">
        <v>321</v>
      </c>
      <c r="V2542" s="25" t="str">
        <f>VLOOKUP(P2542,'Customer List'!B:C,2,)</f>
        <v>Delhi</v>
      </c>
      <c r="W2542" s="56"/>
      <c r="X2542" s="45"/>
      <c r="Y2542" s="25" t="str">
        <f t="shared" si="297"/>
        <v/>
      </c>
      <c r="Z2542" s="25" t="str">
        <f t="shared" si="298"/>
        <v>Friday</v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x14ac:dyDescent="0.25">
      <c r="A2543" s="25">
        <f t="shared" si="300"/>
        <v>2541</v>
      </c>
      <c r="B2543" s="25" t="s">
        <v>1956</v>
      </c>
      <c r="C2543" s="45">
        <v>45884</v>
      </c>
      <c r="D2543" s="45">
        <v>45890</v>
      </c>
      <c r="E2543" s="8">
        <v>164.5</v>
      </c>
      <c r="F2543" s="8">
        <f t="shared" si="302"/>
        <v>14476</v>
      </c>
      <c r="G2543" s="54">
        <f t="shared" si="301"/>
        <v>28952</v>
      </c>
      <c r="H2543" s="25">
        <v>424602</v>
      </c>
      <c r="I2543" s="25" t="s">
        <v>1245</v>
      </c>
      <c r="J2543" s="25">
        <v>2</v>
      </c>
      <c r="K2543" s="25"/>
      <c r="L2543" s="25">
        <f t="shared" si="296"/>
        <v>2</v>
      </c>
      <c r="M2543" s="25"/>
      <c r="N2543" s="45"/>
      <c r="O2543" s="54"/>
      <c r="P2543" s="25" t="s">
        <v>1149</v>
      </c>
      <c r="Q2543" s="25"/>
      <c r="R2543" s="25"/>
      <c r="S2543" s="3">
        <v>4</v>
      </c>
      <c r="T2543" s="55" t="s">
        <v>3357</v>
      </c>
      <c r="U2543" s="25" t="s">
        <v>19</v>
      </c>
      <c r="V2543" s="25" t="str">
        <f>VLOOKUP(P2543,'Customer List'!B:C,2,)</f>
        <v>STOCK</v>
      </c>
      <c r="W2543" s="56" t="s">
        <v>1149</v>
      </c>
      <c r="X2543" s="45"/>
      <c r="Y2543" s="25" t="str">
        <f t="shared" si="297"/>
        <v/>
      </c>
      <c r="Z2543" s="25" t="str">
        <f t="shared" si="298"/>
        <v/>
      </c>
      <c r="AA2543" s="25" t="str">
        <f t="shared" si="299"/>
        <v/>
      </c>
      <c r="AB2543" s="25" t="str">
        <f>VLOOKUP(U2543,'Currency Sheet'!A:C,3,)</f>
        <v>DOLLAR</v>
      </c>
      <c r="AC2543" s="67" t="str">
        <f>VLOOKUP(P2543,'Customer List'!B:D,3,)</f>
        <v>STOCK</v>
      </c>
    </row>
    <row r="2544" spans="1:29" x14ac:dyDescent="0.25">
      <c r="A2544" s="25">
        <f t="shared" si="300"/>
        <v>2542</v>
      </c>
      <c r="B2544" s="25" t="s">
        <v>3703</v>
      </c>
      <c r="C2544" s="45">
        <v>45903</v>
      </c>
      <c r="D2544" s="45">
        <v>45903</v>
      </c>
      <c r="E2544" s="8">
        <v>1854.75</v>
      </c>
      <c r="F2544" s="8">
        <f t="shared" si="302"/>
        <v>1854.75</v>
      </c>
      <c r="G2544" s="54">
        <f t="shared" si="301"/>
        <v>1854.75</v>
      </c>
      <c r="H2544" s="25" t="s">
        <v>3704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3705</v>
      </c>
      <c r="N2544" s="45">
        <v>45920</v>
      </c>
      <c r="O2544" s="54">
        <v>2349.35</v>
      </c>
      <c r="P2544" s="25" t="s">
        <v>3707</v>
      </c>
      <c r="Q2544" s="25" t="s">
        <v>2078</v>
      </c>
      <c r="R2544" s="25" t="s">
        <v>849</v>
      </c>
      <c r="S2544" s="3">
        <v>4</v>
      </c>
      <c r="T2544" s="55"/>
      <c r="U2544" s="25" t="s">
        <v>3706</v>
      </c>
      <c r="V2544" s="25" t="str">
        <f>VLOOKUP(P2544,'Customer List'!B:C,2,)</f>
        <v>DELHI</v>
      </c>
      <c r="W2544" s="56"/>
      <c r="X2544" s="45"/>
      <c r="Y2544" s="25" t="str">
        <f t="shared" ref="Y2544" si="309">IF(X2544="", "", X2544-N2544)</f>
        <v/>
      </c>
      <c r="Z2544" s="25" t="str">
        <f t="shared" ref="Z2544" si="310">IF(N2544="", "", TEXT(N2544, "dddd"))</f>
        <v>Saturday</v>
      </c>
      <c r="AA2544" s="25" t="str">
        <f t="shared" ref="AA2544" si="311">IF(X2544="", "", TEXT(X2544, "dddd"))</f>
        <v/>
      </c>
      <c r="AB2544" s="25" t="str">
        <f>VLOOKUP(U2544,'Currency Sheet'!A:C,3,)</f>
        <v>INR</v>
      </c>
      <c r="AC2544" s="67" t="str">
        <f>VLOOKUP(P2544,'Customer List'!B:D,3,)</f>
        <v>Local</v>
      </c>
    </row>
    <row r="2545" spans="1:29" x14ac:dyDescent="0.25">
      <c r="A2545" s="25">
        <f t="shared" si="300"/>
        <v>2543</v>
      </c>
      <c r="B2545" s="25"/>
      <c r="C2545" s="45"/>
      <c r="D2545" s="45">
        <v>45905</v>
      </c>
      <c r="E2545" s="8">
        <v>519.79999999999995</v>
      </c>
      <c r="F2545" s="8">
        <f t="shared" si="302"/>
        <v>45742.399999999994</v>
      </c>
      <c r="G2545" s="54">
        <f t="shared" si="301"/>
        <v>45742.399999999994</v>
      </c>
      <c r="H2545" s="25" t="s">
        <v>591</v>
      </c>
      <c r="I2545" s="25"/>
      <c r="J2545" s="25">
        <v>1</v>
      </c>
      <c r="K2545" s="25">
        <v>1</v>
      </c>
      <c r="L2545" s="25">
        <f t="shared" si="296"/>
        <v>0</v>
      </c>
      <c r="M2545" s="25" t="s">
        <v>3390</v>
      </c>
      <c r="N2545" s="45">
        <v>45906</v>
      </c>
      <c r="O2545" s="54">
        <v>64355.199999999997</v>
      </c>
      <c r="P2545" s="25" t="s">
        <v>461</v>
      </c>
      <c r="Q2545" s="25">
        <v>58155320355</v>
      </c>
      <c r="R2545" s="25" t="s">
        <v>41</v>
      </c>
      <c r="S2545" s="3">
        <v>-20</v>
      </c>
      <c r="T2545" s="55"/>
      <c r="U2545" s="25" t="s">
        <v>612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300"/>
        <v>2544</v>
      </c>
      <c r="B2546" s="25">
        <v>178223</v>
      </c>
      <c r="C2546" s="45">
        <v>45902</v>
      </c>
      <c r="D2546" s="45">
        <v>45905</v>
      </c>
      <c r="E2546" s="8">
        <v>2558.8000000000002</v>
      </c>
      <c r="F2546" s="8">
        <f t="shared" si="302"/>
        <v>225174.40000000002</v>
      </c>
      <c r="G2546" s="54">
        <f t="shared" si="301"/>
        <v>225174.40000000002</v>
      </c>
      <c r="H2546" s="25" t="s">
        <v>3359</v>
      </c>
      <c r="I2546" s="25" t="s">
        <v>4180</v>
      </c>
      <c r="J2546" s="25">
        <v>1</v>
      </c>
      <c r="K2546" s="25">
        <v>1</v>
      </c>
      <c r="L2546" s="25">
        <f t="shared" si="296"/>
        <v>0</v>
      </c>
      <c r="M2546" s="25" t="s">
        <v>3391</v>
      </c>
      <c r="N2546" s="45">
        <v>45906</v>
      </c>
      <c r="O2546" s="54">
        <v>320871.59999999998</v>
      </c>
      <c r="P2546" s="25" t="s">
        <v>461</v>
      </c>
      <c r="Q2546" s="25">
        <v>58155320355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Hyderabad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300"/>
        <v>2545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3360</v>
      </c>
      <c r="I2547" s="25" t="s">
        <v>4181</v>
      </c>
      <c r="J2547" s="25">
        <v>1</v>
      </c>
      <c r="K2547" s="25">
        <v>1</v>
      </c>
      <c r="L2547" s="25">
        <f t="shared" si="296"/>
        <v>0</v>
      </c>
      <c r="M2547" s="25" t="s">
        <v>3392</v>
      </c>
      <c r="N2547" s="45">
        <v>45906</v>
      </c>
      <c r="O2547" s="54">
        <v>12642</v>
      </c>
      <c r="P2547" s="25" t="s">
        <v>2076</v>
      </c>
      <c r="Q2547" s="25">
        <v>58155324010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Kolkata</v>
      </c>
      <c r="W2547" s="56"/>
      <c r="X2547" s="45">
        <v>45908</v>
      </c>
      <c r="Y2547" s="25">
        <f t="shared" si="297"/>
        <v>2</v>
      </c>
      <c r="Z2547" s="25" t="str">
        <f t="shared" si="298"/>
        <v>Saturday</v>
      </c>
      <c r="AA2547" s="25" t="str">
        <f t="shared" si="299"/>
        <v>Monday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300"/>
        <v>2546</v>
      </c>
      <c r="B2548" s="25">
        <v>178223</v>
      </c>
      <c r="C2548" s="45">
        <v>45902</v>
      </c>
      <c r="D2548" s="45">
        <v>45905</v>
      </c>
      <c r="E2548" s="8">
        <v>172</v>
      </c>
      <c r="F2548" s="8">
        <f t="shared" si="302"/>
        <v>15136</v>
      </c>
      <c r="G2548" s="54">
        <f t="shared" si="301"/>
        <v>15136</v>
      </c>
      <c r="H2548" s="25" t="s">
        <v>3361</v>
      </c>
      <c r="I2548" s="25" t="s">
        <v>4182</v>
      </c>
      <c r="J2548" s="25">
        <v>1</v>
      </c>
      <c r="K2548" s="25">
        <v>1</v>
      </c>
      <c r="L2548" s="25">
        <f t="shared" si="296"/>
        <v>0</v>
      </c>
      <c r="M2548" s="25" t="s">
        <v>3411</v>
      </c>
      <c r="N2548" s="45">
        <v>45908</v>
      </c>
      <c r="O2548" s="54">
        <v>12642</v>
      </c>
      <c r="P2548" s="25" t="s">
        <v>618</v>
      </c>
      <c r="Q2548" s="25">
        <v>58155355554</v>
      </c>
      <c r="R2548" s="25" t="s">
        <v>41</v>
      </c>
      <c r="S2548" s="3">
        <v>4</v>
      </c>
      <c r="T2548" s="55"/>
      <c r="U2548" s="25" t="s">
        <v>424</v>
      </c>
      <c r="V2548" s="25" t="str">
        <f>VLOOKUP(P2548,'Customer List'!B:C,2,)</f>
        <v>Bhuvneshwar</v>
      </c>
      <c r="W2548" s="56"/>
      <c r="X2548" s="45">
        <v>45910</v>
      </c>
      <c r="Y2548" s="25">
        <f t="shared" si="297"/>
        <v>2</v>
      </c>
      <c r="Z2548" s="25" t="str">
        <f t="shared" si="298"/>
        <v>Monday</v>
      </c>
      <c r="AA2548" s="25" t="str">
        <f t="shared" si="299"/>
        <v>Wednesday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0"/>
        <v>2547</v>
      </c>
      <c r="B2549" s="25" t="s">
        <v>3362</v>
      </c>
      <c r="C2549" s="45">
        <v>45902</v>
      </c>
      <c r="D2549" s="45">
        <v>45905</v>
      </c>
      <c r="E2549" s="8">
        <v>514.5</v>
      </c>
      <c r="F2549" s="8">
        <f t="shared" si="302"/>
        <v>45276</v>
      </c>
      <c r="G2549" s="54">
        <f t="shared" si="301"/>
        <v>45276</v>
      </c>
      <c r="H2549" s="25" t="s">
        <v>3363</v>
      </c>
      <c r="I2549" s="25" t="s">
        <v>4183</v>
      </c>
      <c r="J2549" s="25">
        <v>1</v>
      </c>
      <c r="K2549" s="25">
        <v>1</v>
      </c>
      <c r="L2549" s="25">
        <f t="shared" si="296"/>
        <v>0</v>
      </c>
      <c r="M2549" s="25" t="s">
        <v>3421</v>
      </c>
      <c r="N2549" s="45">
        <v>45908</v>
      </c>
      <c r="O2549" s="54">
        <v>72030</v>
      </c>
      <c r="P2549" s="25" t="s">
        <v>946</v>
      </c>
      <c r="Q2549" s="25">
        <v>58155356346</v>
      </c>
      <c r="R2549" s="25" t="s">
        <v>41</v>
      </c>
      <c r="S2549" s="3">
        <v>4</v>
      </c>
      <c r="T2549" s="55"/>
      <c r="U2549" s="25" t="s">
        <v>3365</v>
      </c>
      <c r="V2549" s="25" t="str">
        <f>VLOOKUP(P2549,'Customer List'!B:C,2,)</f>
        <v>Banglore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0"/>
        <v>2548</v>
      </c>
      <c r="B2550" s="25" t="s">
        <v>3362</v>
      </c>
      <c r="C2550" s="45">
        <v>45902</v>
      </c>
      <c r="D2550" s="45">
        <v>45908</v>
      </c>
      <c r="E2550" s="8">
        <v>1883</v>
      </c>
      <c r="F2550" s="8">
        <f t="shared" si="302"/>
        <v>165704</v>
      </c>
      <c r="G2550" s="54">
        <f t="shared" si="301"/>
        <v>165704</v>
      </c>
      <c r="H2550" s="25" t="s">
        <v>3364</v>
      </c>
      <c r="I2550" s="25" t="s">
        <v>4184</v>
      </c>
      <c r="J2550" s="25">
        <v>1</v>
      </c>
      <c r="K2550" s="25">
        <v>1</v>
      </c>
      <c r="L2550" s="25">
        <f t="shared" si="296"/>
        <v>0</v>
      </c>
      <c r="M2550" s="25" t="s">
        <v>3412</v>
      </c>
      <c r="N2550" s="45">
        <v>45908</v>
      </c>
      <c r="O2550" s="54">
        <v>282450</v>
      </c>
      <c r="P2550" s="25" t="s">
        <v>900</v>
      </c>
      <c r="Q2550" s="25">
        <v>58155355355</v>
      </c>
      <c r="R2550" s="25" t="s">
        <v>41</v>
      </c>
      <c r="S2550" s="3">
        <v>4</v>
      </c>
      <c r="T2550" s="55"/>
      <c r="U2550" s="25" t="s">
        <v>3365</v>
      </c>
      <c r="V2550" s="25" t="str">
        <f>VLOOKUP(P2550,'Customer List'!B:C,2,)</f>
        <v>Mumbai</v>
      </c>
      <c r="W2550" s="56"/>
      <c r="X2550" s="45">
        <v>45909</v>
      </c>
      <c r="Y2550" s="25">
        <f t="shared" si="297"/>
        <v>1</v>
      </c>
      <c r="Z2550" s="25" t="str">
        <f t="shared" si="298"/>
        <v>Monday</v>
      </c>
      <c r="AA2550" s="25" t="str">
        <f t="shared" si="299"/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300"/>
        <v>2549</v>
      </c>
      <c r="B2551" s="25" t="s">
        <v>3397</v>
      </c>
      <c r="C2551" s="45">
        <v>45903</v>
      </c>
      <c r="D2551" s="45">
        <v>45908</v>
      </c>
      <c r="E2551" s="8">
        <v>40.799999999999997</v>
      </c>
      <c r="F2551" s="8">
        <f t="shared" si="302"/>
        <v>3590.3999999999996</v>
      </c>
      <c r="G2551" s="54">
        <f t="shared" si="301"/>
        <v>3590.3999999999996</v>
      </c>
      <c r="H2551" s="25" t="s">
        <v>3398</v>
      </c>
      <c r="I2551" s="25" t="s">
        <v>4185</v>
      </c>
      <c r="J2551" s="25">
        <v>1</v>
      </c>
      <c r="K2551" s="25">
        <v>1</v>
      </c>
      <c r="L2551" s="25">
        <f t="shared" si="296"/>
        <v>0</v>
      </c>
      <c r="M2551" s="25" t="s">
        <v>3408</v>
      </c>
      <c r="N2551" s="45">
        <v>45908</v>
      </c>
      <c r="O2551" s="54">
        <v>6165.9</v>
      </c>
      <c r="P2551" s="25" t="s">
        <v>3399</v>
      </c>
      <c r="Q2551" s="25">
        <v>58155354983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45910</v>
      </c>
      <c r="Y2551" s="25">
        <f t="shared" si="297"/>
        <v>2</v>
      </c>
      <c r="Z2551" s="25" t="str">
        <f t="shared" si="298"/>
        <v>Monday</v>
      </c>
      <c r="AA2551" s="25" t="str">
        <f t="shared" si="299"/>
        <v>Wednesday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00"/>
        <v>2550</v>
      </c>
      <c r="B2552" s="25" t="s">
        <v>3397</v>
      </c>
      <c r="C2552" s="45">
        <v>45903</v>
      </c>
      <c r="D2552" s="45">
        <v>45908</v>
      </c>
      <c r="E2552" s="8">
        <v>44.8</v>
      </c>
      <c r="F2552" s="8">
        <f t="shared" si="302"/>
        <v>3942.3999999999996</v>
      </c>
      <c r="G2552" s="54">
        <f t="shared" si="301"/>
        <v>7884.7999999999993</v>
      </c>
      <c r="H2552" s="25" t="s">
        <v>681</v>
      </c>
      <c r="I2552" s="25" t="s">
        <v>4145</v>
      </c>
      <c r="J2552" s="25">
        <v>2</v>
      </c>
      <c r="K2552" s="25">
        <v>2</v>
      </c>
      <c r="L2552" s="25">
        <f t="shared" si="296"/>
        <v>0</v>
      </c>
      <c r="M2552" s="25" t="s">
        <v>3410</v>
      </c>
      <c r="N2552" s="45">
        <v>45908</v>
      </c>
      <c r="O2552" s="54">
        <v>12555</v>
      </c>
      <c r="P2552" s="25" t="s">
        <v>2497</v>
      </c>
      <c r="Q2552" s="25">
        <v>58155354832</v>
      </c>
      <c r="R2552" s="25" t="s">
        <v>41</v>
      </c>
      <c r="S2552" s="3" t="s">
        <v>300</v>
      </c>
      <c r="T2552" s="55"/>
      <c r="U2552" s="25" t="s">
        <v>508</v>
      </c>
      <c r="V2552" s="25" t="str">
        <f>VLOOKUP(P2552,'Customer List'!B:C,2,)</f>
        <v>Chennai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00"/>
        <v>2551</v>
      </c>
      <c r="B2553" s="25" t="s">
        <v>3401</v>
      </c>
      <c r="C2553" s="45">
        <v>45902</v>
      </c>
      <c r="D2553" s="45">
        <v>45908</v>
      </c>
      <c r="E2553" s="8">
        <v>50</v>
      </c>
      <c r="F2553" s="8">
        <f t="shared" ref="F2553:F2618" si="312">IF(AB2553="DOLLAR",E2553*88,E2553)</f>
        <v>4400</v>
      </c>
      <c r="G2553" s="54">
        <f t="shared" si="301"/>
        <v>4400</v>
      </c>
      <c r="H2553" s="25" t="s">
        <v>3402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3418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00"/>
        <v>2552</v>
      </c>
      <c r="B2554" s="25" t="s">
        <v>3401</v>
      </c>
      <c r="C2554" s="45">
        <v>45902</v>
      </c>
      <c r="D2554" s="45">
        <v>45908</v>
      </c>
      <c r="E2554" s="8">
        <v>50</v>
      </c>
      <c r="F2554" s="8">
        <f t="shared" si="312"/>
        <v>4400</v>
      </c>
      <c r="G2554" s="54">
        <f t="shared" si="301"/>
        <v>4400</v>
      </c>
      <c r="H2554" s="25" t="s">
        <v>3403</v>
      </c>
      <c r="I2554" s="25"/>
      <c r="J2554" s="25">
        <v>1</v>
      </c>
      <c r="K2554" s="25">
        <v>1</v>
      </c>
      <c r="L2554" s="25">
        <f t="shared" si="296"/>
        <v>0</v>
      </c>
      <c r="M2554" s="25" t="s">
        <v>3418</v>
      </c>
      <c r="N2554" s="45">
        <v>45908</v>
      </c>
      <c r="O2554" s="54">
        <v>7000</v>
      </c>
      <c r="P2554" s="25" t="s">
        <v>173</v>
      </c>
      <c r="Q2554" s="25">
        <v>58155355834</v>
      </c>
      <c r="R2554" s="25" t="s">
        <v>41</v>
      </c>
      <c r="S2554" s="3">
        <v>-20</v>
      </c>
      <c r="T2554" s="55"/>
      <c r="U2554" s="25" t="s">
        <v>576</v>
      </c>
      <c r="V2554" s="25" t="str">
        <f>VLOOKUP(P2554,'Customer List'!B:C,2,)</f>
        <v>Kolkata</v>
      </c>
      <c r="W2554" s="56"/>
      <c r="X2554" s="45">
        <v>45909</v>
      </c>
      <c r="Y2554" s="25">
        <f t="shared" si="297"/>
        <v>1</v>
      </c>
      <c r="Z2554" s="25" t="str">
        <f t="shared" si="298"/>
        <v>Monday</v>
      </c>
      <c r="AA2554" s="25" t="str">
        <f t="shared" si="299"/>
        <v>Tuesday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00"/>
        <v>2553</v>
      </c>
      <c r="B2555" s="25" t="s">
        <v>3436</v>
      </c>
      <c r="C2555" s="45">
        <v>45877</v>
      </c>
      <c r="D2555" s="45">
        <v>45877</v>
      </c>
      <c r="E2555" s="8">
        <v>1530</v>
      </c>
      <c r="F2555" s="8">
        <f t="shared" si="312"/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>
        <v>1</v>
      </c>
      <c r="L2555" s="25">
        <f t="shared" si="296"/>
        <v>0</v>
      </c>
      <c r="M2555" s="25" t="s">
        <v>3676</v>
      </c>
      <c r="N2555" s="45">
        <v>45920</v>
      </c>
      <c r="O2555" s="54">
        <v>214200</v>
      </c>
      <c r="P2555" s="25" t="s">
        <v>2291</v>
      </c>
      <c r="Q2555" s="25">
        <v>58155922436</v>
      </c>
      <c r="R2555" s="25" t="s">
        <v>41</v>
      </c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/>
      <c r="X2555" s="45">
        <v>45922</v>
      </c>
      <c r="Y2555" s="25">
        <f t="shared" si="297"/>
        <v>2</v>
      </c>
      <c r="Z2555" s="25" t="str">
        <f t="shared" si="298"/>
        <v>Saturday</v>
      </c>
      <c r="AA2555" s="25" t="str">
        <f t="shared" si="299"/>
        <v>Monday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00"/>
        <v>2554</v>
      </c>
      <c r="B2556" s="25" t="s">
        <v>3436</v>
      </c>
      <c r="C2556" s="45">
        <v>45877</v>
      </c>
      <c r="D2556" s="45">
        <v>45877</v>
      </c>
      <c r="E2556" s="8">
        <v>1530</v>
      </c>
      <c r="F2556" s="8">
        <f t="shared" ref="F2556" si="313">IF(AB2556="DOLLAR",E2556*88,E2556)</f>
        <v>134640</v>
      </c>
      <c r="G2556" s="54">
        <f t="shared" si="301"/>
        <v>134640</v>
      </c>
      <c r="H2556" s="25">
        <v>900007707</v>
      </c>
      <c r="I2556" s="25" t="s">
        <v>3118</v>
      </c>
      <c r="J2556" s="25">
        <v>1</v>
      </c>
      <c r="K2556" s="25"/>
      <c r="L2556" s="25">
        <f t="shared" ref="L2556" si="314">J2556-K2556</f>
        <v>1</v>
      </c>
      <c r="M2556" s="25"/>
      <c r="N2556" s="45"/>
      <c r="O2556" s="54"/>
      <c r="P2556" s="25" t="s">
        <v>2291</v>
      </c>
      <c r="Q2556" s="25"/>
      <c r="R2556" s="25"/>
      <c r="S2556" s="3">
        <v>4</v>
      </c>
      <c r="T2556" s="55"/>
      <c r="U2556" s="25" t="s">
        <v>19</v>
      </c>
      <c r="V2556" s="25" t="str">
        <f>VLOOKUP(P2556,'Customer List'!B:C,2,)</f>
        <v>CHENNAI</v>
      </c>
      <c r="W2556" s="56" t="s">
        <v>711</v>
      </c>
      <c r="X2556" s="45"/>
      <c r="Y2556" s="25" t="str">
        <f t="shared" ref="Y2556" si="315">IF(X2556="", "", X2556-N2556)</f>
        <v/>
      </c>
      <c r="Z2556" s="25" t="str">
        <f t="shared" si="298"/>
        <v/>
      </c>
      <c r="AA2556" s="25" t="str">
        <f t="shared" ref="AA2556" si="316">IF(X2556="", "", TEXT(X2556, "dddd"))</f>
        <v/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00"/>
        <v>2555</v>
      </c>
      <c r="B2557" s="25" t="s">
        <v>3440</v>
      </c>
      <c r="C2557" s="45">
        <v>45905</v>
      </c>
      <c r="D2557" s="45">
        <v>45910</v>
      </c>
      <c r="E2557" s="8">
        <v>65.8</v>
      </c>
      <c r="F2557" s="8">
        <f t="shared" si="312"/>
        <v>5790.4</v>
      </c>
      <c r="G2557" s="54">
        <f t="shared" si="301"/>
        <v>5790.4</v>
      </c>
      <c r="H2557" s="25">
        <v>100429</v>
      </c>
      <c r="I2557" s="25" t="s">
        <v>3935</v>
      </c>
      <c r="J2557" s="25">
        <v>1</v>
      </c>
      <c r="K2557" s="25">
        <v>1</v>
      </c>
      <c r="L2557" s="25">
        <f t="shared" si="296"/>
        <v>0</v>
      </c>
      <c r="M2557" s="25" t="s">
        <v>3540</v>
      </c>
      <c r="N2557" s="45">
        <v>45913</v>
      </c>
      <c r="O2557" s="54">
        <v>8037</v>
      </c>
      <c r="P2557" s="25" t="s">
        <v>618</v>
      </c>
      <c r="Q2557" s="25">
        <v>58155620725</v>
      </c>
      <c r="R2557" s="25" t="s">
        <v>41</v>
      </c>
      <c r="S2557" s="3">
        <v>4</v>
      </c>
      <c r="T2557" s="55"/>
      <c r="U2557" s="25" t="s">
        <v>19</v>
      </c>
      <c r="V2557" s="25" t="str">
        <f>VLOOKUP(P2557,'Customer List'!B:C,2,)</f>
        <v>Bhuvneshwar</v>
      </c>
      <c r="W2557" s="56"/>
      <c r="X2557" s="45">
        <v>45915</v>
      </c>
      <c r="Y2557" s="25">
        <f t="shared" si="297"/>
        <v>2</v>
      </c>
      <c r="Z2557" s="25" t="str">
        <f t="shared" si="298"/>
        <v>Saturday</v>
      </c>
      <c r="AA2557" s="25" t="str">
        <f t="shared" si="299"/>
        <v>Monday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300"/>
        <v>2556</v>
      </c>
      <c r="B2558" s="25" t="s">
        <v>3440</v>
      </c>
      <c r="C2558" s="45">
        <v>45905</v>
      </c>
      <c r="D2558" s="45">
        <v>45910</v>
      </c>
      <c r="E2558" s="8">
        <v>61.6</v>
      </c>
      <c r="F2558" s="8">
        <f t="shared" si="312"/>
        <v>5420.8</v>
      </c>
      <c r="G2558" s="54">
        <f t="shared" si="301"/>
        <v>5420.8</v>
      </c>
      <c r="H2558" s="25">
        <v>100527</v>
      </c>
      <c r="I2558" s="25" t="s">
        <v>3936</v>
      </c>
      <c r="J2558" s="25">
        <v>1</v>
      </c>
      <c r="K2558" s="25">
        <v>1</v>
      </c>
      <c r="L2558" s="25">
        <f t="shared" si="296"/>
        <v>0</v>
      </c>
      <c r="M2558" s="25" t="s">
        <v>3636</v>
      </c>
      <c r="N2558" s="45">
        <v>45917</v>
      </c>
      <c r="O2558" s="54">
        <v>7106</v>
      </c>
      <c r="P2558" s="25" t="s">
        <v>43</v>
      </c>
      <c r="Q2558" s="25" t="s">
        <v>637</v>
      </c>
      <c r="R2558" s="25" t="s">
        <v>725</v>
      </c>
      <c r="S2558" s="3">
        <v>4</v>
      </c>
      <c r="T2558" s="55"/>
      <c r="U2558" s="25" t="s">
        <v>19</v>
      </c>
      <c r="V2558" s="25" t="str">
        <f>VLOOKUP(P2558,'Customer List'!B:C,2,)</f>
        <v>Faridabad</v>
      </c>
      <c r="W2558" s="56"/>
      <c r="X2558" s="45"/>
      <c r="Y2558" s="25" t="str">
        <f t="shared" si="297"/>
        <v/>
      </c>
      <c r="Z2558" s="25" t="str">
        <f t="shared" si="298"/>
        <v>Wednesday</v>
      </c>
      <c r="AA2558" s="25" t="str">
        <f t="shared" si="299"/>
        <v/>
      </c>
      <c r="AB2558" s="25" t="str">
        <f>VLOOKUP(U2558,'Currency Sheet'!A:C,3,)</f>
        <v>DOLLAR</v>
      </c>
      <c r="AC2558" s="67" t="str">
        <f>VLOOKUP(P2558,'Customer List'!B:D,3,)</f>
        <v>Local</v>
      </c>
    </row>
    <row r="2559" spans="1:29" x14ac:dyDescent="0.25">
      <c r="A2559" s="25">
        <f t="shared" si="300"/>
        <v>2557</v>
      </c>
      <c r="B2559" s="25" t="s">
        <v>3440</v>
      </c>
      <c r="C2559" s="45">
        <v>45905</v>
      </c>
      <c r="D2559" s="45">
        <v>45910</v>
      </c>
      <c r="E2559" s="8">
        <v>156.75</v>
      </c>
      <c r="F2559" s="8">
        <f t="shared" si="312"/>
        <v>13794</v>
      </c>
      <c r="G2559" s="54">
        <f t="shared" si="301"/>
        <v>13794</v>
      </c>
      <c r="H2559" s="25">
        <v>100747</v>
      </c>
      <c r="I2559" s="25" t="s">
        <v>3937</v>
      </c>
      <c r="J2559" s="25">
        <v>1</v>
      </c>
      <c r="K2559" s="25">
        <v>1</v>
      </c>
      <c r="L2559" s="25">
        <f t="shared" si="296"/>
        <v>0</v>
      </c>
      <c r="M2559" s="25" t="s">
        <v>3540</v>
      </c>
      <c r="N2559" s="45">
        <v>45913</v>
      </c>
      <c r="O2559" s="54">
        <v>17869.5</v>
      </c>
      <c r="P2559" s="25" t="s">
        <v>618</v>
      </c>
      <c r="Q2559" s="25">
        <v>58155620725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Bhuvneshwar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00"/>
        <v>2558</v>
      </c>
      <c r="B2560" s="25" t="s">
        <v>3440</v>
      </c>
      <c r="C2560" s="45">
        <v>45905</v>
      </c>
      <c r="D2560" s="45">
        <v>45910</v>
      </c>
      <c r="E2560" s="8">
        <v>73.5</v>
      </c>
      <c r="F2560" s="8">
        <f t="shared" si="312"/>
        <v>6468</v>
      </c>
      <c r="G2560" s="54">
        <f t="shared" si="301"/>
        <v>6468</v>
      </c>
      <c r="H2560" s="25">
        <v>101212</v>
      </c>
      <c r="I2560" s="25" t="s">
        <v>3938</v>
      </c>
      <c r="J2560" s="25">
        <v>1</v>
      </c>
      <c r="K2560" s="25">
        <v>1</v>
      </c>
      <c r="L2560" s="25">
        <f t="shared" si="296"/>
        <v>0</v>
      </c>
      <c r="M2560" s="25" t="s">
        <v>3533</v>
      </c>
      <c r="N2560" s="45">
        <v>45913</v>
      </c>
      <c r="O2560" s="54">
        <v>11718</v>
      </c>
      <c r="P2560" s="25" t="s">
        <v>3441</v>
      </c>
      <c r="Q2560" s="25">
        <v>58155615291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BANGALORE</v>
      </c>
      <c r="W2560" s="56"/>
      <c r="X2560" s="45">
        <v>45915</v>
      </c>
      <c r="Y2560" s="25">
        <f t="shared" si="297"/>
        <v>2</v>
      </c>
      <c r="Z2560" s="25" t="str">
        <f t="shared" si="298"/>
        <v>Saturday</v>
      </c>
      <c r="AA2560" s="25" t="str">
        <f t="shared" si="299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x14ac:dyDescent="0.25">
      <c r="A2561" s="25">
        <f t="shared" si="300"/>
        <v>2559</v>
      </c>
      <c r="B2561" s="25" t="s">
        <v>3440</v>
      </c>
      <c r="C2561" s="45">
        <v>45905</v>
      </c>
      <c r="D2561" s="45">
        <v>45910</v>
      </c>
      <c r="E2561" s="8">
        <v>25.2</v>
      </c>
      <c r="F2561" s="8">
        <f t="shared" si="312"/>
        <v>2217.6</v>
      </c>
      <c r="G2561" s="54">
        <f t="shared" si="301"/>
        <v>2217.6</v>
      </c>
      <c r="H2561" s="25">
        <v>101301</v>
      </c>
      <c r="I2561" s="25" t="s">
        <v>3939</v>
      </c>
      <c r="J2561" s="25">
        <v>1</v>
      </c>
      <c r="K2561" s="25">
        <v>1</v>
      </c>
      <c r="L2561" s="25">
        <f t="shared" si="296"/>
        <v>0</v>
      </c>
      <c r="M2561" s="25" t="s">
        <v>3559</v>
      </c>
      <c r="N2561" s="45">
        <v>45915</v>
      </c>
      <c r="O2561" s="54">
        <v>4464</v>
      </c>
      <c r="P2561" s="25" t="s">
        <v>3442</v>
      </c>
      <c r="Q2561" s="25" t="s">
        <v>637</v>
      </c>
      <c r="R2561" s="25" t="s">
        <v>638</v>
      </c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Monday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00"/>
        <v>2560</v>
      </c>
      <c r="B2562" s="25" t="s">
        <v>3440</v>
      </c>
      <c r="C2562" s="45">
        <v>45905</v>
      </c>
      <c r="D2562" s="45">
        <v>45910</v>
      </c>
      <c r="E2562" s="8">
        <v>86.8</v>
      </c>
      <c r="F2562" s="8">
        <f t="shared" si="312"/>
        <v>7638.4</v>
      </c>
      <c r="G2562" s="54">
        <f t="shared" si="301"/>
        <v>7638.4</v>
      </c>
      <c r="H2562" s="25">
        <v>101911</v>
      </c>
      <c r="I2562" s="25" t="s">
        <v>3940</v>
      </c>
      <c r="J2562" s="25">
        <v>1</v>
      </c>
      <c r="K2562" s="25">
        <v>1</v>
      </c>
      <c r="L2562" s="25">
        <f t="shared" si="296"/>
        <v>0</v>
      </c>
      <c r="M2562" s="25" t="s">
        <v>3608</v>
      </c>
      <c r="N2562" s="45">
        <v>45917</v>
      </c>
      <c r="O2562" s="54">
        <v>18259</v>
      </c>
      <c r="P2562" s="25" t="s">
        <v>31</v>
      </c>
      <c r="Q2562" s="25"/>
      <c r="R2562" s="25"/>
      <c r="S2562" s="3">
        <v>4</v>
      </c>
      <c r="T2562" s="55"/>
      <c r="U2562" s="25" t="s">
        <v>19</v>
      </c>
      <c r="V2562" s="25" t="str">
        <f>VLOOKUP(P2562,'Customer List'!B:C,2,)</f>
        <v>Delhi</v>
      </c>
      <c r="W2562" s="56"/>
      <c r="X2562" s="45"/>
      <c r="Y2562" s="25" t="str">
        <f t="shared" si="297"/>
        <v/>
      </c>
      <c r="Z2562" s="25" t="str">
        <f t="shared" si="298"/>
        <v>Wednesday</v>
      </c>
      <c r="AA2562" s="25" t="str">
        <f t="shared" si="299"/>
        <v/>
      </c>
      <c r="AB2562" s="25" t="str">
        <f>VLOOKUP(U2562,'Currency Sheet'!A:C,3,)</f>
        <v>DOLLAR</v>
      </c>
      <c r="AC2562" s="67" t="str">
        <f>VLOOKUP(P2562,'Customer List'!B:D,3,)</f>
        <v>Local</v>
      </c>
    </row>
    <row r="2563" spans="1:29" x14ac:dyDescent="0.25">
      <c r="A2563" s="25">
        <f t="shared" si="300"/>
        <v>2561</v>
      </c>
      <c r="B2563" s="25" t="s">
        <v>3440</v>
      </c>
      <c r="C2563" s="45">
        <v>45905</v>
      </c>
      <c r="D2563" s="45">
        <v>45910</v>
      </c>
      <c r="E2563" s="8">
        <v>109.2</v>
      </c>
      <c r="F2563" s="8">
        <f t="shared" si="312"/>
        <v>9609.6</v>
      </c>
      <c r="G2563" s="54">
        <f t="shared" si="301"/>
        <v>9609.6</v>
      </c>
      <c r="H2563" s="25">
        <v>102012</v>
      </c>
      <c r="I2563" s="25" t="s">
        <v>3941</v>
      </c>
      <c r="J2563" s="25">
        <v>1</v>
      </c>
      <c r="K2563" s="25">
        <v>1</v>
      </c>
      <c r="L2563" s="25">
        <f t="shared" si="296"/>
        <v>0</v>
      </c>
      <c r="M2563" s="25" t="s">
        <v>3538</v>
      </c>
      <c r="N2563" s="45">
        <v>45913</v>
      </c>
      <c r="O2563" s="54">
        <v>11849.76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00"/>
        <v>2562</v>
      </c>
      <c r="B2564" s="25" t="s">
        <v>3440</v>
      </c>
      <c r="C2564" s="45">
        <v>45905</v>
      </c>
      <c r="D2564" s="45">
        <v>45910</v>
      </c>
      <c r="E2564" s="8">
        <v>160.30000000000001</v>
      </c>
      <c r="F2564" s="8">
        <f t="shared" si="312"/>
        <v>14106.400000000001</v>
      </c>
      <c r="G2564" s="54">
        <f t="shared" si="301"/>
        <v>14106.400000000001</v>
      </c>
      <c r="H2564" s="25">
        <v>102020</v>
      </c>
      <c r="I2564" s="25" t="s">
        <v>3942</v>
      </c>
      <c r="J2564" s="25">
        <v>1</v>
      </c>
      <c r="K2564" s="25">
        <v>1</v>
      </c>
      <c r="L2564" s="25">
        <f t="shared" si="296"/>
        <v>0</v>
      </c>
      <c r="M2564" s="25" t="s">
        <v>3538</v>
      </c>
      <c r="N2564" s="45">
        <v>45913</v>
      </c>
      <c r="O2564" s="54">
        <v>17394.84</v>
      </c>
      <c r="P2564" s="25" t="s">
        <v>277</v>
      </c>
      <c r="Q2564" s="25">
        <v>58155615501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Pune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si="300"/>
        <v>2563</v>
      </c>
      <c r="B2565" s="25" t="s">
        <v>3440</v>
      </c>
      <c r="C2565" s="45">
        <v>45905</v>
      </c>
      <c r="D2565" s="45">
        <v>45910</v>
      </c>
      <c r="E2565" s="8">
        <v>85.4</v>
      </c>
      <c r="F2565" s="8">
        <f t="shared" si="312"/>
        <v>7515.2000000000007</v>
      </c>
      <c r="G2565" s="54">
        <f t="shared" si="301"/>
        <v>7515.2000000000007</v>
      </c>
      <c r="H2565" s="25">
        <v>102507</v>
      </c>
      <c r="I2565" s="25" t="s">
        <v>3943</v>
      </c>
      <c r="J2565" s="25">
        <v>1</v>
      </c>
      <c r="K2565" s="25">
        <v>1</v>
      </c>
      <c r="L2565" s="25">
        <f t="shared" si="296"/>
        <v>0</v>
      </c>
      <c r="M2565" s="25" t="s">
        <v>3533</v>
      </c>
      <c r="N2565" s="45">
        <v>45913</v>
      </c>
      <c r="O2565" s="54">
        <v>13615.2</v>
      </c>
      <c r="P2565" s="25" t="s">
        <v>3441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x14ac:dyDescent="0.25">
      <c r="A2566" s="25">
        <f t="shared" ref="A2566:A2629" si="317">A2565+1</f>
        <v>2564</v>
      </c>
      <c r="B2566" s="25" t="s">
        <v>3440</v>
      </c>
      <c r="C2566" s="45">
        <v>45905</v>
      </c>
      <c r="D2566" s="45">
        <v>45910</v>
      </c>
      <c r="E2566" s="8">
        <v>123.2</v>
      </c>
      <c r="F2566" s="8">
        <f t="shared" si="312"/>
        <v>10841.6</v>
      </c>
      <c r="G2566" s="54">
        <f t="shared" ref="G2566:G2629" si="318">F2566*J2566</f>
        <v>10841.6</v>
      </c>
      <c r="H2566" s="25">
        <v>102913</v>
      </c>
      <c r="I2566" s="25" t="s">
        <v>3944</v>
      </c>
      <c r="J2566" s="25">
        <v>1</v>
      </c>
      <c r="K2566" s="25">
        <v>1</v>
      </c>
      <c r="L2566" s="25">
        <f t="shared" si="296"/>
        <v>0</v>
      </c>
      <c r="M2566" s="25" t="s">
        <v>3533</v>
      </c>
      <c r="N2566" s="45">
        <v>45913</v>
      </c>
      <c r="O2566" s="54">
        <v>19641</v>
      </c>
      <c r="P2566" s="25" t="s">
        <v>3441</v>
      </c>
      <c r="Q2566" s="25">
        <v>58155615291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BANGALORE</v>
      </c>
      <c r="W2566" s="56"/>
      <c r="X2566" s="45">
        <v>45915</v>
      </c>
      <c r="Y2566" s="25">
        <f t="shared" si="297"/>
        <v>2</v>
      </c>
      <c r="Z2566" s="25" t="str">
        <f t="shared" si="298"/>
        <v>Saturday</v>
      </c>
      <c r="AA2566" s="25" t="str">
        <f t="shared" si="299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317"/>
        <v>2565</v>
      </c>
      <c r="B2567" s="25" t="s">
        <v>3440</v>
      </c>
      <c r="C2567" s="45">
        <v>45905</v>
      </c>
      <c r="D2567" s="45">
        <v>45910</v>
      </c>
      <c r="E2567" s="8">
        <v>32.9</v>
      </c>
      <c r="F2567" s="8">
        <f t="shared" si="312"/>
        <v>2895.2</v>
      </c>
      <c r="G2567" s="54">
        <f t="shared" si="318"/>
        <v>2895.2</v>
      </c>
      <c r="H2567" s="25">
        <v>103005</v>
      </c>
      <c r="I2567" s="25" t="s">
        <v>3945</v>
      </c>
      <c r="J2567" s="25">
        <v>1</v>
      </c>
      <c r="K2567" s="25">
        <v>1</v>
      </c>
      <c r="L2567" s="25">
        <f t="shared" ref="L2567:L2631" si="319">J2567-K2567</f>
        <v>0</v>
      </c>
      <c r="M2567" s="25" t="s">
        <v>3636</v>
      </c>
      <c r="N2567" s="45">
        <v>45917</v>
      </c>
      <c r="O2567" s="54">
        <v>3795.25</v>
      </c>
      <c r="P2567" s="25" t="s">
        <v>43</v>
      </c>
      <c r="Q2567" s="25" t="s">
        <v>637</v>
      </c>
      <c r="R2567" s="25" t="s">
        <v>725</v>
      </c>
      <c r="S2567" s="3">
        <v>4</v>
      </c>
      <c r="T2567" s="55"/>
      <c r="U2567" s="25" t="s">
        <v>19</v>
      </c>
      <c r="V2567" s="25" t="str">
        <f>VLOOKUP(P2567,'Customer List'!B:C,2,)</f>
        <v>Faridabad</v>
      </c>
      <c r="W2567" s="56"/>
      <c r="X2567" s="45"/>
      <c r="Y2567" s="25" t="str">
        <f t="shared" ref="Y2567:Y2631" si="320">IF(X2567="", "", X2567-N2567)</f>
        <v/>
      </c>
      <c r="Z2567" s="25" t="str">
        <f t="shared" ref="Z2567:Z2631" si="321">IF(N2567="", "", TEXT(N2567, "dddd"))</f>
        <v>Wednesday</v>
      </c>
      <c r="AA2567" s="25" t="str">
        <f t="shared" ref="AA2567:AA2631" si="322">IF(X2567="", "", TEXT(X2567, "dddd"))</f>
        <v/>
      </c>
      <c r="AB2567" s="25" t="str">
        <f>VLOOKUP(U2567,'Currency Sheet'!A:C,3,)</f>
        <v>DOLLAR</v>
      </c>
      <c r="AC2567" s="67" t="str">
        <f>VLOOKUP(P2567,'Customer List'!B:D,3,)</f>
        <v>Local</v>
      </c>
    </row>
    <row r="2568" spans="1:29" x14ac:dyDescent="0.25">
      <c r="A2568" s="25">
        <f t="shared" si="317"/>
        <v>2566</v>
      </c>
      <c r="B2568" s="25" t="s">
        <v>3440</v>
      </c>
      <c r="C2568" s="45">
        <v>45905</v>
      </c>
      <c r="D2568" s="45">
        <v>45910</v>
      </c>
      <c r="E2568" s="8">
        <v>173.6</v>
      </c>
      <c r="F2568" s="8">
        <f t="shared" si="312"/>
        <v>15276.8</v>
      </c>
      <c r="G2568" s="54">
        <f t="shared" si="318"/>
        <v>15276.8</v>
      </c>
      <c r="H2568" s="25">
        <v>103028</v>
      </c>
      <c r="I2568" s="25" t="s">
        <v>3946</v>
      </c>
      <c r="J2568" s="25">
        <v>1</v>
      </c>
      <c r="K2568" s="25">
        <v>1</v>
      </c>
      <c r="L2568" s="25">
        <f t="shared" si="319"/>
        <v>0</v>
      </c>
      <c r="M2568" s="25" t="s">
        <v>3538</v>
      </c>
      <c r="N2568" s="45">
        <v>45913</v>
      </c>
      <c r="O2568" s="54">
        <v>18838.080000000002</v>
      </c>
      <c r="P2568" s="25" t="s">
        <v>277</v>
      </c>
      <c r="Q2568" s="25">
        <v>58155615501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Pune</v>
      </c>
      <c r="W2568" s="56"/>
      <c r="X2568" s="45">
        <v>45915</v>
      </c>
      <c r="Y2568" s="25">
        <f t="shared" si="320"/>
        <v>2</v>
      </c>
      <c r="Z2568" s="25" t="str">
        <f t="shared" si="321"/>
        <v>Saturday</v>
      </c>
      <c r="AA2568" s="25" t="str">
        <f t="shared" si="322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7"/>
        <v>2567</v>
      </c>
      <c r="B2569" s="25" t="s">
        <v>3440</v>
      </c>
      <c r="C2569" s="45">
        <v>45905</v>
      </c>
      <c r="D2569" s="45">
        <v>45910</v>
      </c>
      <c r="E2569" s="8">
        <v>78.400000000000006</v>
      </c>
      <c r="F2569" s="8">
        <f t="shared" si="312"/>
        <v>6899.2000000000007</v>
      </c>
      <c r="G2569" s="54">
        <f t="shared" si="318"/>
        <v>6899.2000000000007</v>
      </c>
      <c r="H2569" s="25">
        <v>103031</v>
      </c>
      <c r="I2569" s="25" t="s">
        <v>3947</v>
      </c>
      <c r="J2569" s="25">
        <v>1</v>
      </c>
      <c r="K2569" s="25">
        <v>1</v>
      </c>
      <c r="L2569" s="25">
        <f t="shared" si="319"/>
        <v>0</v>
      </c>
      <c r="M2569" s="25" t="s">
        <v>3540</v>
      </c>
      <c r="N2569" s="45">
        <v>45913</v>
      </c>
      <c r="O2569" s="54">
        <v>9576</v>
      </c>
      <c r="P2569" s="25" t="s">
        <v>618</v>
      </c>
      <c r="Q2569" s="25">
        <v>58155620725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Bhuvneshwar</v>
      </c>
      <c r="W2569" s="56"/>
      <c r="X2569" s="45">
        <v>45915</v>
      </c>
      <c r="Y2569" s="25">
        <f t="shared" si="320"/>
        <v>2</v>
      </c>
      <c r="Z2569" s="25" t="str">
        <f t="shared" si="321"/>
        <v>Saturday</v>
      </c>
      <c r="AA2569" s="25" t="str">
        <f t="shared" si="322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7"/>
        <v>2568</v>
      </c>
      <c r="B2570" s="25" t="s">
        <v>3440</v>
      </c>
      <c r="C2570" s="45">
        <v>45905</v>
      </c>
      <c r="D2570" s="45">
        <v>45910</v>
      </c>
      <c r="E2570" s="8">
        <v>65.8</v>
      </c>
      <c r="F2570" s="8">
        <f t="shared" si="312"/>
        <v>5790.4</v>
      </c>
      <c r="G2570" s="54">
        <f t="shared" si="318"/>
        <v>11580.8</v>
      </c>
      <c r="H2570" s="25">
        <v>103112</v>
      </c>
      <c r="I2570" s="25" t="s">
        <v>3948</v>
      </c>
      <c r="J2570" s="25">
        <v>2</v>
      </c>
      <c r="K2570" s="25">
        <v>2</v>
      </c>
      <c r="L2570" s="25">
        <f t="shared" si="319"/>
        <v>0</v>
      </c>
      <c r="M2570" s="25" t="s">
        <v>3533</v>
      </c>
      <c r="N2570" s="45">
        <v>45913</v>
      </c>
      <c r="O2570" s="54">
        <v>20980.799999999999</v>
      </c>
      <c r="P2570" s="25" t="s">
        <v>3441</v>
      </c>
      <c r="Q2570" s="25">
        <v>58155615291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BANGALORE</v>
      </c>
      <c r="W2570" s="56"/>
      <c r="X2570" s="45">
        <v>45915</v>
      </c>
      <c r="Y2570" s="25">
        <f t="shared" si="320"/>
        <v>2</v>
      </c>
      <c r="Z2570" s="25" t="str">
        <f t="shared" si="321"/>
        <v>Saturday</v>
      </c>
      <c r="AA2570" s="25" t="str">
        <f t="shared" si="322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7"/>
        <v>2569</v>
      </c>
      <c r="B2571" s="25" t="s">
        <v>3440</v>
      </c>
      <c r="C2571" s="45">
        <v>45905</v>
      </c>
      <c r="D2571" s="45">
        <v>45910</v>
      </c>
      <c r="E2571" s="8">
        <v>137.19999999999999</v>
      </c>
      <c r="F2571" s="8">
        <f t="shared" si="312"/>
        <v>12073.599999999999</v>
      </c>
      <c r="G2571" s="54">
        <f t="shared" si="318"/>
        <v>12073.599999999999</v>
      </c>
      <c r="H2571" s="25">
        <v>103116</v>
      </c>
      <c r="I2571" s="25" t="s">
        <v>3949</v>
      </c>
      <c r="J2571" s="25">
        <v>1</v>
      </c>
      <c r="K2571" s="25">
        <v>1</v>
      </c>
      <c r="L2571" s="25">
        <f t="shared" si="319"/>
        <v>0</v>
      </c>
      <c r="M2571" s="25" t="s">
        <v>3540</v>
      </c>
      <c r="N2571" s="45">
        <v>45913</v>
      </c>
      <c r="O2571" s="54">
        <v>16758</v>
      </c>
      <c r="P2571" s="25" t="s">
        <v>618</v>
      </c>
      <c r="Q2571" s="25">
        <v>58155620725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Bhuvneshwar</v>
      </c>
      <c r="W2571" s="56"/>
      <c r="X2571" s="45">
        <v>45915</v>
      </c>
      <c r="Y2571" s="25">
        <f t="shared" si="320"/>
        <v>2</v>
      </c>
      <c r="Z2571" s="25" t="str">
        <f t="shared" si="321"/>
        <v>Saturday</v>
      </c>
      <c r="AA2571" s="25" t="str">
        <f t="shared" si="322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7"/>
        <v>2570</v>
      </c>
      <c r="B2572" s="25" t="s">
        <v>3440</v>
      </c>
      <c r="C2572" s="45">
        <v>45905</v>
      </c>
      <c r="D2572" s="45">
        <v>45910</v>
      </c>
      <c r="E2572" s="8">
        <v>162.4</v>
      </c>
      <c r="F2572" s="8">
        <f t="shared" si="312"/>
        <v>14291.2</v>
      </c>
      <c r="G2572" s="54">
        <f t="shared" si="318"/>
        <v>14291.2</v>
      </c>
      <c r="H2572" s="25">
        <v>103226</v>
      </c>
      <c r="I2572" s="25" t="s">
        <v>3950</v>
      </c>
      <c r="J2572" s="25">
        <v>1</v>
      </c>
      <c r="K2572" s="25">
        <v>1</v>
      </c>
      <c r="L2572" s="25">
        <f t="shared" si="319"/>
        <v>0</v>
      </c>
      <c r="M2572" s="25" t="s">
        <v>3538</v>
      </c>
      <c r="N2572" s="45">
        <v>45913</v>
      </c>
      <c r="O2572" s="54">
        <v>17622.72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20"/>
        <v>2</v>
      </c>
      <c r="Z2572" s="25" t="str">
        <f t="shared" si="321"/>
        <v>Saturday</v>
      </c>
      <c r="AA2572" s="25" t="str">
        <f t="shared" si="322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7"/>
        <v>2571</v>
      </c>
      <c r="B2573" s="25" t="s">
        <v>3440</v>
      </c>
      <c r="C2573" s="45">
        <v>45905</v>
      </c>
      <c r="D2573" s="45">
        <v>45910</v>
      </c>
      <c r="E2573" s="8">
        <v>196.5</v>
      </c>
      <c r="F2573" s="8">
        <f t="shared" si="312"/>
        <v>17292</v>
      </c>
      <c r="G2573" s="54">
        <f t="shared" si="318"/>
        <v>17292</v>
      </c>
      <c r="H2573" s="25">
        <v>104543</v>
      </c>
      <c r="I2573" s="25" t="s">
        <v>3951</v>
      </c>
      <c r="J2573" s="25">
        <v>1</v>
      </c>
      <c r="K2573" s="25">
        <v>1</v>
      </c>
      <c r="L2573" s="25">
        <f t="shared" si="319"/>
        <v>0</v>
      </c>
      <c r="M2573" s="25" t="s">
        <v>3538</v>
      </c>
      <c r="N2573" s="45">
        <v>45913</v>
      </c>
      <c r="O2573" s="54">
        <v>19901.52</v>
      </c>
      <c r="P2573" s="25" t="s">
        <v>277</v>
      </c>
      <c r="Q2573" s="25">
        <v>58155615501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Pune</v>
      </c>
      <c r="W2573" s="56"/>
      <c r="X2573" s="45">
        <v>45915</v>
      </c>
      <c r="Y2573" s="25">
        <f t="shared" si="320"/>
        <v>2</v>
      </c>
      <c r="Z2573" s="25" t="str">
        <f t="shared" si="321"/>
        <v>Saturday</v>
      </c>
      <c r="AA2573" s="25" t="str">
        <f t="shared" si="322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7"/>
        <v>2572</v>
      </c>
      <c r="B2574" s="25" t="s">
        <v>3440</v>
      </c>
      <c r="C2574" s="45">
        <v>45905</v>
      </c>
      <c r="D2574" s="45">
        <v>45910</v>
      </c>
      <c r="E2574" s="8">
        <v>65.8</v>
      </c>
      <c r="F2574" s="8">
        <f t="shared" si="312"/>
        <v>5790.4</v>
      </c>
      <c r="G2574" s="54">
        <f t="shared" si="318"/>
        <v>5790.4</v>
      </c>
      <c r="H2574" s="25">
        <v>105015</v>
      </c>
      <c r="I2574" s="25" t="s">
        <v>3952</v>
      </c>
      <c r="J2574" s="25">
        <v>1</v>
      </c>
      <c r="K2574" s="25">
        <v>1</v>
      </c>
      <c r="L2574" s="25">
        <f t="shared" si="319"/>
        <v>0</v>
      </c>
      <c r="M2574" s="25" t="s">
        <v>3540</v>
      </c>
      <c r="N2574" s="45">
        <v>45913</v>
      </c>
      <c r="O2574" s="54">
        <v>8037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20"/>
        <v>2</v>
      </c>
      <c r="Z2574" s="25" t="str">
        <f t="shared" si="321"/>
        <v>Saturday</v>
      </c>
      <c r="AA2574" s="25" t="str">
        <f t="shared" si="322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7"/>
        <v>2573</v>
      </c>
      <c r="B2575" s="25" t="s">
        <v>3440</v>
      </c>
      <c r="C2575" s="45">
        <v>45905</v>
      </c>
      <c r="D2575" s="45">
        <v>45910</v>
      </c>
      <c r="E2575" s="8">
        <v>30.8</v>
      </c>
      <c r="F2575" s="8">
        <f t="shared" si="312"/>
        <v>2710.4</v>
      </c>
      <c r="G2575" s="54">
        <f t="shared" si="318"/>
        <v>2710.4</v>
      </c>
      <c r="H2575" s="25">
        <v>115507</v>
      </c>
      <c r="I2575" s="25" t="s">
        <v>3953</v>
      </c>
      <c r="J2575" s="25">
        <v>1</v>
      </c>
      <c r="K2575" s="25">
        <v>1</v>
      </c>
      <c r="L2575" s="25">
        <f t="shared" si="319"/>
        <v>0</v>
      </c>
      <c r="M2575" s="25" t="s">
        <v>3540</v>
      </c>
      <c r="N2575" s="45">
        <v>45913</v>
      </c>
      <c r="O2575" s="54">
        <v>3762</v>
      </c>
      <c r="P2575" s="25" t="s">
        <v>618</v>
      </c>
      <c r="Q2575" s="25">
        <v>58155620725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Bhuvneshwar</v>
      </c>
      <c r="W2575" s="56"/>
      <c r="X2575" s="45">
        <v>45915</v>
      </c>
      <c r="Y2575" s="25">
        <f t="shared" si="320"/>
        <v>2</v>
      </c>
      <c r="Z2575" s="25" t="str">
        <f t="shared" si="321"/>
        <v>Saturday</v>
      </c>
      <c r="AA2575" s="25" t="str">
        <f t="shared" si="322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7"/>
        <v>2574</v>
      </c>
      <c r="B2576" s="25" t="s">
        <v>3440</v>
      </c>
      <c r="C2576" s="45">
        <v>45905</v>
      </c>
      <c r="D2576" s="45">
        <v>45910</v>
      </c>
      <c r="E2576" s="8">
        <v>207.2</v>
      </c>
      <c r="F2576" s="8">
        <f t="shared" si="312"/>
        <v>18233.599999999999</v>
      </c>
      <c r="G2576" s="54">
        <f t="shared" si="318"/>
        <v>18233.599999999999</v>
      </c>
      <c r="H2576" s="25">
        <v>119808</v>
      </c>
      <c r="I2576" s="25" t="s">
        <v>3954</v>
      </c>
      <c r="J2576" s="25">
        <v>1</v>
      </c>
      <c r="K2576" s="25">
        <v>1</v>
      </c>
      <c r="L2576" s="25">
        <f t="shared" si="319"/>
        <v>0</v>
      </c>
      <c r="M2576" s="25" t="s">
        <v>3538</v>
      </c>
      <c r="N2576" s="45">
        <v>45913</v>
      </c>
      <c r="O2576" s="54">
        <v>22484.16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20"/>
        <v>2</v>
      </c>
      <c r="Z2576" s="25" t="str">
        <f t="shared" si="321"/>
        <v>Saturday</v>
      </c>
      <c r="AA2576" s="25" t="str">
        <f t="shared" si="322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7"/>
        <v>2575</v>
      </c>
      <c r="B2577" s="25" t="s">
        <v>3440</v>
      </c>
      <c r="C2577" s="45">
        <v>45905</v>
      </c>
      <c r="D2577" s="45">
        <v>45910</v>
      </c>
      <c r="E2577" s="8">
        <v>185.5</v>
      </c>
      <c r="F2577" s="8">
        <f t="shared" si="312"/>
        <v>16324</v>
      </c>
      <c r="G2577" s="54">
        <f t="shared" si="318"/>
        <v>16324</v>
      </c>
      <c r="H2577" s="25">
        <v>121908</v>
      </c>
      <c r="I2577" s="25" t="s">
        <v>3955</v>
      </c>
      <c r="J2577" s="25">
        <v>1</v>
      </c>
      <c r="K2577" s="25">
        <v>1</v>
      </c>
      <c r="L2577" s="25">
        <f t="shared" si="319"/>
        <v>0</v>
      </c>
      <c r="M2577" s="25" t="s">
        <v>3538</v>
      </c>
      <c r="N2577" s="45">
        <v>45913</v>
      </c>
      <c r="O2577" s="54">
        <v>20129.400000000001</v>
      </c>
      <c r="P2577" s="25" t="s">
        <v>277</v>
      </c>
      <c r="Q2577" s="25">
        <v>58155615501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Pune</v>
      </c>
      <c r="W2577" s="56"/>
      <c r="X2577" s="45">
        <v>45915</v>
      </c>
      <c r="Y2577" s="25">
        <f t="shared" si="320"/>
        <v>2</v>
      </c>
      <c r="Z2577" s="25" t="str">
        <f t="shared" si="321"/>
        <v>Saturday</v>
      </c>
      <c r="AA2577" s="25" t="str">
        <f t="shared" si="322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7"/>
        <v>2576</v>
      </c>
      <c r="B2578" s="25" t="s">
        <v>3440</v>
      </c>
      <c r="C2578" s="45">
        <v>45905</v>
      </c>
      <c r="D2578" s="45">
        <v>45910</v>
      </c>
      <c r="E2578" s="8">
        <v>206.25</v>
      </c>
      <c r="F2578" s="8">
        <f t="shared" si="312"/>
        <v>18150</v>
      </c>
      <c r="G2578" s="54">
        <f t="shared" si="318"/>
        <v>18150</v>
      </c>
      <c r="H2578" s="25">
        <v>123141</v>
      </c>
      <c r="I2578" s="25" t="s">
        <v>3956</v>
      </c>
      <c r="J2578" s="25">
        <v>1</v>
      </c>
      <c r="K2578" s="25">
        <v>1</v>
      </c>
      <c r="L2578" s="25">
        <f t="shared" si="319"/>
        <v>0</v>
      </c>
      <c r="M2578" s="25" t="s">
        <v>3526</v>
      </c>
      <c r="N2578" s="45">
        <v>45913</v>
      </c>
      <c r="O2578" s="54">
        <v>31968.75</v>
      </c>
      <c r="P2578" s="25" t="s">
        <v>2055</v>
      </c>
      <c r="Q2578" s="25">
        <v>58155617516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Hyderabad</v>
      </c>
      <c r="W2578" s="56"/>
      <c r="X2578" s="45">
        <v>45915</v>
      </c>
      <c r="Y2578" s="25">
        <f t="shared" si="320"/>
        <v>2</v>
      </c>
      <c r="Z2578" s="25" t="str">
        <f t="shared" si="321"/>
        <v>Saturday</v>
      </c>
      <c r="AA2578" s="25" t="str">
        <f t="shared" si="322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317"/>
        <v>2577</v>
      </c>
      <c r="B2579" s="25" t="s">
        <v>3440</v>
      </c>
      <c r="C2579" s="45">
        <v>45905</v>
      </c>
      <c r="D2579" s="45">
        <v>45910</v>
      </c>
      <c r="E2579" s="8">
        <v>93.8</v>
      </c>
      <c r="F2579" s="8">
        <f t="shared" si="312"/>
        <v>8254.4</v>
      </c>
      <c r="G2579" s="54">
        <f t="shared" si="318"/>
        <v>8254.4</v>
      </c>
      <c r="H2579" s="25">
        <v>127607</v>
      </c>
      <c r="I2579" s="25" t="s">
        <v>3957</v>
      </c>
      <c r="J2579" s="25">
        <v>1</v>
      </c>
      <c r="K2579" s="25">
        <v>1</v>
      </c>
      <c r="L2579" s="25">
        <f t="shared" si="319"/>
        <v>0</v>
      </c>
      <c r="M2579" s="25" t="s">
        <v>3608</v>
      </c>
      <c r="N2579" s="45">
        <v>45917</v>
      </c>
      <c r="O2579" s="54">
        <v>19731.5</v>
      </c>
      <c r="P2579" s="25" t="s">
        <v>31</v>
      </c>
      <c r="Q2579" s="25"/>
      <c r="R2579" s="25"/>
      <c r="S2579" s="3">
        <v>4</v>
      </c>
      <c r="T2579" s="55"/>
      <c r="U2579" s="25" t="s">
        <v>19</v>
      </c>
      <c r="V2579" s="25" t="str">
        <f>VLOOKUP(P2579,'Customer List'!B:C,2,)</f>
        <v>Delhi</v>
      </c>
      <c r="W2579" s="56"/>
      <c r="X2579" s="45"/>
      <c r="Y2579" s="25" t="str">
        <f t="shared" si="320"/>
        <v/>
      </c>
      <c r="Z2579" s="25" t="str">
        <f t="shared" si="321"/>
        <v>Wednesday</v>
      </c>
      <c r="AA2579" s="25" t="str">
        <f t="shared" si="322"/>
        <v/>
      </c>
      <c r="AB2579" s="25" t="str">
        <f>VLOOKUP(U2579,'Currency Sheet'!A:C,3,)</f>
        <v>DOLLAR</v>
      </c>
      <c r="AC2579" s="67" t="str">
        <f>VLOOKUP(P2579,'Customer List'!B:D,3,)</f>
        <v>Local</v>
      </c>
    </row>
    <row r="2580" spans="1:29" x14ac:dyDescent="0.25">
      <c r="A2580" s="25">
        <f t="shared" si="317"/>
        <v>2578</v>
      </c>
      <c r="B2580" s="25" t="s">
        <v>3440</v>
      </c>
      <c r="C2580" s="45">
        <v>45905</v>
      </c>
      <c r="D2580" s="45">
        <v>45910</v>
      </c>
      <c r="E2580" s="8">
        <v>93.8</v>
      </c>
      <c r="F2580" s="8">
        <f t="shared" si="312"/>
        <v>8254.4</v>
      </c>
      <c r="G2580" s="54">
        <f t="shared" si="318"/>
        <v>8254.4</v>
      </c>
      <c r="H2580" s="25">
        <v>128007</v>
      </c>
      <c r="I2580" s="25" t="s">
        <v>3958</v>
      </c>
      <c r="J2580" s="25">
        <v>1</v>
      </c>
      <c r="K2580" s="25">
        <v>1</v>
      </c>
      <c r="L2580" s="25">
        <f t="shared" si="319"/>
        <v>0</v>
      </c>
      <c r="M2580" s="25" t="s">
        <v>3540</v>
      </c>
      <c r="N2580" s="45">
        <v>45913</v>
      </c>
      <c r="O2580" s="54">
        <v>11457</v>
      </c>
      <c r="P2580" s="25" t="s">
        <v>618</v>
      </c>
      <c r="Q2580" s="25">
        <v>58155620725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Bhuvneshwar</v>
      </c>
      <c r="W2580" s="56"/>
      <c r="X2580" s="45">
        <v>45915</v>
      </c>
      <c r="Y2580" s="25">
        <f t="shared" si="320"/>
        <v>2</v>
      </c>
      <c r="Z2580" s="25" t="str">
        <f t="shared" si="321"/>
        <v>Saturday</v>
      </c>
      <c r="AA2580" s="25" t="str">
        <f t="shared" si="322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7"/>
        <v>2579</v>
      </c>
      <c r="B2581" s="25" t="s">
        <v>3440</v>
      </c>
      <c r="C2581" s="45">
        <v>45905</v>
      </c>
      <c r="D2581" s="45">
        <v>45910</v>
      </c>
      <c r="E2581" s="8">
        <v>179.2</v>
      </c>
      <c r="F2581" s="8">
        <f t="shared" si="312"/>
        <v>15769.599999999999</v>
      </c>
      <c r="G2581" s="54">
        <f t="shared" si="318"/>
        <v>15769.599999999999</v>
      </c>
      <c r="H2581" s="25">
        <v>136402</v>
      </c>
      <c r="I2581" s="25" t="s">
        <v>3959</v>
      </c>
      <c r="J2581" s="25">
        <v>1</v>
      </c>
      <c r="K2581" s="25">
        <v>1</v>
      </c>
      <c r="L2581" s="25">
        <f t="shared" si="319"/>
        <v>0</v>
      </c>
      <c r="M2581" s="25" t="s">
        <v>3538</v>
      </c>
      <c r="N2581" s="45">
        <v>45913</v>
      </c>
      <c r="O2581" s="54">
        <v>19445.759999999998</v>
      </c>
      <c r="P2581" s="25" t="s">
        <v>277</v>
      </c>
      <c r="Q2581" s="25">
        <v>58155615501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Pune</v>
      </c>
      <c r="W2581" s="56"/>
      <c r="X2581" s="45">
        <v>45915</v>
      </c>
      <c r="Y2581" s="25">
        <f t="shared" si="320"/>
        <v>2</v>
      </c>
      <c r="Z2581" s="25" t="str">
        <f t="shared" si="321"/>
        <v>Saturday</v>
      </c>
      <c r="AA2581" s="25" t="str">
        <f t="shared" si="322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7"/>
        <v>2580</v>
      </c>
      <c r="B2582" s="25" t="s">
        <v>3440</v>
      </c>
      <c r="C2582" s="45">
        <v>45905</v>
      </c>
      <c r="D2582" s="45">
        <v>45910</v>
      </c>
      <c r="E2582" s="8">
        <v>209.3</v>
      </c>
      <c r="F2582" s="8">
        <f t="shared" si="312"/>
        <v>18418.400000000001</v>
      </c>
      <c r="G2582" s="54">
        <f t="shared" si="318"/>
        <v>18418.400000000001</v>
      </c>
      <c r="H2582" s="25">
        <v>138214</v>
      </c>
      <c r="I2582" s="25" t="s">
        <v>3960</v>
      </c>
      <c r="J2582" s="25">
        <v>1</v>
      </c>
      <c r="K2582" s="25">
        <v>1</v>
      </c>
      <c r="L2582" s="25">
        <f t="shared" si="319"/>
        <v>0</v>
      </c>
      <c r="M2582" s="25" t="s">
        <v>3533</v>
      </c>
      <c r="N2582" s="45">
        <v>45913</v>
      </c>
      <c r="O2582" s="54">
        <v>33368.400000000001</v>
      </c>
      <c r="P2582" s="25" t="s">
        <v>3441</v>
      </c>
      <c r="Q2582" s="25">
        <v>58155615291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BANGALORE</v>
      </c>
      <c r="W2582" s="56"/>
      <c r="X2582" s="45">
        <v>45915</v>
      </c>
      <c r="Y2582" s="25">
        <f t="shared" si="320"/>
        <v>2</v>
      </c>
      <c r="Z2582" s="25" t="str">
        <f t="shared" si="321"/>
        <v>Saturday</v>
      </c>
      <c r="AA2582" s="25" t="str">
        <f t="shared" si="322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7"/>
        <v>2581</v>
      </c>
      <c r="B2583" s="25" t="s">
        <v>3440</v>
      </c>
      <c r="C2583" s="45">
        <v>45905</v>
      </c>
      <c r="D2583" s="45">
        <v>45910</v>
      </c>
      <c r="E2583" s="8">
        <v>180.6</v>
      </c>
      <c r="F2583" s="8">
        <f t="shared" si="312"/>
        <v>15892.8</v>
      </c>
      <c r="G2583" s="54">
        <f t="shared" si="318"/>
        <v>15892.8</v>
      </c>
      <c r="H2583" s="25">
        <v>140902</v>
      </c>
      <c r="I2583" s="25" t="s">
        <v>3961</v>
      </c>
      <c r="J2583" s="25">
        <v>1</v>
      </c>
      <c r="K2583" s="25">
        <v>1</v>
      </c>
      <c r="L2583" s="25">
        <f t="shared" si="319"/>
        <v>0</v>
      </c>
      <c r="M2583" s="25" t="s">
        <v>3538</v>
      </c>
      <c r="N2583" s="45">
        <v>45913</v>
      </c>
      <c r="O2583" s="54">
        <v>19597.68</v>
      </c>
      <c r="P2583" s="25" t="s">
        <v>277</v>
      </c>
      <c r="Q2583" s="25">
        <v>58155615501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Pune</v>
      </c>
      <c r="W2583" s="56"/>
      <c r="X2583" s="45">
        <v>45915</v>
      </c>
      <c r="Y2583" s="25">
        <f t="shared" si="320"/>
        <v>2</v>
      </c>
      <c r="Z2583" s="25" t="str">
        <f t="shared" si="321"/>
        <v>Saturday</v>
      </c>
      <c r="AA2583" s="25" t="str">
        <f t="shared" si="322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7"/>
        <v>2582</v>
      </c>
      <c r="B2584" s="25" t="s">
        <v>3440</v>
      </c>
      <c r="C2584" s="45">
        <v>45905</v>
      </c>
      <c r="D2584" s="45">
        <v>45910</v>
      </c>
      <c r="E2584" s="8">
        <v>95.2</v>
      </c>
      <c r="F2584" s="8">
        <f t="shared" si="312"/>
        <v>8377.6</v>
      </c>
      <c r="G2584" s="54">
        <f t="shared" si="318"/>
        <v>8377.6</v>
      </c>
      <c r="H2584" s="25">
        <v>141703</v>
      </c>
      <c r="I2584" s="25" t="s">
        <v>3962</v>
      </c>
      <c r="J2584" s="25">
        <v>1</v>
      </c>
      <c r="K2584" s="25">
        <v>1</v>
      </c>
      <c r="L2584" s="25">
        <f t="shared" si="319"/>
        <v>0</v>
      </c>
      <c r="M2584" s="25" t="s">
        <v>3540</v>
      </c>
      <c r="N2584" s="45">
        <v>45913</v>
      </c>
      <c r="O2584" s="54">
        <v>11628</v>
      </c>
      <c r="P2584" s="25" t="s">
        <v>618</v>
      </c>
      <c r="Q2584" s="25">
        <v>58155620725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Bhuvneshwar</v>
      </c>
      <c r="W2584" s="56"/>
      <c r="X2584" s="45">
        <v>45915</v>
      </c>
      <c r="Y2584" s="25">
        <f t="shared" si="320"/>
        <v>2</v>
      </c>
      <c r="Z2584" s="25" t="str">
        <f t="shared" si="321"/>
        <v>Saturday</v>
      </c>
      <c r="AA2584" s="25" t="str">
        <f t="shared" si="322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317"/>
        <v>2583</v>
      </c>
      <c r="B2585" s="25" t="s">
        <v>3440</v>
      </c>
      <c r="C2585" s="45">
        <v>45905</v>
      </c>
      <c r="D2585" s="45">
        <v>45910</v>
      </c>
      <c r="E2585" s="8">
        <v>95.2</v>
      </c>
      <c r="F2585" s="8">
        <f t="shared" si="312"/>
        <v>8377.6</v>
      </c>
      <c r="G2585" s="54">
        <f t="shared" si="318"/>
        <v>8377.6</v>
      </c>
      <c r="H2585" s="25">
        <v>155512</v>
      </c>
      <c r="I2585" s="25" t="s">
        <v>3963</v>
      </c>
      <c r="J2585" s="25">
        <v>1</v>
      </c>
      <c r="K2585" s="25">
        <v>1</v>
      </c>
      <c r="L2585" s="25">
        <f t="shared" si="319"/>
        <v>0</v>
      </c>
      <c r="M2585" s="25" t="s">
        <v>3608</v>
      </c>
      <c r="N2585" s="45">
        <v>45917</v>
      </c>
      <c r="O2585" s="54">
        <v>20026</v>
      </c>
      <c r="P2585" s="25" t="s">
        <v>31</v>
      </c>
      <c r="Q2585" s="25"/>
      <c r="R2585" s="25"/>
      <c r="S2585" s="3">
        <v>4</v>
      </c>
      <c r="T2585" s="55"/>
      <c r="U2585" s="25" t="s">
        <v>19</v>
      </c>
      <c r="V2585" s="25" t="str">
        <f>VLOOKUP(P2585,'Customer List'!B:C,2,)</f>
        <v>Delhi</v>
      </c>
      <c r="W2585" s="56"/>
      <c r="X2585" s="45"/>
      <c r="Y2585" s="25" t="str">
        <f t="shared" si="320"/>
        <v/>
      </c>
      <c r="Z2585" s="25" t="str">
        <f t="shared" si="321"/>
        <v>Wednesday</v>
      </c>
      <c r="AA2585" s="25" t="str">
        <f t="shared" si="322"/>
        <v/>
      </c>
      <c r="AB2585" s="25" t="str">
        <f>VLOOKUP(U2585,'Currency Sheet'!A:C,3,)</f>
        <v>DOLLAR</v>
      </c>
      <c r="AC2585" s="67" t="str">
        <f>VLOOKUP(P2585,'Customer List'!B:D,3,)</f>
        <v>Local</v>
      </c>
    </row>
    <row r="2586" spans="1:29" x14ac:dyDescent="0.25">
      <c r="A2586" s="25">
        <f t="shared" si="317"/>
        <v>2584</v>
      </c>
      <c r="B2586" s="25" t="s">
        <v>3440</v>
      </c>
      <c r="C2586" s="45">
        <v>45905</v>
      </c>
      <c r="D2586" s="45">
        <v>45910</v>
      </c>
      <c r="E2586" s="8">
        <v>81.900000000000006</v>
      </c>
      <c r="F2586" s="8">
        <f t="shared" si="312"/>
        <v>7207.2000000000007</v>
      </c>
      <c r="G2586" s="54">
        <f t="shared" si="318"/>
        <v>7207.2000000000007</v>
      </c>
      <c r="H2586" s="25">
        <v>155608</v>
      </c>
      <c r="I2586" s="25" t="s">
        <v>3964</v>
      </c>
      <c r="J2586" s="25">
        <v>1</v>
      </c>
      <c r="K2586" s="25">
        <v>1</v>
      </c>
      <c r="L2586" s="25">
        <f t="shared" si="319"/>
        <v>0</v>
      </c>
      <c r="M2586" s="25" t="s">
        <v>3540</v>
      </c>
      <c r="N2586" s="45">
        <v>45913</v>
      </c>
      <c r="O2586" s="54">
        <v>10003.5</v>
      </c>
      <c r="P2586" s="25" t="s">
        <v>618</v>
      </c>
      <c r="Q2586" s="25">
        <v>58155620725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Bhuvneshwar</v>
      </c>
      <c r="W2586" s="56"/>
      <c r="X2586" s="45">
        <v>45915</v>
      </c>
      <c r="Y2586" s="25">
        <f t="shared" si="320"/>
        <v>2</v>
      </c>
      <c r="Z2586" s="25" t="str">
        <f t="shared" si="321"/>
        <v>Saturday</v>
      </c>
      <c r="AA2586" s="25" t="str">
        <f t="shared" si="322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317"/>
        <v>2585</v>
      </c>
      <c r="B2587" s="25" t="s">
        <v>3440</v>
      </c>
      <c r="C2587" s="45">
        <v>45905</v>
      </c>
      <c r="D2587" s="45">
        <v>45910</v>
      </c>
      <c r="E2587" s="8">
        <v>93.8</v>
      </c>
      <c r="F2587" s="8">
        <f t="shared" si="312"/>
        <v>8254.4</v>
      </c>
      <c r="G2587" s="54">
        <f t="shared" si="318"/>
        <v>8254.4</v>
      </c>
      <c r="H2587" s="25">
        <v>155903</v>
      </c>
      <c r="I2587" s="25" t="s">
        <v>3965</v>
      </c>
      <c r="J2587" s="25">
        <v>1</v>
      </c>
      <c r="K2587" s="25">
        <v>1</v>
      </c>
      <c r="L2587" s="25">
        <f t="shared" si="319"/>
        <v>0</v>
      </c>
      <c r="M2587" s="25" t="s">
        <v>3636</v>
      </c>
      <c r="N2587" s="45">
        <v>45917</v>
      </c>
      <c r="O2587" s="54">
        <v>10820</v>
      </c>
      <c r="P2587" s="25" t="s">
        <v>43</v>
      </c>
      <c r="Q2587" s="25" t="s">
        <v>637</v>
      </c>
      <c r="R2587" s="25" t="s">
        <v>725</v>
      </c>
      <c r="S2587" s="3">
        <v>4</v>
      </c>
      <c r="T2587" s="55"/>
      <c r="U2587" s="25" t="s">
        <v>19</v>
      </c>
      <c r="V2587" s="25" t="str">
        <f>VLOOKUP(P2587,'Customer List'!B:C,2,)</f>
        <v>Faridabad</v>
      </c>
      <c r="W2587" s="56"/>
      <c r="X2587" s="45"/>
      <c r="Y2587" s="25" t="str">
        <f t="shared" si="320"/>
        <v/>
      </c>
      <c r="Z2587" s="25" t="str">
        <f t="shared" si="321"/>
        <v>Wednesday</v>
      </c>
      <c r="AA2587" s="25" t="str">
        <f t="shared" si="322"/>
        <v/>
      </c>
      <c r="AB2587" s="25" t="str">
        <f>VLOOKUP(U2587,'Currency Sheet'!A:C,3,)</f>
        <v>DOLLAR</v>
      </c>
      <c r="AC2587" s="67" t="str">
        <f>VLOOKUP(P2587,'Customer List'!B:D,3,)</f>
        <v>Local</v>
      </c>
    </row>
    <row r="2588" spans="1:29" x14ac:dyDescent="0.25">
      <c r="A2588" s="25">
        <f t="shared" si="317"/>
        <v>2586</v>
      </c>
      <c r="B2588" s="25" t="s">
        <v>3440</v>
      </c>
      <c r="C2588" s="45">
        <v>45905</v>
      </c>
      <c r="D2588" s="45">
        <v>45910</v>
      </c>
      <c r="E2588" s="8">
        <v>193.2</v>
      </c>
      <c r="F2588" s="8">
        <f t="shared" si="312"/>
        <v>17001.599999999999</v>
      </c>
      <c r="G2588" s="54">
        <f t="shared" si="318"/>
        <v>34003.199999999997</v>
      </c>
      <c r="H2588" s="25">
        <v>156604</v>
      </c>
      <c r="I2588" s="25" t="s">
        <v>3966</v>
      </c>
      <c r="J2588" s="25">
        <v>2</v>
      </c>
      <c r="K2588" s="25">
        <v>2</v>
      </c>
      <c r="L2588" s="25">
        <f t="shared" si="319"/>
        <v>0</v>
      </c>
      <c r="M2588" s="25" t="s">
        <v>3525</v>
      </c>
      <c r="N2588" s="45">
        <v>45913</v>
      </c>
      <c r="O2588" s="54">
        <v>58180.800000000003</v>
      </c>
      <c r="P2588" s="25" t="s">
        <v>2055</v>
      </c>
      <c r="Q2588" s="25">
        <v>58155617516</v>
      </c>
      <c r="R2588" s="25" t="s">
        <v>41</v>
      </c>
      <c r="S2588" s="3">
        <v>4</v>
      </c>
      <c r="T2588" s="55"/>
      <c r="U2588" s="25" t="s">
        <v>19</v>
      </c>
      <c r="V2588" s="25" t="str">
        <f>VLOOKUP(P2588,'Customer List'!B:C,2,)</f>
        <v>Hyderabad</v>
      </c>
      <c r="W2588" s="56"/>
      <c r="X2588" s="45">
        <v>45915</v>
      </c>
      <c r="Y2588" s="25">
        <f t="shared" si="320"/>
        <v>2</v>
      </c>
      <c r="Z2588" s="25" t="str">
        <f t="shared" si="321"/>
        <v>Saturday</v>
      </c>
      <c r="AA2588" s="25" t="str">
        <f t="shared" si="322"/>
        <v>Monday</v>
      </c>
      <c r="AB2588" s="25" t="str">
        <f>VLOOKUP(U2588,'Currency Sheet'!A:C,3,)</f>
        <v>DOLLAR</v>
      </c>
      <c r="AC2588" s="67" t="str">
        <f>VLOOKUP(P2588,'Customer List'!B:D,3,)</f>
        <v>OutStation</v>
      </c>
    </row>
    <row r="2589" spans="1:29" x14ac:dyDescent="0.25">
      <c r="A2589" s="25">
        <f t="shared" si="317"/>
        <v>2587</v>
      </c>
      <c r="B2589" s="25" t="s">
        <v>3440</v>
      </c>
      <c r="C2589" s="45">
        <v>45905</v>
      </c>
      <c r="D2589" s="45">
        <v>45910</v>
      </c>
      <c r="E2589" s="8">
        <v>47.6</v>
      </c>
      <c r="F2589" s="8">
        <f t="shared" si="312"/>
        <v>4188.8</v>
      </c>
      <c r="G2589" s="54">
        <f t="shared" si="318"/>
        <v>4188.8</v>
      </c>
      <c r="H2589" s="25">
        <v>161203</v>
      </c>
      <c r="I2589" s="25" t="s">
        <v>3967</v>
      </c>
      <c r="J2589" s="25">
        <v>1</v>
      </c>
      <c r="K2589" s="25">
        <v>1</v>
      </c>
      <c r="L2589" s="25">
        <f t="shared" si="319"/>
        <v>0</v>
      </c>
      <c r="M2589" s="25" t="s">
        <v>3636</v>
      </c>
      <c r="N2589" s="45">
        <v>45917</v>
      </c>
      <c r="O2589" s="54">
        <v>5491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20"/>
        <v/>
      </c>
      <c r="Z2589" s="25" t="str">
        <f t="shared" si="321"/>
        <v>Wednesday</v>
      </c>
      <c r="AA2589" s="25" t="str">
        <f t="shared" si="322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7"/>
        <v>2588</v>
      </c>
      <c r="B2590" s="25" t="s">
        <v>3440</v>
      </c>
      <c r="C2590" s="45">
        <v>45905</v>
      </c>
      <c r="D2590" s="45">
        <v>45910</v>
      </c>
      <c r="E2590" s="8">
        <v>30.8</v>
      </c>
      <c r="F2590" s="8">
        <f t="shared" si="312"/>
        <v>2710.4</v>
      </c>
      <c r="G2590" s="54">
        <f t="shared" si="318"/>
        <v>2710.4</v>
      </c>
      <c r="H2590" s="25">
        <v>163503</v>
      </c>
      <c r="I2590" s="25" t="s">
        <v>3968</v>
      </c>
      <c r="J2590" s="25">
        <v>1</v>
      </c>
      <c r="K2590" s="25">
        <v>1</v>
      </c>
      <c r="L2590" s="25">
        <f t="shared" si="319"/>
        <v>0</v>
      </c>
      <c r="M2590" s="25" t="s">
        <v>3636</v>
      </c>
      <c r="N2590" s="45">
        <v>45917</v>
      </c>
      <c r="O2590" s="54">
        <v>3553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20"/>
        <v/>
      </c>
      <c r="Z2590" s="25" t="str">
        <f t="shared" si="321"/>
        <v>Wednesday</v>
      </c>
      <c r="AA2590" s="25" t="str">
        <f t="shared" si="322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7"/>
        <v>2589</v>
      </c>
      <c r="B2591" s="25" t="s">
        <v>3440</v>
      </c>
      <c r="C2591" s="45">
        <v>45905</v>
      </c>
      <c r="D2591" s="45">
        <v>45910</v>
      </c>
      <c r="E2591" s="8">
        <v>50.4</v>
      </c>
      <c r="F2591" s="8">
        <f t="shared" si="312"/>
        <v>4435.2</v>
      </c>
      <c r="G2591" s="54">
        <f t="shared" si="318"/>
        <v>4435.2</v>
      </c>
      <c r="H2591" s="25">
        <v>300412</v>
      </c>
      <c r="I2591" s="25" t="s">
        <v>3969</v>
      </c>
      <c r="J2591" s="25">
        <v>1</v>
      </c>
      <c r="K2591" s="25">
        <v>1</v>
      </c>
      <c r="L2591" s="25">
        <f t="shared" si="319"/>
        <v>0</v>
      </c>
      <c r="M2591" s="25" t="s">
        <v>3459</v>
      </c>
      <c r="N2591" s="45">
        <v>45911</v>
      </c>
      <c r="O2591" s="54">
        <v>6912</v>
      </c>
      <c r="P2591" s="25" t="s">
        <v>209</v>
      </c>
      <c r="Q2591" s="25" t="s">
        <v>1131</v>
      </c>
      <c r="R2591" s="25" t="s">
        <v>1131</v>
      </c>
      <c r="S2591" s="3">
        <v>4</v>
      </c>
      <c r="T2591" s="55"/>
      <c r="U2591" s="25" t="s">
        <v>19</v>
      </c>
      <c r="V2591" s="25" t="str">
        <f>VLOOKUP(P2591,'Customer List'!B:C,2,)</f>
        <v>Delhi</v>
      </c>
      <c r="W2591" s="56"/>
      <c r="X2591" s="45"/>
      <c r="Y2591" s="25" t="str">
        <f t="shared" si="320"/>
        <v/>
      </c>
      <c r="Z2591" s="25" t="str">
        <f t="shared" si="321"/>
        <v>Thursday</v>
      </c>
      <c r="AA2591" s="25" t="str">
        <f t="shared" si="322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x14ac:dyDescent="0.25">
      <c r="A2592" s="25">
        <f t="shared" si="317"/>
        <v>2590</v>
      </c>
      <c r="B2592" s="25" t="s">
        <v>3440</v>
      </c>
      <c r="C2592" s="45">
        <v>45905</v>
      </c>
      <c r="D2592" s="45">
        <v>45910</v>
      </c>
      <c r="E2592" s="8">
        <v>234.5</v>
      </c>
      <c r="F2592" s="8">
        <f t="shared" si="312"/>
        <v>20636</v>
      </c>
      <c r="G2592" s="54">
        <f t="shared" si="318"/>
        <v>20636</v>
      </c>
      <c r="H2592" s="25">
        <v>300428</v>
      </c>
      <c r="I2592" s="25" t="s">
        <v>3970</v>
      </c>
      <c r="J2592" s="25">
        <v>1</v>
      </c>
      <c r="K2592" s="25">
        <v>1</v>
      </c>
      <c r="L2592" s="25">
        <f t="shared" si="319"/>
        <v>0</v>
      </c>
      <c r="M2592" s="25" t="s">
        <v>3541</v>
      </c>
      <c r="N2592" s="45">
        <v>45913</v>
      </c>
      <c r="O2592" s="54">
        <v>31825</v>
      </c>
      <c r="P2592" s="25" t="s">
        <v>618</v>
      </c>
      <c r="Q2592" s="25">
        <v>58155620725</v>
      </c>
      <c r="R2592" s="25" t="s">
        <v>41</v>
      </c>
      <c r="S2592" s="3">
        <v>4</v>
      </c>
      <c r="T2592" s="55"/>
      <c r="U2592" s="25" t="s">
        <v>19</v>
      </c>
      <c r="V2592" s="25" t="str">
        <f>VLOOKUP(P2592,'Customer List'!B:C,2,)</f>
        <v>Bhuvneshwar</v>
      </c>
      <c r="W2592" s="56"/>
      <c r="X2592" s="45">
        <v>45915</v>
      </c>
      <c r="Y2592" s="25">
        <f t="shared" si="320"/>
        <v>2</v>
      </c>
      <c r="Z2592" s="25" t="str">
        <f t="shared" si="321"/>
        <v>Saturday</v>
      </c>
      <c r="AA2592" s="25" t="str">
        <f t="shared" si="322"/>
        <v>Monday</v>
      </c>
      <c r="AB2592" s="25" t="str">
        <f>VLOOKUP(U2592,'Currency Sheet'!A:C,3,)</f>
        <v>DOLLAR</v>
      </c>
      <c r="AC2592" s="67" t="str">
        <f>VLOOKUP(P2592,'Customer List'!B:D,3,)</f>
        <v>OutStation</v>
      </c>
    </row>
    <row r="2593" spans="1:29" x14ac:dyDescent="0.25">
      <c r="A2593" s="25">
        <f t="shared" si="317"/>
        <v>2591</v>
      </c>
      <c r="B2593" s="25" t="s">
        <v>3440</v>
      </c>
      <c r="C2593" s="45">
        <v>45905</v>
      </c>
      <c r="D2593" s="45">
        <v>45910</v>
      </c>
      <c r="E2593" s="8">
        <v>46.2</v>
      </c>
      <c r="F2593" s="8">
        <f t="shared" si="312"/>
        <v>4065.6000000000004</v>
      </c>
      <c r="G2593" s="54">
        <f t="shared" si="318"/>
        <v>4065.6000000000004</v>
      </c>
      <c r="H2593" s="25">
        <v>300508</v>
      </c>
      <c r="I2593" s="25" t="s">
        <v>3971</v>
      </c>
      <c r="J2593" s="25">
        <v>1</v>
      </c>
      <c r="K2593" s="25">
        <v>1</v>
      </c>
      <c r="L2593" s="25">
        <f t="shared" si="319"/>
        <v>0</v>
      </c>
      <c r="M2593" s="25" t="s">
        <v>3459</v>
      </c>
      <c r="N2593" s="45">
        <v>45911</v>
      </c>
      <c r="O2593" s="54">
        <v>6336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20"/>
        <v/>
      </c>
      <c r="Z2593" s="25" t="str">
        <f t="shared" si="321"/>
        <v>Thursday</v>
      </c>
      <c r="AA2593" s="25" t="str">
        <f t="shared" si="322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7"/>
        <v>2592</v>
      </c>
      <c r="B2594" s="25" t="s">
        <v>3440</v>
      </c>
      <c r="C2594" s="45">
        <v>45905</v>
      </c>
      <c r="D2594" s="45">
        <v>45910</v>
      </c>
      <c r="E2594" s="8">
        <v>35</v>
      </c>
      <c r="F2594" s="8">
        <f t="shared" si="312"/>
        <v>3080</v>
      </c>
      <c r="G2594" s="54">
        <f t="shared" si="318"/>
        <v>3080</v>
      </c>
      <c r="H2594" s="25">
        <v>301006</v>
      </c>
      <c r="I2594" s="25" t="s">
        <v>3972</v>
      </c>
      <c r="J2594" s="25">
        <v>1</v>
      </c>
      <c r="K2594" s="25">
        <v>1</v>
      </c>
      <c r="L2594" s="25">
        <f t="shared" si="319"/>
        <v>0</v>
      </c>
      <c r="M2594" s="25" t="s">
        <v>3459</v>
      </c>
      <c r="N2594" s="45">
        <v>45911</v>
      </c>
      <c r="O2594" s="54">
        <v>4800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20"/>
        <v/>
      </c>
      <c r="Z2594" s="25" t="str">
        <f t="shared" si="321"/>
        <v>Thursday</v>
      </c>
      <c r="AA2594" s="25" t="str">
        <f t="shared" si="322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x14ac:dyDescent="0.25">
      <c r="A2595" s="25">
        <f t="shared" si="317"/>
        <v>2593</v>
      </c>
      <c r="B2595" s="25" t="s">
        <v>3440</v>
      </c>
      <c r="C2595" s="45">
        <v>45905</v>
      </c>
      <c r="D2595" s="45">
        <v>45910</v>
      </c>
      <c r="E2595" s="8">
        <v>318</v>
      </c>
      <c r="F2595" s="8">
        <f t="shared" si="312"/>
        <v>27984</v>
      </c>
      <c r="G2595" s="54">
        <f t="shared" si="318"/>
        <v>27984</v>
      </c>
      <c r="H2595" s="25">
        <v>302262</v>
      </c>
      <c r="I2595" s="25" t="s">
        <v>3973</v>
      </c>
      <c r="J2595" s="25">
        <v>1</v>
      </c>
      <c r="K2595" s="25">
        <v>1</v>
      </c>
      <c r="L2595" s="25">
        <f t="shared" si="319"/>
        <v>0</v>
      </c>
      <c r="M2595" s="25" t="s">
        <v>3539</v>
      </c>
      <c r="N2595" s="45">
        <v>45913</v>
      </c>
      <c r="O2595" s="54">
        <v>40280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20"/>
        <v>2</v>
      </c>
      <c r="Z2595" s="25" t="str">
        <f t="shared" si="321"/>
        <v>Saturday</v>
      </c>
      <c r="AA2595" s="25" t="str">
        <f t="shared" si="322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7"/>
        <v>2594</v>
      </c>
      <c r="B2596" s="25" t="s">
        <v>3440</v>
      </c>
      <c r="C2596" s="45">
        <v>45905</v>
      </c>
      <c r="D2596" s="45">
        <v>45910</v>
      </c>
      <c r="E2596" s="8">
        <v>267.39999999999998</v>
      </c>
      <c r="F2596" s="8">
        <f t="shared" si="312"/>
        <v>23531.199999999997</v>
      </c>
      <c r="G2596" s="54">
        <f t="shared" si="318"/>
        <v>23531.199999999997</v>
      </c>
      <c r="H2596" s="25">
        <v>303550</v>
      </c>
      <c r="I2596" s="25" t="s">
        <v>3974</v>
      </c>
      <c r="J2596" s="25">
        <v>1</v>
      </c>
      <c r="K2596" s="25">
        <v>1</v>
      </c>
      <c r="L2596" s="25">
        <f t="shared" si="319"/>
        <v>0</v>
      </c>
      <c r="M2596" s="25" t="s">
        <v>3539</v>
      </c>
      <c r="N2596" s="45">
        <v>45913</v>
      </c>
      <c r="O2596" s="54">
        <v>36290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20"/>
        <v>2</v>
      </c>
      <c r="Z2596" s="25" t="str">
        <f t="shared" si="321"/>
        <v>Saturday</v>
      </c>
      <c r="AA2596" s="25" t="str">
        <f t="shared" si="322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7"/>
        <v>2595</v>
      </c>
      <c r="B2597" s="25" t="s">
        <v>3440</v>
      </c>
      <c r="C2597" s="45">
        <v>45905</v>
      </c>
      <c r="D2597" s="45">
        <v>45910</v>
      </c>
      <c r="E2597" s="8">
        <v>50.4</v>
      </c>
      <c r="F2597" s="8">
        <f t="shared" si="312"/>
        <v>4435.2</v>
      </c>
      <c r="G2597" s="54">
        <f t="shared" si="318"/>
        <v>8870.4</v>
      </c>
      <c r="H2597" s="25">
        <v>304006</v>
      </c>
      <c r="I2597" s="25" t="s">
        <v>3975</v>
      </c>
      <c r="J2597" s="25">
        <v>2</v>
      </c>
      <c r="K2597" s="25">
        <v>2</v>
      </c>
      <c r="L2597" s="25">
        <f t="shared" si="319"/>
        <v>0</v>
      </c>
      <c r="M2597" s="25" t="s">
        <v>3547</v>
      </c>
      <c r="N2597" s="45">
        <v>45913</v>
      </c>
      <c r="O2597" s="54">
        <v>15177.6</v>
      </c>
      <c r="P2597" s="25" t="s">
        <v>192</v>
      </c>
      <c r="Q2597" s="25" t="s">
        <v>3563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Chandigarh</v>
      </c>
      <c r="W2597" s="56"/>
      <c r="X2597" s="45">
        <v>45915</v>
      </c>
      <c r="Y2597" s="25">
        <f t="shared" si="320"/>
        <v>2</v>
      </c>
      <c r="Z2597" s="25" t="str">
        <f t="shared" si="321"/>
        <v>Saturday</v>
      </c>
      <c r="AA2597" s="25" t="str">
        <f t="shared" si="322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7"/>
        <v>2596</v>
      </c>
      <c r="B2598" s="25" t="s">
        <v>3440</v>
      </c>
      <c r="C2598" s="45">
        <v>45905</v>
      </c>
      <c r="D2598" s="45">
        <v>45910</v>
      </c>
      <c r="E2598" s="8">
        <v>300.75</v>
      </c>
      <c r="F2598" s="8">
        <f t="shared" si="312"/>
        <v>26466</v>
      </c>
      <c r="G2598" s="54">
        <f t="shared" si="318"/>
        <v>26466</v>
      </c>
      <c r="H2598" s="25">
        <v>304044</v>
      </c>
      <c r="I2598" s="25" t="s">
        <v>3976</v>
      </c>
      <c r="J2598" s="25">
        <v>1</v>
      </c>
      <c r="K2598" s="25">
        <v>1</v>
      </c>
      <c r="L2598" s="25">
        <f t="shared" si="319"/>
        <v>0</v>
      </c>
      <c r="M2598" s="25" t="s">
        <v>3541</v>
      </c>
      <c r="N2598" s="45">
        <v>45913</v>
      </c>
      <c r="O2598" s="54">
        <v>38095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20"/>
        <v>2</v>
      </c>
      <c r="Z2598" s="25" t="str">
        <f t="shared" si="321"/>
        <v>Saturday</v>
      </c>
      <c r="AA2598" s="25" t="str">
        <f t="shared" si="322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7"/>
        <v>2597</v>
      </c>
      <c r="B2599" s="25" t="s">
        <v>3440</v>
      </c>
      <c r="C2599" s="45">
        <v>45905</v>
      </c>
      <c r="D2599" s="45">
        <v>45910</v>
      </c>
      <c r="E2599" s="8">
        <v>205.1</v>
      </c>
      <c r="F2599" s="8">
        <f t="shared" si="312"/>
        <v>18048.8</v>
      </c>
      <c r="G2599" s="54">
        <f t="shared" si="318"/>
        <v>18048.8</v>
      </c>
      <c r="H2599" s="25">
        <v>305210</v>
      </c>
      <c r="I2599" s="25" t="s">
        <v>3977</v>
      </c>
      <c r="J2599" s="25">
        <v>1</v>
      </c>
      <c r="K2599" s="25">
        <v>1</v>
      </c>
      <c r="L2599" s="25">
        <f t="shared" si="319"/>
        <v>0</v>
      </c>
      <c r="M2599" s="25" t="s">
        <v>3539</v>
      </c>
      <c r="N2599" s="45">
        <v>45913</v>
      </c>
      <c r="O2599" s="54">
        <v>27835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20"/>
        <v>2</v>
      </c>
      <c r="Z2599" s="25" t="str">
        <f t="shared" si="321"/>
        <v>Saturday</v>
      </c>
      <c r="AA2599" s="25" t="str">
        <f t="shared" si="322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7"/>
        <v>2598</v>
      </c>
      <c r="B2600" s="25" t="s">
        <v>3440</v>
      </c>
      <c r="C2600" s="45">
        <v>45905</v>
      </c>
      <c r="D2600" s="45">
        <v>45910</v>
      </c>
      <c r="E2600" s="8">
        <v>185.5</v>
      </c>
      <c r="F2600" s="8">
        <f t="shared" si="312"/>
        <v>16324</v>
      </c>
      <c r="G2600" s="54">
        <f t="shared" si="318"/>
        <v>16324</v>
      </c>
      <c r="H2600" s="25">
        <v>308110</v>
      </c>
      <c r="I2600" s="25" t="s">
        <v>3978</v>
      </c>
      <c r="J2600" s="25">
        <v>1</v>
      </c>
      <c r="K2600" s="25">
        <v>1</v>
      </c>
      <c r="L2600" s="25">
        <f t="shared" si="319"/>
        <v>0</v>
      </c>
      <c r="M2600" s="25" t="s">
        <v>3541</v>
      </c>
      <c r="N2600" s="45">
        <v>45913</v>
      </c>
      <c r="O2600" s="54">
        <v>25175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20"/>
        <v>2</v>
      </c>
      <c r="Z2600" s="25" t="str">
        <f t="shared" si="321"/>
        <v>Saturday</v>
      </c>
      <c r="AA2600" s="25" t="str">
        <f t="shared" si="322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317"/>
        <v>2599</v>
      </c>
      <c r="B2601" s="25" t="s">
        <v>3440</v>
      </c>
      <c r="C2601" s="45">
        <v>45905</v>
      </c>
      <c r="D2601" s="45">
        <v>45910</v>
      </c>
      <c r="E2601" s="8">
        <v>259</v>
      </c>
      <c r="F2601" s="8">
        <f t="shared" si="312"/>
        <v>22792</v>
      </c>
      <c r="G2601" s="54">
        <f t="shared" si="318"/>
        <v>22792</v>
      </c>
      <c r="H2601" s="25">
        <v>309816</v>
      </c>
      <c r="I2601" s="25" t="s">
        <v>3979</v>
      </c>
      <c r="J2601" s="25">
        <v>1</v>
      </c>
      <c r="K2601" s="25">
        <v>1</v>
      </c>
      <c r="L2601" s="25">
        <f t="shared" si="319"/>
        <v>0</v>
      </c>
      <c r="M2601" s="25" t="s">
        <v>3460</v>
      </c>
      <c r="N2601" s="45">
        <v>45911</v>
      </c>
      <c r="O2601" s="54">
        <v>35150</v>
      </c>
      <c r="P2601" s="25" t="s">
        <v>214</v>
      </c>
      <c r="Q2601" s="25" t="s">
        <v>1131</v>
      </c>
      <c r="R2601" s="25" t="s">
        <v>1131</v>
      </c>
      <c r="S2601" s="3">
        <v>4</v>
      </c>
      <c r="T2601" s="55"/>
      <c r="U2601" s="25" t="s">
        <v>19</v>
      </c>
      <c r="V2601" s="25" t="str">
        <f>VLOOKUP(P2601,'Customer List'!B:C,2,)</f>
        <v>Delhi</v>
      </c>
      <c r="W2601" s="56"/>
      <c r="X2601" s="45"/>
      <c r="Y2601" s="25" t="str">
        <f t="shared" si="320"/>
        <v/>
      </c>
      <c r="Z2601" s="25" t="str">
        <f t="shared" si="321"/>
        <v>Thursday</v>
      </c>
      <c r="AA2601" s="25" t="str">
        <f t="shared" si="322"/>
        <v/>
      </c>
      <c r="AB2601" s="25" t="str">
        <f>VLOOKUP(U2601,'Currency Sheet'!A:C,3,)</f>
        <v>DOLLAR</v>
      </c>
      <c r="AC2601" s="67" t="str">
        <f>VLOOKUP(P2601,'Customer List'!B:D,3,)</f>
        <v>Local</v>
      </c>
    </row>
    <row r="2602" spans="1:29" x14ac:dyDescent="0.25">
      <c r="A2602" s="25">
        <f t="shared" si="317"/>
        <v>2600</v>
      </c>
      <c r="B2602" s="25" t="s">
        <v>3440</v>
      </c>
      <c r="C2602" s="45">
        <v>45905</v>
      </c>
      <c r="D2602" s="45">
        <v>45910</v>
      </c>
      <c r="E2602" s="8">
        <v>165.9</v>
      </c>
      <c r="F2602" s="8">
        <f t="shared" si="312"/>
        <v>14599.2</v>
      </c>
      <c r="G2602" s="54">
        <f t="shared" si="318"/>
        <v>14599.2</v>
      </c>
      <c r="H2602" s="25">
        <v>310916</v>
      </c>
      <c r="I2602" s="25" t="s">
        <v>3980</v>
      </c>
      <c r="J2602" s="25">
        <v>1</v>
      </c>
      <c r="K2602" s="25">
        <v>1</v>
      </c>
      <c r="L2602" s="25">
        <f t="shared" si="319"/>
        <v>0</v>
      </c>
      <c r="M2602" s="25" t="s">
        <v>3541</v>
      </c>
      <c r="N2602" s="45">
        <v>45913</v>
      </c>
      <c r="O2602" s="54">
        <v>22515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55"/>
      <c r="U2602" s="25" t="s">
        <v>19</v>
      </c>
      <c r="V2602" s="25" t="str">
        <f>VLOOKUP(P2602,'Customer List'!B:C,2,)</f>
        <v>Bhuvneshwar</v>
      </c>
      <c r="W2602" s="56"/>
      <c r="X2602" s="45">
        <v>45915</v>
      </c>
      <c r="Y2602" s="25">
        <f t="shared" si="320"/>
        <v>2</v>
      </c>
      <c r="Z2602" s="25" t="str">
        <f t="shared" si="321"/>
        <v>Saturday</v>
      </c>
      <c r="AA2602" s="25" t="str">
        <f t="shared" si="322"/>
        <v>Monday</v>
      </c>
      <c r="AB2602" s="25" t="str">
        <f>VLOOKUP(U2602,'Currency Sheet'!A:C,3,)</f>
        <v>DOLLAR</v>
      </c>
      <c r="AC2602" s="67" t="str">
        <f>VLOOKUP(P2602,'Customer List'!B:D,3,)</f>
        <v>OutStation</v>
      </c>
    </row>
    <row r="2603" spans="1:29" x14ac:dyDescent="0.25">
      <c r="A2603" s="25">
        <f t="shared" si="317"/>
        <v>2601</v>
      </c>
      <c r="B2603" s="25" t="s">
        <v>3440</v>
      </c>
      <c r="C2603" s="45">
        <v>45905</v>
      </c>
      <c r="D2603" s="45">
        <v>45910</v>
      </c>
      <c r="E2603" s="8">
        <v>297</v>
      </c>
      <c r="F2603" s="8">
        <f t="shared" si="312"/>
        <v>26136</v>
      </c>
      <c r="G2603" s="54">
        <f t="shared" si="318"/>
        <v>26136</v>
      </c>
      <c r="H2603" s="25">
        <v>310944</v>
      </c>
      <c r="I2603" s="25" t="s">
        <v>3981</v>
      </c>
      <c r="J2603" s="25">
        <v>1</v>
      </c>
      <c r="K2603" s="25">
        <v>1</v>
      </c>
      <c r="L2603" s="25">
        <f t="shared" si="319"/>
        <v>0</v>
      </c>
      <c r="M2603" s="25" t="s">
        <v>3460</v>
      </c>
      <c r="N2603" s="45">
        <v>45911</v>
      </c>
      <c r="O2603" s="54">
        <v>37620</v>
      </c>
      <c r="P2603" s="25" t="s">
        <v>214</v>
      </c>
      <c r="Q2603" s="25" t="s">
        <v>1131</v>
      </c>
      <c r="R2603" s="25" t="s">
        <v>1131</v>
      </c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20"/>
        <v/>
      </c>
      <c r="Z2603" s="25" t="str">
        <f t="shared" si="321"/>
        <v>Thursday</v>
      </c>
      <c r="AA2603" s="25" t="str">
        <f t="shared" si="322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x14ac:dyDescent="0.25">
      <c r="A2604" s="25">
        <f t="shared" si="317"/>
        <v>2602</v>
      </c>
      <c r="B2604" s="25" t="s">
        <v>3440</v>
      </c>
      <c r="C2604" s="45">
        <v>45905</v>
      </c>
      <c r="D2604" s="45">
        <v>45910</v>
      </c>
      <c r="E2604" s="8">
        <v>141.4</v>
      </c>
      <c r="F2604" s="8">
        <f t="shared" si="312"/>
        <v>12443.2</v>
      </c>
      <c r="G2604" s="54">
        <f t="shared" si="318"/>
        <v>12443.2</v>
      </c>
      <c r="H2604" s="25">
        <v>320007</v>
      </c>
      <c r="I2604" s="25" t="s">
        <v>3982</v>
      </c>
      <c r="J2604" s="25">
        <v>1</v>
      </c>
      <c r="K2604" s="25">
        <v>1</v>
      </c>
      <c r="L2604" s="25">
        <f t="shared" si="319"/>
        <v>0</v>
      </c>
      <c r="M2604" s="25" t="s">
        <v>3608</v>
      </c>
      <c r="N2604" s="45">
        <v>45917</v>
      </c>
      <c r="O2604" s="54">
        <v>29744.5</v>
      </c>
      <c r="P2604" s="25" t="s">
        <v>31</v>
      </c>
      <c r="Q2604" s="25"/>
      <c r="R2604" s="25"/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20"/>
        <v/>
      </c>
      <c r="Z2604" s="25" t="str">
        <f t="shared" si="321"/>
        <v>Wednesday</v>
      </c>
      <c r="AA2604" s="25" t="str">
        <f t="shared" si="322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x14ac:dyDescent="0.25">
      <c r="A2605" s="25">
        <f t="shared" si="317"/>
        <v>2603</v>
      </c>
      <c r="B2605" s="25" t="s">
        <v>3440</v>
      </c>
      <c r="C2605" s="45">
        <v>45905</v>
      </c>
      <c r="D2605" s="45">
        <v>45910</v>
      </c>
      <c r="E2605" s="8">
        <v>313.5</v>
      </c>
      <c r="F2605" s="8">
        <f t="shared" si="312"/>
        <v>27588</v>
      </c>
      <c r="G2605" s="54">
        <f t="shared" si="318"/>
        <v>27588</v>
      </c>
      <c r="H2605" s="25">
        <v>323034</v>
      </c>
      <c r="I2605" s="25" t="s">
        <v>3983</v>
      </c>
      <c r="J2605" s="25">
        <v>1</v>
      </c>
      <c r="K2605" s="25">
        <v>1</v>
      </c>
      <c r="L2605" s="25">
        <f t="shared" si="319"/>
        <v>0</v>
      </c>
      <c r="M2605" s="25" t="s">
        <v>3539</v>
      </c>
      <c r="N2605" s="45">
        <v>45913</v>
      </c>
      <c r="O2605" s="54">
        <v>39710</v>
      </c>
      <c r="P2605" s="25" t="s">
        <v>618</v>
      </c>
      <c r="Q2605" s="25">
        <v>58155620725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Bhuvneshwar</v>
      </c>
      <c r="W2605" s="56"/>
      <c r="X2605" s="45">
        <v>45915</v>
      </c>
      <c r="Y2605" s="25">
        <f t="shared" si="320"/>
        <v>2</v>
      </c>
      <c r="Z2605" s="25" t="str">
        <f t="shared" si="321"/>
        <v>Saturday</v>
      </c>
      <c r="AA2605" s="25" t="str">
        <f t="shared" si="322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7"/>
        <v>2604</v>
      </c>
      <c r="B2606" s="25" t="s">
        <v>3440</v>
      </c>
      <c r="C2606" s="45">
        <v>45905</v>
      </c>
      <c r="D2606" s="45">
        <v>45910</v>
      </c>
      <c r="E2606" s="8">
        <v>164.5</v>
      </c>
      <c r="F2606" s="8">
        <f t="shared" si="312"/>
        <v>14476</v>
      </c>
      <c r="G2606" s="54">
        <f t="shared" si="318"/>
        <v>14476</v>
      </c>
      <c r="H2606" s="25">
        <v>324004</v>
      </c>
      <c r="I2606" s="25" t="s">
        <v>3984</v>
      </c>
      <c r="J2606" s="25">
        <v>1</v>
      </c>
      <c r="K2606" s="25">
        <v>1</v>
      </c>
      <c r="L2606" s="25">
        <f t="shared" si="319"/>
        <v>0</v>
      </c>
      <c r="M2606" s="25" t="s">
        <v>3532</v>
      </c>
      <c r="N2606" s="45">
        <v>45913</v>
      </c>
      <c r="O2606" s="54">
        <v>25498</v>
      </c>
      <c r="P2606" s="25" t="s">
        <v>631</v>
      </c>
      <c r="Q2606" s="25">
        <v>58155620983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Telangana</v>
      </c>
      <c r="W2606" s="56"/>
      <c r="X2606" s="45">
        <v>45915</v>
      </c>
      <c r="Y2606" s="25">
        <f t="shared" si="320"/>
        <v>2</v>
      </c>
      <c r="Z2606" s="25" t="str">
        <f t="shared" si="321"/>
        <v>Saturday</v>
      </c>
      <c r="AA2606" s="25" t="str">
        <f t="shared" si="322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317"/>
        <v>2605</v>
      </c>
      <c r="B2607" s="25" t="s">
        <v>3440</v>
      </c>
      <c r="C2607" s="45">
        <v>45905</v>
      </c>
      <c r="D2607" s="45">
        <v>45910</v>
      </c>
      <c r="E2607" s="8">
        <v>267.39999999999998</v>
      </c>
      <c r="F2607" s="8">
        <f t="shared" si="312"/>
        <v>23531.199999999997</v>
      </c>
      <c r="G2607" s="54">
        <f t="shared" si="318"/>
        <v>23531.199999999997</v>
      </c>
      <c r="H2607" s="25">
        <v>329918</v>
      </c>
      <c r="I2607" s="25" t="s">
        <v>3985</v>
      </c>
      <c r="J2607" s="25">
        <v>1</v>
      </c>
      <c r="K2607" s="25">
        <v>1</v>
      </c>
      <c r="L2607" s="25">
        <f t="shared" si="319"/>
        <v>0</v>
      </c>
      <c r="M2607" s="25" t="s">
        <v>3530</v>
      </c>
      <c r="N2607" s="45">
        <v>45913</v>
      </c>
      <c r="O2607" s="54">
        <v>35526</v>
      </c>
      <c r="P2607" s="25" t="s">
        <v>893</v>
      </c>
      <c r="Q2607" s="25">
        <v>58155620762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Banglore</v>
      </c>
      <c r="W2607" s="56"/>
      <c r="X2607" s="45">
        <v>45915</v>
      </c>
      <c r="Y2607" s="25">
        <f t="shared" si="320"/>
        <v>2</v>
      </c>
      <c r="Z2607" s="25" t="str">
        <f t="shared" si="321"/>
        <v>Saturday</v>
      </c>
      <c r="AA2607" s="25" t="str">
        <f t="shared" si="322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x14ac:dyDescent="0.25">
      <c r="A2608" s="25">
        <f t="shared" si="317"/>
        <v>2606</v>
      </c>
      <c r="B2608" s="25" t="s">
        <v>3440</v>
      </c>
      <c r="C2608" s="45">
        <v>45905</v>
      </c>
      <c r="D2608" s="45">
        <v>45910</v>
      </c>
      <c r="E2608" s="8">
        <v>334.5</v>
      </c>
      <c r="F2608" s="8">
        <f t="shared" si="312"/>
        <v>29436</v>
      </c>
      <c r="G2608" s="54">
        <f t="shared" si="318"/>
        <v>29436</v>
      </c>
      <c r="H2608" s="25">
        <v>329930</v>
      </c>
      <c r="I2608" s="25" t="s">
        <v>3770</v>
      </c>
      <c r="J2608" s="25">
        <v>1</v>
      </c>
      <c r="K2608" s="25">
        <v>1</v>
      </c>
      <c r="L2608" s="25">
        <f t="shared" si="319"/>
        <v>0</v>
      </c>
      <c r="M2608" s="25" t="s">
        <v>3460</v>
      </c>
      <c r="N2608" s="45">
        <v>45911</v>
      </c>
      <c r="O2608" s="54">
        <v>42370</v>
      </c>
      <c r="P2608" s="25" t="s">
        <v>214</v>
      </c>
      <c r="Q2608" s="25" t="s">
        <v>1131</v>
      </c>
      <c r="R2608" s="25" t="s">
        <v>1131</v>
      </c>
      <c r="S2608" s="3">
        <v>4</v>
      </c>
      <c r="T2608" s="55"/>
      <c r="U2608" s="25" t="s">
        <v>19</v>
      </c>
      <c r="V2608" s="25" t="str">
        <f>VLOOKUP(P2608,'Customer List'!B:C,2,)</f>
        <v>Delhi</v>
      </c>
      <c r="W2608" s="56"/>
      <c r="X2608" s="45"/>
      <c r="Y2608" s="25" t="str">
        <f t="shared" si="320"/>
        <v/>
      </c>
      <c r="Z2608" s="25" t="str">
        <f t="shared" si="321"/>
        <v>Thursday</v>
      </c>
      <c r="AA2608" s="25" t="str">
        <f t="shared" si="322"/>
        <v/>
      </c>
      <c r="AB2608" s="25" t="str">
        <f>VLOOKUP(U2608,'Currency Sheet'!A:C,3,)</f>
        <v>DOLLAR</v>
      </c>
      <c r="AC2608" s="67" t="str">
        <f>VLOOKUP(P2608,'Customer List'!B:D,3,)</f>
        <v>Local</v>
      </c>
    </row>
    <row r="2609" spans="1:29" x14ac:dyDescent="0.25">
      <c r="A2609" s="25">
        <f t="shared" si="317"/>
        <v>2607</v>
      </c>
      <c r="B2609" s="25" t="s">
        <v>3440</v>
      </c>
      <c r="C2609" s="45">
        <v>45905</v>
      </c>
      <c r="D2609" s="45">
        <v>45910</v>
      </c>
      <c r="E2609" s="8">
        <v>301.5</v>
      </c>
      <c r="F2609" s="8">
        <f t="shared" si="312"/>
        <v>26532</v>
      </c>
      <c r="G2609" s="54">
        <f t="shared" si="318"/>
        <v>26532</v>
      </c>
      <c r="H2609" s="25">
        <v>329932</v>
      </c>
      <c r="I2609" s="25" t="s">
        <v>3811</v>
      </c>
      <c r="J2609" s="25">
        <v>1</v>
      </c>
      <c r="K2609" s="25">
        <v>1</v>
      </c>
      <c r="L2609" s="25">
        <f t="shared" si="319"/>
        <v>0</v>
      </c>
      <c r="M2609" s="25" t="s">
        <v>3539</v>
      </c>
      <c r="N2609" s="45">
        <v>45913</v>
      </c>
      <c r="O2609" s="54">
        <v>38190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20"/>
        <v>2</v>
      </c>
      <c r="Z2609" s="25" t="str">
        <f t="shared" si="321"/>
        <v>Saturday</v>
      </c>
      <c r="AA2609" s="25" t="str">
        <f t="shared" si="322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7"/>
        <v>2608</v>
      </c>
      <c r="B2610" s="25" t="s">
        <v>3440</v>
      </c>
      <c r="C2610" s="45">
        <v>45905</v>
      </c>
      <c r="D2610" s="45">
        <v>45910</v>
      </c>
      <c r="E2610" s="8">
        <v>254.8</v>
      </c>
      <c r="F2610" s="8">
        <f t="shared" si="312"/>
        <v>22422.400000000001</v>
      </c>
      <c r="G2610" s="54">
        <f t="shared" si="318"/>
        <v>22422.400000000001</v>
      </c>
      <c r="H2610" s="25">
        <v>330116</v>
      </c>
      <c r="I2610" s="25" t="s">
        <v>3986</v>
      </c>
      <c r="J2610" s="25">
        <v>1</v>
      </c>
      <c r="K2610" s="25">
        <v>1</v>
      </c>
      <c r="L2610" s="25">
        <f t="shared" si="319"/>
        <v>0</v>
      </c>
      <c r="M2610" s="25" t="s">
        <v>3539</v>
      </c>
      <c r="N2610" s="45">
        <v>45913</v>
      </c>
      <c r="O2610" s="54">
        <v>34580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20"/>
        <v>2</v>
      </c>
      <c r="Z2610" s="25" t="str">
        <f t="shared" si="321"/>
        <v>Saturday</v>
      </c>
      <c r="AA2610" s="25" t="str">
        <f t="shared" si="322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7"/>
        <v>2609</v>
      </c>
      <c r="B2611" s="25" t="s">
        <v>3440</v>
      </c>
      <c r="C2611" s="45">
        <v>45905</v>
      </c>
      <c r="D2611" s="45">
        <v>45910</v>
      </c>
      <c r="E2611" s="8">
        <v>285</v>
      </c>
      <c r="F2611" s="8">
        <f t="shared" si="312"/>
        <v>25080</v>
      </c>
      <c r="G2611" s="54">
        <f t="shared" si="318"/>
        <v>25080</v>
      </c>
      <c r="H2611" s="25">
        <v>333628</v>
      </c>
      <c r="I2611" s="25" t="s">
        <v>3987</v>
      </c>
      <c r="J2611" s="25">
        <v>1</v>
      </c>
      <c r="K2611" s="25">
        <v>1</v>
      </c>
      <c r="L2611" s="25">
        <f t="shared" si="319"/>
        <v>0</v>
      </c>
      <c r="M2611" s="25" t="s">
        <v>3539</v>
      </c>
      <c r="N2611" s="45">
        <v>45913</v>
      </c>
      <c r="O2611" s="54">
        <v>36100</v>
      </c>
      <c r="P2611" s="25" t="s">
        <v>618</v>
      </c>
      <c r="Q2611" s="25">
        <v>58155620725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Bhuvneshwar</v>
      </c>
      <c r="W2611" s="56"/>
      <c r="X2611" s="45">
        <v>45915</v>
      </c>
      <c r="Y2611" s="25">
        <f t="shared" si="320"/>
        <v>2</v>
      </c>
      <c r="Z2611" s="25" t="str">
        <f t="shared" si="321"/>
        <v>Saturday</v>
      </c>
      <c r="AA2611" s="25" t="str">
        <f t="shared" si="322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x14ac:dyDescent="0.25">
      <c r="A2612" s="25">
        <f t="shared" si="317"/>
        <v>2610</v>
      </c>
      <c r="B2612" s="25" t="s">
        <v>3440</v>
      </c>
      <c r="C2612" s="45">
        <v>45905</v>
      </c>
      <c r="D2612" s="45">
        <v>45910</v>
      </c>
      <c r="E2612" s="8">
        <v>70.7</v>
      </c>
      <c r="F2612" s="8">
        <f t="shared" si="312"/>
        <v>6221.6</v>
      </c>
      <c r="G2612" s="54">
        <f t="shared" si="318"/>
        <v>6221.6</v>
      </c>
      <c r="H2612" s="25">
        <v>334103</v>
      </c>
      <c r="I2612" s="25" t="s">
        <v>3988</v>
      </c>
      <c r="J2612" s="25">
        <v>1</v>
      </c>
      <c r="K2612" s="25">
        <v>1</v>
      </c>
      <c r="L2612" s="25">
        <f t="shared" si="319"/>
        <v>0</v>
      </c>
      <c r="M2612" s="25" t="s">
        <v>3461</v>
      </c>
      <c r="N2612" s="45">
        <v>45911</v>
      </c>
      <c r="O2612" s="54">
        <v>9595</v>
      </c>
      <c r="P2612" s="25" t="s">
        <v>214</v>
      </c>
      <c r="Q2612" s="25" t="s">
        <v>1131</v>
      </c>
      <c r="R2612" s="25" t="s">
        <v>1131</v>
      </c>
      <c r="S2612" s="3">
        <v>4</v>
      </c>
      <c r="T2612" s="55"/>
      <c r="U2612" s="25" t="s">
        <v>19</v>
      </c>
      <c r="V2612" s="25" t="str">
        <f>VLOOKUP(P2612,'Customer List'!B:C,2,)</f>
        <v>Delhi</v>
      </c>
      <c r="W2612" s="56"/>
      <c r="X2612" s="45"/>
      <c r="Y2612" s="25" t="str">
        <f t="shared" si="320"/>
        <v/>
      </c>
      <c r="Z2612" s="25" t="str">
        <f t="shared" si="321"/>
        <v>Thursday</v>
      </c>
      <c r="AA2612" s="25" t="str">
        <f t="shared" si="322"/>
        <v/>
      </c>
      <c r="AB2612" s="25" t="str">
        <f>VLOOKUP(U2612,'Currency Sheet'!A:C,3,)</f>
        <v>DOLLAR</v>
      </c>
      <c r="AC2612" s="67" t="str">
        <f>VLOOKUP(P2612,'Customer List'!B:D,3,)</f>
        <v>Local</v>
      </c>
    </row>
    <row r="2613" spans="1:29" x14ac:dyDescent="0.25">
      <c r="A2613" s="25">
        <f t="shared" si="317"/>
        <v>2611</v>
      </c>
      <c r="B2613" s="25" t="s">
        <v>3440</v>
      </c>
      <c r="C2613" s="45">
        <v>45905</v>
      </c>
      <c r="D2613" s="45">
        <v>45910</v>
      </c>
      <c r="E2613" s="8">
        <v>304.5</v>
      </c>
      <c r="F2613" s="8">
        <f t="shared" si="312"/>
        <v>26796</v>
      </c>
      <c r="G2613" s="54">
        <f t="shared" si="318"/>
        <v>26796</v>
      </c>
      <c r="H2613" s="25">
        <v>344836</v>
      </c>
      <c r="I2613" s="25" t="s">
        <v>3989</v>
      </c>
      <c r="J2613" s="25">
        <v>1</v>
      </c>
      <c r="K2613" s="25">
        <v>1</v>
      </c>
      <c r="L2613" s="25">
        <f t="shared" si="319"/>
        <v>0</v>
      </c>
      <c r="M2613" s="25" t="s">
        <v>3530</v>
      </c>
      <c r="N2613" s="45">
        <v>45913</v>
      </c>
      <c r="O2613" s="54">
        <v>37758</v>
      </c>
      <c r="P2613" s="25" t="s">
        <v>893</v>
      </c>
      <c r="Q2613" s="25">
        <v>58155620762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Banglore</v>
      </c>
      <c r="W2613" s="56"/>
      <c r="X2613" s="45">
        <v>45915</v>
      </c>
      <c r="Y2613" s="25">
        <f t="shared" si="320"/>
        <v>2</v>
      </c>
      <c r="Z2613" s="25" t="str">
        <f t="shared" si="321"/>
        <v>Saturday</v>
      </c>
      <c r="AA2613" s="25" t="str">
        <f t="shared" si="322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317"/>
        <v>2612</v>
      </c>
      <c r="B2614" s="25" t="s">
        <v>3440</v>
      </c>
      <c r="C2614" s="45">
        <v>45905</v>
      </c>
      <c r="D2614" s="45">
        <v>45910</v>
      </c>
      <c r="E2614" s="8">
        <v>267.39999999999998</v>
      </c>
      <c r="F2614" s="8">
        <f t="shared" si="312"/>
        <v>23531.199999999997</v>
      </c>
      <c r="G2614" s="54">
        <f t="shared" si="318"/>
        <v>23531.199999999997</v>
      </c>
      <c r="H2614" s="25">
        <v>345016</v>
      </c>
      <c r="I2614" s="25" t="s">
        <v>3990</v>
      </c>
      <c r="J2614" s="25">
        <v>1</v>
      </c>
      <c r="K2614" s="25">
        <v>1</v>
      </c>
      <c r="L2614" s="25">
        <f t="shared" si="319"/>
        <v>0</v>
      </c>
      <c r="M2614" s="25" t="s">
        <v>3460</v>
      </c>
      <c r="N2614" s="45">
        <v>45911</v>
      </c>
      <c r="O2614" s="54">
        <v>36290</v>
      </c>
      <c r="P2614" s="25" t="s">
        <v>214</v>
      </c>
      <c r="Q2614" s="25" t="s">
        <v>1131</v>
      </c>
      <c r="R2614" s="25" t="s">
        <v>1131</v>
      </c>
      <c r="S2614" s="3">
        <v>4</v>
      </c>
      <c r="T2614" s="55"/>
      <c r="U2614" s="25" t="s">
        <v>19</v>
      </c>
      <c r="V2614" s="25" t="str">
        <f>VLOOKUP(P2614,'Customer List'!B:C,2,)</f>
        <v>Delhi</v>
      </c>
      <c r="W2614" s="56"/>
      <c r="X2614" s="45"/>
      <c r="Y2614" s="25" t="str">
        <f t="shared" si="320"/>
        <v/>
      </c>
      <c r="Z2614" s="25" t="str">
        <f t="shared" si="321"/>
        <v>Thursday</v>
      </c>
      <c r="AA2614" s="25" t="str">
        <f t="shared" si="322"/>
        <v/>
      </c>
      <c r="AB2614" s="25" t="str">
        <f>VLOOKUP(U2614,'Currency Sheet'!A:C,3,)</f>
        <v>DOLLAR</v>
      </c>
      <c r="AC2614" s="67" t="str">
        <f>VLOOKUP(P2614,'Customer List'!B:D,3,)</f>
        <v>Local</v>
      </c>
    </row>
    <row r="2615" spans="1:29" x14ac:dyDescent="0.25">
      <c r="A2615" s="25">
        <f t="shared" si="317"/>
        <v>2613</v>
      </c>
      <c r="B2615" s="25" t="s">
        <v>3440</v>
      </c>
      <c r="C2615" s="45">
        <v>45905</v>
      </c>
      <c r="D2615" s="45">
        <v>45910</v>
      </c>
      <c r="E2615" s="8">
        <v>318</v>
      </c>
      <c r="F2615" s="8">
        <f t="shared" si="312"/>
        <v>27984</v>
      </c>
      <c r="G2615" s="54">
        <f t="shared" si="318"/>
        <v>27984</v>
      </c>
      <c r="H2615" s="25">
        <v>345030</v>
      </c>
      <c r="I2615" s="25" t="s">
        <v>3991</v>
      </c>
      <c r="J2615" s="25">
        <v>1</v>
      </c>
      <c r="K2615" s="25">
        <v>1</v>
      </c>
      <c r="L2615" s="25">
        <f t="shared" si="319"/>
        <v>0</v>
      </c>
      <c r="M2615" s="25" t="s">
        <v>3530</v>
      </c>
      <c r="N2615" s="45">
        <v>45913</v>
      </c>
      <c r="O2615" s="54">
        <v>39432</v>
      </c>
      <c r="P2615" s="25" t="s">
        <v>893</v>
      </c>
      <c r="Q2615" s="25">
        <v>58155620762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Banglore</v>
      </c>
      <c r="W2615" s="56"/>
      <c r="X2615" s="45">
        <v>45915</v>
      </c>
      <c r="Y2615" s="25">
        <f t="shared" si="320"/>
        <v>2</v>
      </c>
      <c r="Z2615" s="25" t="str">
        <f t="shared" si="321"/>
        <v>Saturday</v>
      </c>
      <c r="AA2615" s="25" t="str">
        <f t="shared" si="322"/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7"/>
        <v>2614</v>
      </c>
      <c r="B2616" s="25" t="s">
        <v>3440</v>
      </c>
      <c r="C2616" s="45">
        <v>45905</v>
      </c>
      <c r="D2616" s="45">
        <v>45910</v>
      </c>
      <c r="E2616" s="8">
        <v>318</v>
      </c>
      <c r="F2616" s="8">
        <f t="shared" ref="F2616" si="323">IF(AB2616="DOLLAR",E2616*88,E2616)</f>
        <v>27984</v>
      </c>
      <c r="G2616" s="54">
        <f t="shared" si="318"/>
        <v>27984</v>
      </c>
      <c r="H2616" s="25">
        <v>345030</v>
      </c>
      <c r="I2616" s="25" t="s">
        <v>3991</v>
      </c>
      <c r="J2616" s="25">
        <v>1</v>
      </c>
      <c r="K2616" s="25">
        <v>1</v>
      </c>
      <c r="L2616" s="25">
        <f t="shared" ref="L2616" si="324">J2616-K2616</f>
        <v>0</v>
      </c>
      <c r="M2616" s="25" t="s">
        <v>3545</v>
      </c>
      <c r="N2616" s="45">
        <v>45913</v>
      </c>
      <c r="O2616" s="54">
        <v>36252</v>
      </c>
      <c r="P2616" s="25" t="s">
        <v>243</v>
      </c>
      <c r="Q2616" s="25">
        <v>58155615103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Mumbai</v>
      </c>
      <c r="W2616" s="56"/>
      <c r="X2616" s="45">
        <v>45915</v>
      </c>
      <c r="Y2616" s="25">
        <f t="shared" ref="Y2616" si="325">IF(X2616="", "", X2616-N2616)</f>
        <v>2</v>
      </c>
      <c r="Z2616" s="25" t="str">
        <f t="shared" ref="Z2616" si="326">IF(N2616="", "", TEXT(N2616, "dddd"))</f>
        <v>Saturday</v>
      </c>
      <c r="AA2616" s="25" t="str">
        <f t="shared" ref="AA2616" si="327">IF(X2616="", "", TEXT(X2616, "dddd"))</f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7"/>
        <v>2615</v>
      </c>
      <c r="B2617" s="25" t="s">
        <v>3440</v>
      </c>
      <c r="C2617" s="45">
        <v>45905</v>
      </c>
      <c r="D2617" s="45">
        <v>45910</v>
      </c>
      <c r="E2617" s="8">
        <v>72.8</v>
      </c>
      <c r="F2617" s="8">
        <f t="shared" si="312"/>
        <v>6406.4</v>
      </c>
      <c r="G2617" s="54">
        <f t="shared" si="318"/>
        <v>6406.4</v>
      </c>
      <c r="H2617" s="25">
        <v>349505</v>
      </c>
      <c r="I2617" s="25" t="s">
        <v>3992</v>
      </c>
      <c r="J2617" s="25">
        <v>1</v>
      </c>
      <c r="K2617" s="25">
        <v>1</v>
      </c>
      <c r="L2617" s="25">
        <f t="shared" si="319"/>
        <v>0</v>
      </c>
      <c r="M2617" s="25" t="s">
        <v>3552</v>
      </c>
      <c r="N2617" s="45">
        <v>45915</v>
      </c>
      <c r="O2617" s="54">
        <v>11284</v>
      </c>
      <c r="P2617" s="25" t="s">
        <v>225</v>
      </c>
      <c r="Q2617" s="25" t="s">
        <v>3567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Punjab</v>
      </c>
      <c r="W2617" s="56"/>
      <c r="X2617" s="45">
        <v>45917</v>
      </c>
      <c r="Y2617" s="25">
        <f t="shared" si="320"/>
        <v>2</v>
      </c>
      <c r="Z2617" s="25" t="str">
        <f t="shared" si="321"/>
        <v>Monday</v>
      </c>
      <c r="AA2617" s="25" t="str">
        <f t="shared" si="322"/>
        <v>Wednesday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7"/>
        <v>2616</v>
      </c>
      <c r="B2618" s="25" t="s">
        <v>3440</v>
      </c>
      <c r="C2618" s="45">
        <v>45905</v>
      </c>
      <c r="D2618" s="45">
        <v>45910</v>
      </c>
      <c r="E2618" s="8">
        <v>267.39999999999998</v>
      </c>
      <c r="F2618" s="8">
        <f t="shared" si="312"/>
        <v>23531.199999999997</v>
      </c>
      <c r="G2618" s="54">
        <f t="shared" si="318"/>
        <v>23531.199999999997</v>
      </c>
      <c r="H2618" s="25">
        <v>349914</v>
      </c>
      <c r="I2618" s="25" t="s">
        <v>3993</v>
      </c>
      <c r="J2618" s="25">
        <v>1</v>
      </c>
      <c r="K2618" s="25">
        <v>1</v>
      </c>
      <c r="L2618" s="25">
        <f t="shared" si="319"/>
        <v>0</v>
      </c>
      <c r="M2618" s="25" t="s">
        <v>3541</v>
      </c>
      <c r="N2618" s="45">
        <v>45913</v>
      </c>
      <c r="O2618" s="54">
        <v>36290</v>
      </c>
      <c r="P2618" s="25" t="s">
        <v>618</v>
      </c>
      <c r="Q2618" s="25">
        <v>58155620725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Bhuvneshwar</v>
      </c>
      <c r="W2618" s="56"/>
      <c r="X2618" s="45">
        <v>45915</v>
      </c>
      <c r="Y2618" s="25">
        <f t="shared" si="320"/>
        <v>2</v>
      </c>
      <c r="Z2618" s="25" t="str">
        <f t="shared" si="321"/>
        <v>Saturday</v>
      </c>
      <c r="AA2618" s="25" t="str">
        <f t="shared" si="322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7"/>
        <v>2617</v>
      </c>
      <c r="B2619" s="25" t="s">
        <v>3440</v>
      </c>
      <c r="C2619" s="45">
        <v>45905</v>
      </c>
      <c r="D2619" s="45">
        <v>45910</v>
      </c>
      <c r="E2619" s="8">
        <v>86.8</v>
      </c>
      <c r="F2619" s="8">
        <f t="shared" ref="F2619:F2686" si="328">IF(AB2619="DOLLAR",E2619*88,E2619)</f>
        <v>7638.4</v>
      </c>
      <c r="G2619" s="54">
        <f t="shared" si="318"/>
        <v>7638.4</v>
      </c>
      <c r="H2619" s="25">
        <v>351703</v>
      </c>
      <c r="I2619" s="25" t="s">
        <v>3994</v>
      </c>
      <c r="J2619" s="25">
        <v>1</v>
      </c>
      <c r="K2619" s="25">
        <v>1</v>
      </c>
      <c r="L2619" s="25">
        <f t="shared" si="319"/>
        <v>0</v>
      </c>
      <c r="M2619" s="25" t="s">
        <v>3548</v>
      </c>
      <c r="N2619" s="45">
        <v>45913</v>
      </c>
      <c r="O2619" s="54">
        <v>13454</v>
      </c>
      <c r="P2619" s="25" t="s">
        <v>631</v>
      </c>
      <c r="Q2619" s="25">
        <v>58155620983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Telangana</v>
      </c>
      <c r="W2619" s="56"/>
      <c r="X2619" s="45">
        <v>45915</v>
      </c>
      <c r="Y2619" s="25">
        <f t="shared" si="320"/>
        <v>2</v>
      </c>
      <c r="Z2619" s="25" t="str">
        <f t="shared" si="321"/>
        <v>Saturday</v>
      </c>
      <c r="AA2619" s="25" t="str">
        <f t="shared" si="322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17"/>
        <v>2618</v>
      </c>
      <c r="B2620" s="25" t="s">
        <v>3440</v>
      </c>
      <c r="C2620" s="45">
        <v>45905</v>
      </c>
      <c r="D2620" s="45">
        <v>45910</v>
      </c>
      <c r="E2620" s="8">
        <v>267.39999999999998</v>
      </c>
      <c r="F2620" s="8">
        <f t="shared" si="328"/>
        <v>23531.199999999997</v>
      </c>
      <c r="G2620" s="54">
        <f t="shared" si="318"/>
        <v>23531.199999999997</v>
      </c>
      <c r="H2620" s="25">
        <v>354510</v>
      </c>
      <c r="I2620" s="25" t="s">
        <v>3995</v>
      </c>
      <c r="J2620" s="25">
        <v>1</v>
      </c>
      <c r="K2620" s="25">
        <v>1</v>
      </c>
      <c r="L2620" s="25">
        <f t="shared" si="319"/>
        <v>0</v>
      </c>
      <c r="M2620" s="25" t="s">
        <v>3634</v>
      </c>
      <c r="N2620" s="45">
        <v>45916</v>
      </c>
      <c r="O2620" s="54">
        <v>44407.5</v>
      </c>
      <c r="P2620" s="25" t="s">
        <v>3443</v>
      </c>
      <c r="Q2620" s="25" t="s">
        <v>637</v>
      </c>
      <c r="R2620" s="25" t="s">
        <v>638</v>
      </c>
      <c r="S2620" s="3">
        <v>4</v>
      </c>
      <c r="T2620" s="55"/>
      <c r="U2620" s="25" t="s">
        <v>19</v>
      </c>
      <c r="V2620" s="25" t="str">
        <f>VLOOKUP(P2620,'Customer List'!B:C,2,)</f>
        <v>DELHI</v>
      </c>
      <c r="W2620" s="56"/>
      <c r="X2620" s="45"/>
      <c r="Y2620" s="25" t="str">
        <f t="shared" si="320"/>
        <v/>
      </c>
      <c r="Z2620" s="25" t="str">
        <f t="shared" si="321"/>
        <v>Tuesday</v>
      </c>
      <c r="AA2620" s="25" t="str">
        <f t="shared" si="322"/>
        <v/>
      </c>
      <c r="AB2620" s="25" t="str">
        <f>VLOOKUP(U2620,'Currency Sheet'!A:C,3,)</f>
        <v>DOLLAR</v>
      </c>
      <c r="AC2620" s="67" t="str">
        <f>VLOOKUP(P2620,'Customer List'!B:D,3,)</f>
        <v>Local</v>
      </c>
    </row>
    <row r="2621" spans="1:29" x14ac:dyDescent="0.25">
      <c r="A2621" s="25">
        <f t="shared" si="317"/>
        <v>2619</v>
      </c>
      <c r="B2621" s="25" t="s">
        <v>3440</v>
      </c>
      <c r="C2621" s="45">
        <v>45905</v>
      </c>
      <c r="D2621" s="45">
        <v>45910</v>
      </c>
      <c r="E2621" s="8">
        <v>116.2</v>
      </c>
      <c r="F2621" s="8">
        <f t="shared" si="328"/>
        <v>10225.6</v>
      </c>
      <c r="G2621" s="54">
        <f t="shared" si="318"/>
        <v>10225.6</v>
      </c>
      <c r="H2621" s="25">
        <v>357408</v>
      </c>
      <c r="I2621" s="25" t="s">
        <v>3996</v>
      </c>
      <c r="J2621" s="25">
        <v>1</v>
      </c>
      <c r="K2621" s="25">
        <v>1</v>
      </c>
      <c r="L2621" s="25">
        <f t="shared" si="319"/>
        <v>0</v>
      </c>
      <c r="M2621" s="25" t="s">
        <v>3541</v>
      </c>
      <c r="N2621" s="45">
        <v>45913</v>
      </c>
      <c r="O2621" s="54">
        <v>15770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20"/>
        <v>2</v>
      </c>
      <c r="Z2621" s="25" t="str">
        <f t="shared" si="321"/>
        <v>Saturday</v>
      </c>
      <c r="AA2621" s="25" t="str">
        <f t="shared" si="322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7"/>
        <v>2620</v>
      </c>
      <c r="B2622" s="25" t="s">
        <v>3440</v>
      </c>
      <c r="C2622" s="45">
        <v>45905</v>
      </c>
      <c r="D2622" s="45">
        <v>45910</v>
      </c>
      <c r="E2622" s="8">
        <v>267.39999999999998</v>
      </c>
      <c r="F2622" s="8">
        <f t="shared" si="328"/>
        <v>23531.199999999997</v>
      </c>
      <c r="G2622" s="54">
        <f t="shared" si="318"/>
        <v>23531.199999999997</v>
      </c>
      <c r="H2622" s="25">
        <v>362578</v>
      </c>
      <c r="I2622" s="25" t="s">
        <v>3997</v>
      </c>
      <c r="J2622" s="25">
        <v>1</v>
      </c>
      <c r="K2622" s="25">
        <v>1</v>
      </c>
      <c r="L2622" s="25">
        <f t="shared" si="319"/>
        <v>0</v>
      </c>
      <c r="M2622" s="25" t="s">
        <v>3539</v>
      </c>
      <c r="N2622" s="45">
        <v>45913</v>
      </c>
      <c r="O2622" s="54">
        <v>36290</v>
      </c>
      <c r="P2622" s="25" t="s">
        <v>618</v>
      </c>
      <c r="Q2622" s="25">
        <v>58155620725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Bhuvneshwar</v>
      </c>
      <c r="W2622" s="56"/>
      <c r="X2622" s="45">
        <v>45915</v>
      </c>
      <c r="Y2622" s="25">
        <f t="shared" si="320"/>
        <v>2</v>
      </c>
      <c r="Z2622" s="25" t="str">
        <f t="shared" si="321"/>
        <v>Saturday</v>
      </c>
      <c r="AA2622" s="25" t="str">
        <f t="shared" si="322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7"/>
        <v>2621</v>
      </c>
      <c r="B2623" s="25" t="s">
        <v>3440</v>
      </c>
      <c r="C2623" s="45">
        <v>45905</v>
      </c>
      <c r="D2623" s="45">
        <v>45910</v>
      </c>
      <c r="E2623" s="8">
        <v>111.3</v>
      </c>
      <c r="F2623" s="8">
        <f t="shared" si="328"/>
        <v>9794.4</v>
      </c>
      <c r="G2623" s="54">
        <f t="shared" si="318"/>
        <v>9794.4</v>
      </c>
      <c r="H2623" s="25">
        <v>369307</v>
      </c>
      <c r="I2623" s="25" t="s">
        <v>3998</v>
      </c>
      <c r="J2623" s="25">
        <v>1</v>
      </c>
      <c r="K2623" s="25">
        <v>1</v>
      </c>
      <c r="L2623" s="25">
        <f t="shared" si="319"/>
        <v>0</v>
      </c>
      <c r="M2623" s="25" t="s">
        <v>3532</v>
      </c>
      <c r="N2623" s="45">
        <v>45913</v>
      </c>
      <c r="O2623" s="54">
        <v>17252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20"/>
        <v>2</v>
      </c>
      <c r="Z2623" s="25" t="str">
        <f t="shared" si="321"/>
        <v>Saturday</v>
      </c>
      <c r="AA2623" s="25" t="str">
        <f t="shared" si="322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317"/>
        <v>2622</v>
      </c>
      <c r="B2624" s="25" t="s">
        <v>3440</v>
      </c>
      <c r="C2624" s="45">
        <v>45905</v>
      </c>
      <c r="D2624" s="45">
        <v>45910</v>
      </c>
      <c r="E2624" s="8">
        <v>275.10000000000002</v>
      </c>
      <c r="F2624" s="8">
        <f t="shared" si="328"/>
        <v>24208.800000000003</v>
      </c>
      <c r="G2624" s="54">
        <f t="shared" si="318"/>
        <v>24208.800000000003</v>
      </c>
      <c r="H2624" s="25">
        <v>369308</v>
      </c>
      <c r="I2624" s="25" t="s">
        <v>3999</v>
      </c>
      <c r="J2624" s="25">
        <v>1</v>
      </c>
      <c r="K2624" s="25">
        <v>1</v>
      </c>
      <c r="L2624" s="25">
        <f t="shared" si="319"/>
        <v>0</v>
      </c>
      <c r="M2624" s="25" t="s">
        <v>3532</v>
      </c>
      <c r="N2624" s="45">
        <v>45913</v>
      </c>
      <c r="O2624" s="54">
        <v>42641</v>
      </c>
      <c r="P2624" s="25" t="s">
        <v>631</v>
      </c>
      <c r="Q2624" s="25">
        <v>58155620983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Telangana</v>
      </c>
      <c r="W2624" s="56"/>
      <c r="X2624" s="45">
        <v>45915</v>
      </c>
      <c r="Y2624" s="25">
        <f t="shared" si="320"/>
        <v>2</v>
      </c>
      <c r="Z2624" s="25" t="str">
        <f t="shared" si="321"/>
        <v>Saturday</v>
      </c>
      <c r="AA2624" s="25" t="str">
        <f t="shared" si="322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17"/>
        <v>2623</v>
      </c>
      <c r="B2625" s="25" t="s">
        <v>3440</v>
      </c>
      <c r="C2625" s="45">
        <v>45905</v>
      </c>
      <c r="D2625" s="45">
        <v>45910</v>
      </c>
      <c r="E2625" s="8">
        <v>326.25</v>
      </c>
      <c r="F2625" s="8">
        <f t="shared" si="328"/>
        <v>28710</v>
      </c>
      <c r="G2625" s="54">
        <f t="shared" si="318"/>
        <v>28710</v>
      </c>
      <c r="H2625" s="25">
        <v>369624</v>
      </c>
      <c r="I2625" s="25" t="s">
        <v>4000</v>
      </c>
      <c r="J2625" s="25">
        <v>1</v>
      </c>
      <c r="K2625" s="25">
        <v>1</v>
      </c>
      <c r="L2625" s="25">
        <f t="shared" si="319"/>
        <v>0</v>
      </c>
      <c r="M2625" s="25" t="s">
        <v>3639</v>
      </c>
      <c r="N2625" s="45">
        <v>45918</v>
      </c>
      <c r="O2625" s="54">
        <v>43826.25</v>
      </c>
      <c r="P2625" s="25" t="s">
        <v>3444</v>
      </c>
      <c r="Q2625" s="25" t="s">
        <v>1131</v>
      </c>
      <c r="R2625" s="25" t="s">
        <v>1131</v>
      </c>
      <c r="S2625" s="3">
        <v>4</v>
      </c>
      <c r="T2625" s="55"/>
      <c r="U2625" s="25" t="s">
        <v>19</v>
      </c>
      <c r="V2625" s="25" t="str">
        <f>VLOOKUP(P2625,'Customer List'!B:C,2,)</f>
        <v>DELHI</v>
      </c>
      <c r="W2625" s="56"/>
      <c r="X2625" s="45"/>
      <c r="Y2625" s="25" t="str">
        <f t="shared" si="320"/>
        <v/>
      </c>
      <c r="Z2625" s="25" t="str">
        <f t="shared" si="321"/>
        <v>Thursday</v>
      </c>
      <c r="AA2625" s="25" t="str">
        <f t="shared" si="322"/>
        <v/>
      </c>
      <c r="AB2625" s="25" t="str">
        <f>VLOOKUP(U2625,'Currency Sheet'!A:C,3,)</f>
        <v>DOLLAR</v>
      </c>
      <c r="AC2625" s="67" t="str">
        <f>VLOOKUP(P2625,'Customer List'!B:D,3,)</f>
        <v>Local</v>
      </c>
    </row>
    <row r="2626" spans="1:29" x14ac:dyDescent="0.25">
      <c r="A2626" s="25">
        <f t="shared" si="317"/>
        <v>2624</v>
      </c>
      <c r="B2626" s="25" t="s">
        <v>3440</v>
      </c>
      <c r="C2626" s="45">
        <v>45905</v>
      </c>
      <c r="D2626" s="45">
        <v>45910</v>
      </c>
      <c r="E2626" s="8">
        <v>234.5</v>
      </c>
      <c r="F2626" s="8">
        <f t="shared" si="328"/>
        <v>20636</v>
      </c>
      <c r="G2626" s="54">
        <f t="shared" si="318"/>
        <v>20636</v>
      </c>
      <c r="H2626" s="25">
        <v>372208</v>
      </c>
      <c r="I2626" s="25" t="s">
        <v>4001</v>
      </c>
      <c r="J2626" s="25">
        <v>1</v>
      </c>
      <c r="K2626" s="25">
        <v>1</v>
      </c>
      <c r="L2626" s="25">
        <f t="shared" si="319"/>
        <v>0</v>
      </c>
      <c r="M2626" s="25" t="s">
        <v>3541</v>
      </c>
      <c r="N2626" s="45">
        <v>45913</v>
      </c>
      <c r="O2626" s="54">
        <v>31825</v>
      </c>
      <c r="P2626" s="25" t="s">
        <v>618</v>
      </c>
      <c r="Q2626" s="25">
        <v>58155620725</v>
      </c>
      <c r="R2626" s="25" t="s">
        <v>41</v>
      </c>
      <c r="S2626" s="3">
        <v>4</v>
      </c>
      <c r="T2626" s="55"/>
      <c r="U2626" s="25" t="s">
        <v>19</v>
      </c>
      <c r="V2626" s="25" t="str">
        <f>VLOOKUP(P2626,'Customer List'!B:C,2,)</f>
        <v>Bhuvneshwar</v>
      </c>
      <c r="W2626" s="56"/>
      <c r="X2626" s="45">
        <v>45915</v>
      </c>
      <c r="Y2626" s="25">
        <f t="shared" si="320"/>
        <v>2</v>
      </c>
      <c r="Z2626" s="25" t="str">
        <f t="shared" si="321"/>
        <v>Saturday</v>
      </c>
      <c r="AA2626" s="25" t="str">
        <f t="shared" si="322"/>
        <v>Monday</v>
      </c>
      <c r="AB2626" s="25" t="str">
        <f>VLOOKUP(U2626,'Currency Sheet'!A:C,3,)</f>
        <v>DOLLAR</v>
      </c>
      <c r="AC2626" s="67" t="str">
        <f>VLOOKUP(P2626,'Customer List'!B:D,3,)</f>
        <v>OutStation</v>
      </c>
    </row>
    <row r="2627" spans="1:29" x14ac:dyDescent="0.25">
      <c r="A2627" s="25">
        <f t="shared" si="317"/>
        <v>2625</v>
      </c>
      <c r="B2627" s="25" t="s">
        <v>3440</v>
      </c>
      <c r="C2627" s="45">
        <v>45905</v>
      </c>
      <c r="D2627" s="45">
        <v>45910</v>
      </c>
      <c r="E2627" s="8">
        <v>1</v>
      </c>
      <c r="F2627" s="8">
        <f t="shared" si="328"/>
        <v>88</v>
      </c>
      <c r="G2627" s="54">
        <f t="shared" si="318"/>
        <v>88</v>
      </c>
      <c r="H2627" s="25">
        <v>387103</v>
      </c>
      <c r="I2627" s="25" t="s">
        <v>4002</v>
      </c>
      <c r="J2627" s="25">
        <v>1</v>
      </c>
      <c r="K2627" s="25">
        <v>1</v>
      </c>
      <c r="L2627" s="25">
        <f t="shared" si="319"/>
        <v>0</v>
      </c>
      <c r="M2627" s="25" t="s">
        <v>3685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3445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20"/>
        <v/>
      </c>
      <c r="Z2627" s="25" t="str">
        <f t="shared" si="321"/>
        <v>Tuesday</v>
      </c>
      <c r="AA2627" s="25" t="str">
        <f t="shared" si="322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x14ac:dyDescent="0.25">
      <c r="A2628" s="25">
        <f t="shared" si="317"/>
        <v>2626</v>
      </c>
      <c r="B2628" s="25" t="s">
        <v>3440</v>
      </c>
      <c r="C2628" s="45">
        <v>45905</v>
      </c>
      <c r="D2628" s="45">
        <v>45910</v>
      </c>
      <c r="E2628" s="8">
        <v>1</v>
      </c>
      <c r="F2628" s="8">
        <f t="shared" si="328"/>
        <v>88</v>
      </c>
      <c r="G2628" s="54">
        <f t="shared" si="318"/>
        <v>88</v>
      </c>
      <c r="H2628" s="25">
        <v>387203</v>
      </c>
      <c r="I2628" s="25" t="s">
        <v>4003</v>
      </c>
      <c r="J2628" s="25">
        <v>1</v>
      </c>
      <c r="K2628" s="25">
        <v>1</v>
      </c>
      <c r="L2628" s="25">
        <f t="shared" si="319"/>
        <v>0</v>
      </c>
      <c r="M2628" s="25" t="s">
        <v>3685</v>
      </c>
      <c r="N2628" s="45">
        <v>45916</v>
      </c>
      <c r="O2628" s="54">
        <v>0</v>
      </c>
      <c r="P2628" s="25" t="s">
        <v>17</v>
      </c>
      <c r="Q2628" s="25" t="s">
        <v>637</v>
      </c>
      <c r="R2628" s="25" t="s">
        <v>638</v>
      </c>
      <c r="S2628" s="3">
        <v>4</v>
      </c>
      <c r="T2628" s="55" t="s">
        <v>3445</v>
      </c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20"/>
        <v/>
      </c>
      <c r="Z2628" s="25" t="str">
        <f t="shared" si="321"/>
        <v>Tuesday</v>
      </c>
      <c r="AA2628" s="25" t="str">
        <f t="shared" si="322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x14ac:dyDescent="0.25">
      <c r="A2629" s="25">
        <f t="shared" si="317"/>
        <v>2627</v>
      </c>
      <c r="B2629" s="25" t="s">
        <v>3440</v>
      </c>
      <c r="C2629" s="45">
        <v>45905</v>
      </c>
      <c r="D2629" s="45">
        <v>45910</v>
      </c>
      <c r="E2629" s="8">
        <v>246.4</v>
      </c>
      <c r="F2629" s="8">
        <f t="shared" si="328"/>
        <v>21683.200000000001</v>
      </c>
      <c r="G2629" s="54">
        <f t="shared" si="318"/>
        <v>21683.200000000001</v>
      </c>
      <c r="H2629" s="25">
        <v>392918</v>
      </c>
      <c r="I2629" s="25" t="s">
        <v>4004</v>
      </c>
      <c r="J2629" s="25">
        <v>1</v>
      </c>
      <c r="K2629" s="25">
        <v>1</v>
      </c>
      <c r="L2629" s="25">
        <f t="shared" si="319"/>
        <v>0</v>
      </c>
      <c r="M2629" s="25" t="s">
        <v>3539</v>
      </c>
      <c r="N2629" s="45">
        <v>45913</v>
      </c>
      <c r="O2629" s="54">
        <v>33440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20"/>
        <v>2</v>
      </c>
      <c r="Z2629" s="25" t="str">
        <f t="shared" si="321"/>
        <v>Saturday</v>
      </c>
      <c r="AA2629" s="25" t="str">
        <f t="shared" si="322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ref="A2630:A2693" si="329">A2629+1</f>
        <v>2628</v>
      </c>
      <c r="B2630" s="25" t="s">
        <v>3440</v>
      </c>
      <c r="C2630" s="45">
        <v>45905</v>
      </c>
      <c r="D2630" s="45">
        <v>45910</v>
      </c>
      <c r="E2630" s="8">
        <v>53.9</v>
      </c>
      <c r="F2630" s="8">
        <f t="shared" si="328"/>
        <v>4743.2</v>
      </c>
      <c r="G2630" s="54">
        <f t="shared" ref="G2630:G2693" si="330">F2630*J2630</f>
        <v>4743.2</v>
      </c>
      <c r="H2630" s="25">
        <v>400112</v>
      </c>
      <c r="I2630" s="25" t="s">
        <v>4005</v>
      </c>
      <c r="J2630" s="25">
        <v>1</v>
      </c>
      <c r="K2630" s="25">
        <v>1</v>
      </c>
      <c r="L2630" s="25">
        <f t="shared" si="319"/>
        <v>0</v>
      </c>
      <c r="M2630" s="25" t="s">
        <v>3525</v>
      </c>
      <c r="N2630" s="45">
        <v>45913</v>
      </c>
      <c r="O2630" s="54">
        <v>8115.8</v>
      </c>
      <c r="P2630" s="25" t="s">
        <v>2055</v>
      </c>
      <c r="Q2630" s="25">
        <v>58155617516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Hyderabad</v>
      </c>
      <c r="W2630" s="56"/>
      <c r="X2630" s="45">
        <v>45915</v>
      </c>
      <c r="Y2630" s="25">
        <f t="shared" si="320"/>
        <v>2</v>
      </c>
      <c r="Z2630" s="25" t="str">
        <f t="shared" si="321"/>
        <v>Saturday</v>
      </c>
      <c r="AA2630" s="25" t="str">
        <f t="shared" si="322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29"/>
        <v>2629</v>
      </c>
      <c r="B2631" s="25" t="s">
        <v>3440</v>
      </c>
      <c r="C2631" s="45">
        <v>45905</v>
      </c>
      <c r="D2631" s="45">
        <v>45910</v>
      </c>
      <c r="E2631" s="8">
        <v>125.3</v>
      </c>
      <c r="F2631" s="8">
        <f t="shared" si="328"/>
        <v>11026.4</v>
      </c>
      <c r="G2631" s="54">
        <f t="shared" si="330"/>
        <v>11026.4</v>
      </c>
      <c r="H2631" s="25">
        <v>400126</v>
      </c>
      <c r="I2631" s="25" t="s">
        <v>4006</v>
      </c>
      <c r="J2631" s="25">
        <v>1</v>
      </c>
      <c r="K2631" s="25">
        <v>1</v>
      </c>
      <c r="L2631" s="25">
        <f t="shared" si="319"/>
        <v>0</v>
      </c>
      <c r="M2631" s="25" t="s">
        <v>3541</v>
      </c>
      <c r="N2631" s="45">
        <v>45913</v>
      </c>
      <c r="O2631" s="54">
        <v>17005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si="320"/>
        <v>2</v>
      </c>
      <c r="Z2631" s="25" t="str">
        <f t="shared" si="321"/>
        <v>Saturday</v>
      </c>
      <c r="AA2631" s="25" t="str">
        <f t="shared" si="322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29"/>
        <v>2630</v>
      </c>
      <c r="B2632" s="25" t="s">
        <v>3440</v>
      </c>
      <c r="C2632" s="45">
        <v>45905</v>
      </c>
      <c r="D2632" s="45">
        <v>45910</v>
      </c>
      <c r="E2632" s="8">
        <v>146.30000000000001</v>
      </c>
      <c r="F2632" s="8">
        <f t="shared" si="328"/>
        <v>12874.400000000001</v>
      </c>
      <c r="G2632" s="54">
        <f t="shared" si="330"/>
        <v>12874.400000000001</v>
      </c>
      <c r="H2632" s="25">
        <v>400129</v>
      </c>
      <c r="I2632" s="25" t="s">
        <v>4007</v>
      </c>
      <c r="J2632" s="25">
        <v>1</v>
      </c>
      <c r="K2632" s="25">
        <v>1</v>
      </c>
      <c r="L2632" s="25">
        <f t="shared" ref="L2632:L2697" si="331">J2632-K2632</f>
        <v>0</v>
      </c>
      <c r="M2632" s="25" t="s">
        <v>3541</v>
      </c>
      <c r="N2632" s="45">
        <v>45913</v>
      </c>
      <c r="O2632" s="54">
        <v>19855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ref="Y2632:Y2697" si="332">IF(X2632="", "", X2632-N2632)</f>
        <v>2</v>
      </c>
      <c r="Z2632" s="25" t="str">
        <f t="shared" ref="Z2632:Z2697" si="333">IF(N2632="", "", TEXT(N2632, "dddd"))</f>
        <v>Saturday</v>
      </c>
      <c r="AA2632" s="25" t="str">
        <f t="shared" ref="AA2632:AA2697" si="334">IF(X2632="", "", TEXT(X2632, "dddd"))</f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29"/>
        <v>2631</v>
      </c>
      <c r="B2633" s="25" t="s">
        <v>3440</v>
      </c>
      <c r="C2633" s="45">
        <v>45905</v>
      </c>
      <c r="D2633" s="45">
        <v>45910</v>
      </c>
      <c r="E2633" s="8">
        <v>90.3</v>
      </c>
      <c r="F2633" s="8">
        <f t="shared" si="328"/>
        <v>7946.4</v>
      </c>
      <c r="G2633" s="54">
        <f t="shared" si="330"/>
        <v>7946.4</v>
      </c>
      <c r="H2633" s="25">
        <v>400140</v>
      </c>
      <c r="I2633" s="25" t="s">
        <v>4008</v>
      </c>
      <c r="J2633" s="25">
        <v>1</v>
      </c>
      <c r="K2633" s="25">
        <v>1</v>
      </c>
      <c r="L2633" s="25">
        <f t="shared" si="331"/>
        <v>0</v>
      </c>
      <c r="M2633" s="25" t="s">
        <v>3541</v>
      </c>
      <c r="N2633" s="45">
        <v>45913</v>
      </c>
      <c r="O2633" s="54">
        <v>12255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332"/>
        <v>2</v>
      </c>
      <c r="Z2633" s="25" t="str">
        <f t="shared" si="333"/>
        <v>Saturday</v>
      </c>
      <c r="AA2633" s="25" t="str">
        <f t="shared" si="334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29"/>
        <v>2632</v>
      </c>
      <c r="B2634" s="25" t="s">
        <v>3440</v>
      </c>
      <c r="C2634" s="45">
        <v>45905</v>
      </c>
      <c r="D2634" s="45">
        <v>45910</v>
      </c>
      <c r="E2634" s="8">
        <v>135.1</v>
      </c>
      <c r="F2634" s="8">
        <f t="shared" si="328"/>
        <v>11888.8</v>
      </c>
      <c r="G2634" s="54">
        <f t="shared" si="330"/>
        <v>11888.8</v>
      </c>
      <c r="H2634" s="25">
        <v>400144</v>
      </c>
      <c r="I2634" s="25" t="s">
        <v>4009</v>
      </c>
      <c r="J2634" s="25">
        <v>1</v>
      </c>
      <c r="K2634" s="25">
        <v>1</v>
      </c>
      <c r="L2634" s="25">
        <f t="shared" si="331"/>
        <v>0</v>
      </c>
      <c r="M2634" s="25" t="s">
        <v>3529</v>
      </c>
      <c r="N2634" s="45">
        <v>45913</v>
      </c>
      <c r="O2634" s="54">
        <v>20940.5</v>
      </c>
      <c r="P2634" s="25" t="s">
        <v>893</v>
      </c>
      <c r="Q2634" s="25">
        <v>58155620762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Banglore</v>
      </c>
      <c r="W2634" s="56"/>
      <c r="X2634" s="45">
        <v>45915</v>
      </c>
      <c r="Y2634" s="25">
        <f t="shared" si="332"/>
        <v>2</v>
      </c>
      <c r="Z2634" s="25" t="str">
        <f t="shared" si="333"/>
        <v>Saturday</v>
      </c>
      <c r="AA2634" s="25" t="str">
        <f t="shared" si="334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29"/>
        <v>2633</v>
      </c>
      <c r="B2635" s="25" t="s">
        <v>3440</v>
      </c>
      <c r="C2635" s="45">
        <v>45905</v>
      </c>
      <c r="D2635" s="45">
        <v>45910</v>
      </c>
      <c r="E2635" s="8">
        <v>147.69999999999999</v>
      </c>
      <c r="F2635" s="8">
        <f t="shared" si="328"/>
        <v>12997.599999999999</v>
      </c>
      <c r="G2635" s="54">
        <f t="shared" si="330"/>
        <v>12997.599999999999</v>
      </c>
      <c r="H2635" s="25">
        <v>400148</v>
      </c>
      <c r="I2635" s="25" t="s">
        <v>4010</v>
      </c>
      <c r="J2635" s="25">
        <v>1</v>
      </c>
      <c r="K2635" s="25">
        <v>1</v>
      </c>
      <c r="L2635" s="25">
        <f t="shared" si="331"/>
        <v>0</v>
      </c>
      <c r="M2635" s="25" t="s">
        <v>3541</v>
      </c>
      <c r="N2635" s="45">
        <v>45913</v>
      </c>
      <c r="O2635" s="54">
        <v>20045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Bhuvneshwar</v>
      </c>
      <c r="W2635" s="56"/>
      <c r="X2635" s="45">
        <v>45915</v>
      </c>
      <c r="Y2635" s="25">
        <f t="shared" si="332"/>
        <v>2</v>
      </c>
      <c r="Z2635" s="25" t="str">
        <f t="shared" si="333"/>
        <v>Saturday</v>
      </c>
      <c r="AA2635" s="25" t="str">
        <f t="shared" si="334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29"/>
        <v>2634</v>
      </c>
      <c r="B2636" s="25" t="s">
        <v>3440</v>
      </c>
      <c r="C2636" s="45">
        <v>45905</v>
      </c>
      <c r="D2636" s="45">
        <v>45910</v>
      </c>
      <c r="E2636" s="8">
        <v>268.5</v>
      </c>
      <c r="F2636" s="8">
        <f t="shared" si="328"/>
        <v>23628</v>
      </c>
      <c r="G2636" s="54">
        <f t="shared" si="330"/>
        <v>23628</v>
      </c>
      <c r="H2636" s="25">
        <v>400158</v>
      </c>
      <c r="I2636" s="25" t="s">
        <v>3830</v>
      </c>
      <c r="J2636" s="25">
        <v>1</v>
      </c>
      <c r="K2636" s="25">
        <v>1</v>
      </c>
      <c r="L2636" s="25">
        <f t="shared" si="331"/>
        <v>0</v>
      </c>
      <c r="M2636" s="25" t="s">
        <v>3529</v>
      </c>
      <c r="N2636" s="45">
        <v>45913</v>
      </c>
      <c r="O2636" s="54">
        <v>38843</v>
      </c>
      <c r="P2636" s="25" t="s">
        <v>893</v>
      </c>
      <c r="Q2636" s="25">
        <v>58155620762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Banglore</v>
      </c>
      <c r="W2636" s="56"/>
      <c r="X2636" s="45">
        <v>45915</v>
      </c>
      <c r="Y2636" s="25">
        <f t="shared" si="332"/>
        <v>2</v>
      </c>
      <c r="Z2636" s="25" t="str">
        <f t="shared" si="333"/>
        <v>Saturday</v>
      </c>
      <c r="AA2636" s="25" t="str">
        <f t="shared" si="334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29"/>
        <v>2635</v>
      </c>
      <c r="B2637" s="25" t="s">
        <v>3440</v>
      </c>
      <c r="C2637" s="45">
        <v>45905</v>
      </c>
      <c r="D2637" s="45">
        <v>45910</v>
      </c>
      <c r="E2637" s="8">
        <v>309.75</v>
      </c>
      <c r="F2637" s="8">
        <f t="shared" si="328"/>
        <v>27258</v>
      </c>
      <c r="G2637" s="54">
        <f t="shared" si="330"/>
        <v>54516</v>
      </c>
      <c r="H2637" s="25">
        <v>400162</v>
      </c>
      <c r="I2637" s="25" t="s">
        <v>3831</v>
      </c>
      <c r="J2637" s="25">
        <v>2</v>
      </c>
      <c r="K2637" s="25">
        <v>2</v>
      </c>
      <c r="L2637" s="25">
        <f t="shared" si="331"/>
        <v>0</v>
      </c>
      <c r="M2637" s="25" t="s">
        <v>3525</v>
      </c>
      <c r="N2637" s="45">
        <v>45913</v>
      </c>
      <c r="O2637" s="54">
        <v>87060.4</v>
      </c>
      <c r="P2637" s="25" t="s">
        <v>2055</v>
      </c>
      <c r="Q2637" s="25">
        <v>58155617516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Hyderabad</v>
      </c>
      <c r="W2637" s="56"/>
      <c r="X2637" s="45">
        <v>45915</v>
      </c>
      <c r="Y2637" s="25">
        <f t="shared" si="332"/>
        <v>2</v>
      </c>
      <c r="Z2637" s="25" t="str">
        <f t="shared" si="333"/>
        <v>Saturday</v>
      </c>
      <c r="AA2637" s="25" t="str">
        <f t="shared" si="334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29"/>
        <v>2636</v>
      </c>
      <c r="B2638" s="25" t="s">
        <v>3440</v>
      </c>
      <c r="C2638" s="45">
        <v>45905</v>
      </c>
      <c r="D2638" s="45">
        <v>45910</v>
      </c>
      <c r="E2638" s="8">
        <v>309.75</v>
      </c>
      <c r="F2638" s="8">
        <f t="shared" ref="F2638" si="335">IF(AB2638="DOLLAR",E2638*88,E2638)</f>
        <v>27258</v>
      </c>
      <c r="G2638" s="54">
        <f t="shared" si="330"/>
        <v>27258</v>
      </c>
      <c r="H2638" s="25">
        <v>400162</v>
      </c>
      <c r="I2638" s="25" t="s">
        <v>3831</v>
      </c>
      <c r="J2638" s="25">
        <v>1</v>
      </c>
      <c r="K2638" s="25">
        <v>1</v>
      </c>
      <c r="L2638" s="25">
        <f t="shared" si="331"/>
        <v>0</v>
      </c>
      <c r="M2638" s="25" t="s">
        <v>3529</v>
      </c>
      <c r="N2638" s="45">
        <v>45913</v>
      </c>
      <c r="O2638" s="54">
        <v>44810.5</v>
      </c>
      <c r="P2638" s="25" t="s">
        <v>893</v>
      </c>
      <c r="Q2638" s="25">
        <v>58155620762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Banglore</v>
      </c>
      <c r="W2638" s="56"/>
      <c r="X2638" s="45">
        <v>45915</v>
      </c>
      <c r="Y2638" s="25">
        <f t="shared" si="332"/>
        <v>2</v>
      </c>
      <c r="Z2638" s="25" t="str">
        <f t="shared" si="333"/>
        <v>Saturday</v>
      </c>
      <c r="AA2638" s="25" t="str">
        <f t="shared" si="334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29"/>
        <v>2637</v>
      </c>
      <c r="B2639" s="25" t="s">
        <v>3440</v>
      </c>
      <c r="C2639" s="45">
        <v>45905</v>
      </c>
      <c r="D2639" s="45">
        <v>45910</v>
      </c>
      <c r="E2639" s="8">
        <v>309.75</v>
      </c>
      <c r="F2639" s="8">
        <f t="shared" si="328"/>
        <v>27258</v>
      </c>
      <c r="G2639" s="54">
        <f t="shared" si="330"/>
        <v>27258</v>
      </c>
      <c r="H2639" s="25">
        <v>400164</v>
      </c>
      <c r="I2639" s="25" t="s">
        <v>4011</v>
      </c>
      <c r="J2639" s="25">
        <v>1</v>
      </c>
      <c r="K2639" s="25">
        <v>1</v>
      </c>
      <c r="L2639" s="25">
        <f t="shared" si="331"/>
        <v>0</v>
      </c>
      <c r="M2639" s="25" t="s">
        <v>3541</v>
      </c>
      <c r="N2639" s="45">
        <v>45913</v>
      </c>
      <c r="O2639" s="54">
        <v>39235</v>
      </c>
      <c r="P2639" s="25" t="s">
        <v>618</v>
      </c>
      <c r="Q2639" s="25">
        <v>58155620725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Bhuvneshwar</v>
      </c>
      <c r="W2639" s="56"/>
      <c r="X2639" s="45">
        <v>45915</v>
      </c>
      <c r="Y2639" s="25">
        <f t="shared" si="332"/>
        <v>2</v>
      </c>
      <c r="Z2639" s="25" t="str">
        <f t="shared" si="333"/>
        <v>Saturday</v>
      </c>
      <c r="AA2639" s="25" t="str">
        <f t="shared" si="334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29"/>
        <v>2638</v>
      </c>
      <c r="B2640" s="25" t="s">
        <v>3440</v>
      </c>
      <c r="C2640" s="45">
        <v>45905</v>
      </c>
      <c r="D2640" s="45">
        <v>45910</v>
      </c>
      <c r="E2640" s="8">
        <v>309.75</v>
      </c>
      <c r="F2640" s="8">
        <f t="shared" si="328"/>
        <v>27258</v>
      </c>
      <c r="G2640" s="54">
        <f t="shared" si="330"/>
        <v>54516</v>
      </c>
      <c r="H2640" s="25">
        <v>400168</v>
      </c>
      <c r="I2640" s="25" t="s">
        <v>4012</v>
      </c>
      <c r="J2640" s="25">
        <v>2</v>
      </c>
      <c r="K2640" s="25">
        <v>2</v>
      </c>
      <c r="L2640" s="25">
        <f t="shared" si="331"/>
        <v>0</v>
      </c>
      <c r="M2640" s="25" t="s">
        <v>3525</v>
      </c>
      <c r="N2640" s="45">
        <v>45913</v>
      </c>
      <c r="O2640" s="54">
        <v>87060.4</v>
      </c>
      <c r="P2640" s="25" t="s">
        <v>2055</v>
      </c>
      <c r="Q2640" s="25">
        <v>58155617516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Hyderabad</v>
      </c>
      <c r="W2640" s="56"/>
      <c r="X2640" s="45">
        <v>45915</v>
      </c>
      <c r="Y2640" s="25">
        <f t="shared" si="332"/>
        <v>2</v>
      </c>
      <c r="Z2640" s="25" t="str">
        <f t="shared" si="333"/>
        <v>Saturday</v>
      </c>
      <c r="AA2640" s="25" t="str">
        <f t="shared" si="334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29"/>
        <v>2639</v>
      </c>
      <c r="B2641" s="25" t="s">
        <v>3440</v>
      </c>
      <c r="C2641" s="45">
        <v>45905</v>
      </c>
      <c r="D2641" s="45">
        <v>45910</v>
      </c>
      <c r="E2641" s="8">
        <v>288.75</v>
      </c>
      <c r="F2641" s="8">
        <f t="shared" si="328"/>
        <v>25410</v>
      </c>
      <c r="G2641" s="54">
        <f t="shared" si="330"/>
        <v>25410</v>
      </c>
      <c r="H2641" s="25">
        <v>400172</v>
      </c>
      <c r="I2641" s="25" t="s">
        <v>3832</v>
      </c>
      <c r="J2641" s="25">
        <v>1</v>
      </c>
      <c r="K2641" s="25">
        <v>1</v>
      </c>
      <c r="L2641" s="25">
        <f t="shared" si="331"/>
        <v>0</v>
      </c>
      <c r="M2641" s="25" t="s">
        <v>3529</v>
      </c>
      <c r="N2641" s="45">
        <v>45913</v>
      </c>
      <c r="O2641" s="54">
        <v>41772.5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32"/>
        <v>2</v>
      </c>
      <c r="Z2641" s="25" t="str">
        <f t="shared" si="333"/>
        <v>Saturday</v>
      </c>
      <c r="AA2641" s="25" t="str">
        <f t="shared" si="334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29"/>
        <v>2640</v>
      </c>
      <c r="B2642" s="25" t="s">
        <v>3440</v>
      </c>
      <c r="C2642" s="45">
        <v>45905</v>
      </c>
      <c r="D2642" s="45">
        <v>45910</v>
      </c>
      <c r="E2642" s="8">
        <v>160.30000000000001</v>
      </c>
      <c r="F2642" s="8">
        <f t="shared" si="328"/>
        <v>14106.400000000001</v>
      </c>
      <c r="G2642" s="54">
        <f t="shared" si="330"/>
        <v>14106.400000000001</v>
      </c>
      <c r="H2642" s="25">
        <v>400176</v>
      </c>
      <c r="I2642" s="25" t="s">
        <v>4013</v>
      </c>
      <c r="J2642" s="25">
        <v>1</v>
      </c>
      <c r="K2642" s="25">
        <v>1</v>
      </c>
      <c r="L2642" s="25">
        <f t="shared" si="331"/>
        <v>0</v>
      </c>
      <c r="M2642" s="25" t="s">
        <v>3529</v>
      </c>
      <c r="N2642" s="45">
        <v>45913</v>
      </c>
      <c r="O2642" s="54">
        <v>24846.5</v>
      </c>
      <c r="P2642" s="25" t="s">
        <v>893</v>
      </c>
      <c r="Q2642" s="25">
        <v>58155620762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Banglore</v>
      </c>
      <c r="W2642" s="56"/>
      <c r="X2642" s="45">
        <v>45915</v>
      </c>
      <c r="Y2642" s="25">
        <f t="shared" si="332"/>
        <v>2</v>
      </c>
      <c r="Z2642" s="25" t="str">
        <f t="shared" si="333"/>
        <v>Saturday</v>
      </c>
      <c r="AA2642" s="25" t="str">
        <f t="shared" si="334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29"/>
        <v>2641</v>
      </c>
      <c r="B2643" s="25" t="s">
        <v>3440</v>
      </c>
      <c r="C2643" s="45">
        <v>45905</v>
      </c>
      <c r="D2643" s="45">
        <v>45910</v>
      </c>
      <c r="E2643" s="8">
        <v>144.19999999999999</v>
      </c>
      <c r="F2643" s="8">
        <f t="shared" si="328"/>
        <v>12689.599999999999</v>
      </c>
      <c r="G2643" s="54">
        <f t="shared" si="330"/>
        <v>12689.599999999999</v>
      </c>
      <c r="H2643" s="25">
        <v>400330</v>
      </c>
      <c r="I2643" s="25" t="s">
        <v>4014</v>
      </c>
      <c r="J2643" s="25">
        <v>1</v>
      </c>
      <c r="K2643" s="25">
        <v>1</v>
      </c>
      <c r="L2643" s="25">
        <f t="shared" si="331"/>
        <v>0</v>
      </c>
      <c r="M2643" s="25" t="s">
        <v>3541</v>
      </c>
      <c r="N2643" s="45">
        <v>45913</v>
      </c>
      <c r="O2643" s="54">
        <v>19570</v>
      </c>
      <c r="P2643" s="25" t="s">
        <v>618</v>
      </c>
      <c r="Q2643" s="25">
        <v>58155620725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Bhuvneshwar</v>
      </c>
      <c r="W2643" s="56"/>
      <c r="X2643" s="45">
        <v>45915</v>
      </c>
      <c r="Y2643" s="25">
        <f t="shared" si="332"/>
        <v>2</v>
      </c>
      <c r="Z2643" s="25" t="str">
        <f t="shared" si="333"/>
        <v>Saturday</v>
      </c>
      <c r="AA2643" s="25" t="str">
        <f t="shared" si="334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29"/>
        <v>2642</v>
      </c>
      <c r="B2644" s="25" t="s">
        <v>3440</v>
      </c>
      <c r="C2644" s="45">
        <v>45905</v>
      </c>
      <c r="D2644" s="45">
        <v>45910</v>
      </c>
      <c r="E2644" s="8">
        <v>74.2</v>
      </c>
      <c r="F2644" s="8">
        <f t="shared" si="328"/>
        <v>6529.6</v>
      </c>
      <c r="G2644" s="54">
        <f t="shared" si="330"/>
        <v>6529.6</v>
      </c>
      <c r="H2644" s="25">
        <v>400506</v>
      </c>
      <c r="I2644" s="25" t="s">
        <v>4015</v>
      </c>
      <c r="J2644" s="25">
        <v>1</v>
      </c>
      <c r="K2644" s="25">
        <v>1</v>
      </c>
      <c r="L2644" s="25">
        <f t="shared" si="331"/>
        <v>0</v>
      </c>
      <c r="M2644" s="25" t="s">
        <v>3525</v>
      </c>
      <c r="N2644" s="45">
        <v>45913</v>
      </c>
      <c r="O2644" s="54">
        <v>11172.4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32"/>
        <v>2</v>
      </c>
      <c r="Z2644" s="25" t="str">
        <f t="shared" si="333"/>
        <v>Saturday</v>
      </c>
      <c r="AA2644" s="25" t="str">
        <f t="shared" si="334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29"/>
        <v>2643</v>
      </c>
      <c r="B2645" s="25" t="s">
        <v>3440</v>
      </c>
      <c r="C2645" s="45">
        <v>45905</v>
      </c>
      <c r="D2645" s="45">
        <v>45910</v>
      </c>
      <c r="E2645" s="8">
        <v>123.2</v>
      </c>
      <c r="F2645" s="8">
        <f t="shared" si="328"/>
        <v>10841.6</v>
      </c>
      <c r="G2645" s="54">
        <f t="shared" si="330"/>
        <v>21683.200000000001</v>
      </c>
      <c r="H2645" s="25">
        <v>400522</v>
      </c>
      <c r="I2645" s="25" t="s">
        <v>4016</v>
      </c>
      <c r="J2645" s="25">
        <v>2</v>
      </c>
      <c r="K2645" s="25">
        <v>2</v>
      </c>
      <c r="L2645" s="25">
        <f t="shared" si="331"/>
        <v>0</v>
      </c>
      <c r="M2645" s="25" t="s">
        <v>3525</v>
      </c>
      <c r="N2645" s="45">
        <v>45913</v>
      </c>
      <c r="O2645" s="54">
        <v>37100.800000000003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32"/>
        <v>2</v>
      </c>
      <c r="Z2645" s="25" t="str">
        <f t="shared" si="333"/>
        <v>Saturday</v>
      </c>
      <c r="AA2645" s="25" t="str">
        <f t="shared" si="334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29"/>
        <v>2644</v>
      </c>
      <c r="B2646" s="25" t="s">
        <v>3440</v>
      </c>
      <c r="C2646" s="45">
        <v>45905</v>
      </c>
      <c r="D2646" s="45">
        <v>45910</v>
      </c>
      <c r="E2646" s="8">
        <v>123.2</v>
      </c>
      <c r="F2646" s="8">
        <f t="shared" si="328"/>
        <v>10841.6</v>
      </c>
      <c r="G2646" s="54">
        <f t="shared" si="330"/>
        <v>10841.6</v>
      </c>
      <c r="H2646" s="25">
        <v>400524</v>
      </c>
      <c r="I2646" s="25" t="s">
        <v>4017</v>
      </c>
      <c r="J2646" s="25">
        <v>1</v>
      </c>
      <c r="K2646" s="25">
        <v>1</v>
      </c>
      <c r="L2646" s="25">
        <f t="shared" si="331"/>
        <v>0</v>
      </c>
      <c r="M2646" s="25" t="s">
        <v>3525</v>
      </c>
      <c r="N2646" s="45">
        <v>45913</v>
      </c>
      <c r="O2646" s="54">
        <v>18550.400000000001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32"/>
        <v>2</v>
      </c>
      <c r="Z2646" s="25" t="str">
        <f t="shared" si="333"/>
        <v>Saturday</v>
      </c>
      <c r="AA2646" s="25" t="str">
        <f t="shared" si="334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29"/>
        <v>2645</v>
      </c>
      <c r="B2647" s="25" t="s">
        <v>3440</v>
      </c>
      <c r="C2647" s="45">
        <v>45905</v>
      </c>
      <c r="D2647" s="45">
        <v>45910</v>
      </c>
      <c r="E2647" s="8">
        <v>123.2</v>
      </c>
      <c r="F2647" s="8">
        <f t="shared" si="328"/>
        <v>10841.6</v>
      </c>
      <c r="G2647" s="54">
        <f t="shared" si="330"/>
        <v>21683.200000000001</v>
      </c>
      <c r="H2647" s="25">
        <v>400528</v>
      </c>
      <c r="I2647" s="25" t="s">
        <v>4018</v>
      </c>
      <c r="J2647" s="25">
        <v>2</v>
      </c>
      <c r="K2647" s="25">
        <v>2</v>
      </c>
      <c r="L2647" s="25">
        <f t="shared" si="331"/>
        <v>0</v>
      </c>
      <c r="M2647" s="25" t="s">
        <v>3525</v>
      </c>
      <c r="N2647" s="45">
        <v>45913</v>
      </c>
      <c r="O2647" s="54">
        <v>37100.800000000003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32"/>
        <v>2</v>
      </c>
      <c r="Z2647" s="25" t="str">
        <f t="shared" si="333"/>
        <v>Saturday</v>
      </c>
      <c r="AA2647" s="25" t="str">
        <f t="shared" si="334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29"/>
        <v>2646</v>
      </c>
      <c r="B2648" s="25" t="s">
        <v>3440</v>
      </c>
      <c r="C2648" s="45">
        <v>45905</v>
      </c>
      <c r="D2648" s="45">
        <v>45910</v>
      </c>
      <c r="E2648" s="8">
        <v>202.5</v>
      </c>
      <c r="F2648" s="8">
        <f t="shared" si="328"/>
        <v>17820</v>
      </c>
      <c r="G2648" s="54">
        <f t="shared" si="330"/>
        <v>53460</v>
      </c>
      <c r="H2648" s="25">
        <v>400551</v>
      </c>
      <c r="I2648" s="25" t="s">
        <v>4019</v>
      </c>
      <c r="J2648" s="25">
        <v>3</v>
      </c>
      <c r="K2648" s="25">
        <v>3</v>
      </c>
      <c r="L2648" s="25">
        <f t="shared" si="331"/>
        <v>0</v>
      </c>
      <c r="M2648" s="25" t="s">
        <v>3525</v>
      </c>
      <c r="N2648" s="45">
        <v>45913</v>
      </c>
      <c r="O2648" s="54">
        <v>85374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32"/>
        <v>2</v>
      </c>
      <c r="Z2648" s="25" t="str">
        <f t="shared" si="333"/>
        <v>Saturday</v>
      </c>
      <c r="AA2648" s="25" t="str">
        <f t="shared" si="334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29"/>
        <v>2647</v>
      </c>
      <c r="B2649" s="25" t="s">
        <v>3440</v>
      </c>
      <c r="C2649" s="45">
        <v>45905</v>
      </c>
      <c r="D2649" s="45">
        <v>45910</v>
      </c>
      <c r="E2649" s="8">
        <v>79.099999999999994</v>
      </c>
      <c r="F2649" s="8">
        <f t="shared" si="328"/>
        <v>6960.7999999999993</v>
      </c>
      <c r="G2649" s="54">
        <f t="shared" si="330"/>
        <v>6960.7999999999993</v>
      </c>
      <c r="H2649" s="25">
        <v>400612</v>
      </c>
      <c r="I2649" s="25" t="s">
        <v>4020</v>
      </c>
      <c r="J2649" s="25">
        <v>1</v>
      </c>
      <c r="K2649" s="25">
        <v>1</v>
      </c>
      <c r="L2649" s="25">
        <f t="shared" si="331"/>
        <v>0</v>
      </c>
      <c r="M2649" s="25" t="s">
        <v>3541</v>
      </c>
      <c r="N2649" s="45">
        <v>45913</v>
      </c>
      <c r="O2649" s="54">
        <v>10735</v>
      </c>
      <c r="P2649" s="25" t="s">
        <v>618</v>
      </c>
      <c r="Q2649" s="25">
        <v>58155620725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Bhuvneshwar</v>
      </c>
      <c r="W2649" s="56"/>
      <c r="X2649" s="45">
        <v>45915</v>
      </c>
      <c r="Y2649" s="25">
        <f t="shared" si="332"/>
        <v>2</v>
      </c>
      <c r="Z2649" s="25" t="str">
        <f t="shared" si="333"/>
        <v>Saturday</v>
      </c>
      <c r="AA2649" s="25" t="str">
        <f t="shared" si="334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29"/>
        <v>2648</v>
      </c>
      <c r="B2650" s="25" t="s">
        <v>3440</v>
      </c>
      <c r="C2650" s="45">
        <v>45905</v>
      </c>
      <c r="D2650" s="45">
        <v>45910</v>
      </c>
      <c r="E2650" s="8">
        <v>79.099999999999994</v>
      </c>
      <c r="F2650" s="8">
        <f t="shared" ref="F2650" si="336">IF(AB2650="DOLLAR",E2650*88,E2650)</f>
        <v>6960.7999999999993</v>
      </c>
      <c r="G2650" s="54">
        <f t="shared" si="330"/>
        <v>6960.7999999999993</v>
      </c>
      <c r="H2650" s="25">
        <v>400612</v>
      </c>
      <c r="I2650" s="25" t="s">
        <v>4020</v>
      </c>
      <c r="J2650" s="25">
        <v>1</v>
      </c>
      <c r="K2650" s="25">
        <v>1</v>
      </c>
      <c r="L2650" s="25">
        <f t="shared" si="331"/>
        <v>0</v>
      </c>
      <c r="M2650" s="25" t="s">
        <v>3525</v>
      </c>
      <c r="N2650" s="45">
        <v>45913</v>
      </c>
      <c r="O2650" s="54">
        <v>11910.2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32"/>
        <v>2</v>
      </c>
      <c r="Z2650" s="25" t="str">
        <f t="shared" si="333"/>
        <v>Saturday</v>
      </c>
      <c r="AA2650" s="25" t="str">
        <f t="shared" si="334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29"/>
        <v>2649</v>
      </c>
      <c r="B2651" s="25" t="s">
        <v>3440</v>
      </c>
      <c r="C2651" s="45">
        <v>45905</v>
      </c>
      <c r="D2651" s="45">
        <v>45910</v>
      </c>
      <c r="E2651" s="8">
        <v>68.600000000000009</v>
      </c>
      <c r="F2651" s="8">
        <f t="shared" si="328"/>
        <v>6036.8000000000011</v>
      </c>
      <c r="G2651" s="54">
        <f t="shared" si="330"/>
        <v>18110.400000000001</v>
      </c>
      <c r="H2651" s="25">
        <v>400636</v>
      </c>
      <c r="I2651" s="25" t="s">
        <v>4021</v>
      </c>
      <c r="J2651" s="25">
        <v>3</v>
      </c>
      <c r="K2651" s="25">
        <v>3</v>
      </c>
      <c r="L2651" s="25">
        <f t="shared" si="331"/>
        <v>0</v>
      </c>
      <c r="M2651" s="25" t="s">
        <v>3525</v>
      </c>
      <c r="N2651" s="45">
        <v>45913</v>
      </c>
      <c r="O2651" s="54">
        <v>30987.599999999999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32"/>
        <v>2</v>
      </c>
      <c r="Z2651" s="25" t="str">
        <f t="shared" si="333"/>
        <v>Saturday</v>
      </c>
      <c r="AA2651" s="25" t="str">
        <f t="shared" si="334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29"/>
        <v>2650</v>
      </c>
      <c r="B2652" s="25" t="s">
        <v>3440</v>
      </c>
      <c r="C2652" s="45">
        <v>45905</v>
      </c>
      <c r="D2652" s="45">
        <v>45910</v>
      </c>
      <c r="E2652" s="8">
        <v>65.8</v>
      </c>
      <c r="F2652" s="8">
        <f t="shared" si="328"/>
        <v>5790.4</v>
      </c>
      <c r="G2652" s="54">
        <f t="shared" si="330"/>
        <v>11580.8</v>
      </c>
      <c r="H2652" s="25">
        <v>400723</v>
      </c>
      <c r="I2652" s="25" t="s">
        <v>4022</v>
      </c>
      <c r="J2652" s="25">
        <v>2</v>
      </c>
      <c r="K2652" s="25">
        <v>2</v>
      </c>
      <c r="L2652" s="25">
        <f t="shared" si="331"/>
        <v>0</v>
      </c>
      <c r="M2652" s="25" t="s">
        <v>3525</v>
      </c>
      <c r="N2652" s="45">
        <v>45913</v>
      </c>
      <c r="O2652" s="54">
        <v>19815.2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32"/>
        <v>2</v>
      </c>
      <c r="Z2652" s="25" t="str">
        <f t="shared" si="333"/>
        <v>Saturday</v>
      </c>
      <c r="AA2652" s="25" t="str">
        <f t="shared" si="334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29"/>
        <v>2651</v>
      </c>
      <c r="B2653" s="25" t="s">
        <v>3440</v>
      </c>
      <c r="C2653" s="45">
        <v>45905</v>
      </c>
      <c r="D2653" s="45">
        <v>45910</v>
      </c>
      <c r="E2653" s="8">
        <v>206.25</v>
      </c>
      <c r="F2653" s="8">
        <f t="shared" si="328"/>
        <v>18150</v>
      </c>
      <c r="G2653" s="54">
        <f t="shared" si="330"/>
        <v>18150</v>
      </c>
      <c r="H2653" s="25">
        <v>400944</v>
      </c>
      <c r="I2653" s="25" t="s">
        <v>4023</v>
      </c>
      <c r="J2653" s="25">
        <v>1</v>
      </c>
      <c r="K2653" s="25">
        <v>1</v>
      </c>
      <c r="L2653" s="25">
        <f t="shared" si="331"/>
        <v>0</v>
      </c>
      <c r="M2653" s="25" t="s">
        <v>3525</v>
      </c>
      <c r="N2653" s="45">
        <v>45913</v>
      </c>
      <c r="O2653" s="54">
        <v>28985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32"/>
        <v>2</v>
      </c>
      <c r="Z2653" s="25" t="str">
        <f t="shared" si="333"/>
        <v>Saturday</v>
      </c>
      <c r="AA2653" s="25" t="str">
        <f t="shared" si="334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29"/>
        <v>2652</v>
      </c>
      <c r="B2654" s="25" t="s">
        <v>3440</v>
      </c>
      <c r="C2654" s="45">
        <v>45905</v>
      </c>
      <c r="D2654" s="45">
        <v>45910</v>
      </c>
      <c r="E2654" s="8">
        <v>123.2</v>
      </c>
      <c r="F2654" s="8">
        <f t="shared" si="328"/>
        <v>10841.6</v>
      </c>
      <c r="G2654" s="54">
        <f t="shared" si="330"/>
        <v>10841.6</v>
      </c>
      <c r="H2654" s="25">
        <v>402210</v>
      </c>
      <c r="I2654" s="25" t="s">
        <v>4024</v>
      </c>
      <c r="J2654" s="25">
        <v>1</v>
      </c>
      <c r="K2654" s="25">
        <v>1</v>
      </c>
      <c r="L2654" s="25">
        <f t="shared" si="331"/>
        <v>0</v>
      </c>
      <c r="M2654" s="25" t="s">
        <v>3529</v>
      </c>
      <c r="N2654" s="45">
        <v>45913</v>
      </c>
      <c r="O2654" s="54">
        <v>19096</v>
      </c>
      <c r="P2654" s="25" t="s">
        <v>893</v>
      </c>
      <c r="Q2654" s="25">
        <v>58155620762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32"/>
        <v>2</v>
      </c>
      <c r="Z2654" s="25" t="str">
        <f t="shared" si="333"/>
        <v>Saturday</v>
      </c>
      <c r="AA2654" s="25" t="str">
        <f t="shared" si="334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29"/>
        <v>2653</v>
      </c>
      <c r="B2655" s="25" t="s">
        <v>3440</v>
      </c>
      <c r="C2655" s="45">
        <v>45905</v>
      </c>
      <c r="D2655" s="45">
        <v>45910</v>
      </c>
      <c r="E2655" s="8">
        <v>346.5</v>
      </c>
      <c r="F2655" s="8">
        <f t="shared" si="328"/>
        <v>30492</v>
      </c>
      <c r="G2655" s="54">
        <f t="shared" si="330"/>
        <v>304920</v>
      </c>
      <c r="H2655" s="25">
        <v>403702</v>
      </c>
      <c r="I2655" s="25" t="s">
        <v>4025</v>
      </c>
      <c r="J2655" s="25">
        <v>10</v>
      </c>
      <c r="K2655" s="25">
        <v>10</v>
      </c>
      <c r="L2655" s="25">
        <f t="shared" si="331"/>
        <v>0</v>
      </c>
      <c r="M2655" s="25" t="s">
        <v>3630</v>
      </c>
      <c r="N2655" s="45">
        <v>45913</v>
      </c>
      <c r="O2655" s="54">
        <v>537075</v>
      </c>
      <c r="P2655" s="25" t="s">
        <v>38</v>
      </c>
      <c r="Q2655" s="25">
        <v>58155621156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32"/>
        <v>2</v>
      </c>
      <c r="Z2655" s="25" t="str">
        <f t="shared" si="333"/>
        <v>Saturday</v>
      </c>
      <c r="AA2655" s="25" t="str">
        <f t="shared" si="334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29"/>
        <v>2654</v>
      </c>
      <c r="B2656" s="25" t="s">
        <v>3440</v>
      </c>
      <c r="C2656" s="45">
        <v>45905</v>
      </c>
      <c r="D2656" s="45">
        <v>45910</v>
      </c>
      <c r="E2656" s="8">
        <v>144.75</v>
      </c>
      <c r="F2656" s="8">
        <f t="shared" si="328"/>
        <v>12738</v>
      </c>
      <c r="G2656" s="54">
        <f t="shared" si="330"/>
        <v>12738</v>
      </c>
      <c r="H2656" s="25">
        <v>405226</v>
      </c>
      <c r="I2656" s="25" t="s">
        <v>4026</v>
      </c>
      <c r="J2656" s="25">
        <v>1</v>
      </c>
      <c r="K2656" s="25">
        <v>1</v>
      </c>
      <c r="L2656" s="25">
        <f t="shared" si="331"/>
        <v>0</v>
      </c>
      <c r="M2656" s="25" t="s">
        <v>3524</v>
      </c>
      <c r="N2656" s="45">
        <v>45913</v>
      </c>
      <c r="O2656" s="54">
        <v>20940.5</v>
      </c>
      <c r="P2656" s="25" t="s">
        <v>2053</v>
      </c>
      <c r="Q2656" s="25">
        <v>58155618231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Banglore</v>
      </c>
      <c r="W2656" s="56"/>
      <c r="X2656" s="45">
        <v>45915</v>
      </c>
      <c r="Y2656" s="25">
        <f t="shared" si="332"/>
        <v>2</v>
      </c>
      <c r="Z2656" s="25" t="str">
        <f t="shared" si="333"/>
        <v>Saturday</v>
      </c>
      <c r="AA2656" s="25" t="str">
        <f t="shared" si="334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29"/>
        <v>2655</v>
      </c>
      <c r="B2657" s="25" t="s">
        <v>3440</v>
      </c>
      <c r="C2657" s="45">
        <v>45905</v>
      </c>
      <c r="D2657" s="45">
        <v>45910</v>
      </c>
      <c r="E2657" s="8">
        <v>245</v>
      </c>
      <c r="F2657" s="8">
        <f t="shared" si="328"/>
        <v>21560</v>
      </c>
      <c r="G2657" s="54">
        <f t="shared" si="330"/>
        <v>21560</v>
      </c>
      <c r="H2657" s="25">
        <v>405243</v>
      </c>
      <c r="I2657" s="25" t="s">
        <v>4027</v>
      </c>
      <c r="J2657" s="25">
        <v>1</v>
      </c>
      <c r="K2657" s="25">
        <v>1</v>
      </c>
      <c r="L2657" s="25">
        <f t="shared" si="331"/>
        <v>0</v>
      </c>
      <c r="M2657" s="25" t="s">
        <v>3533</v>
      </c>
      <c r="N2657" s="45">
        <v>45913</v>
      </c>
      <c r="O2657" s="54">
        <v>39060</v>
      </c>
      <c r="P2657" s="25" t="s">
        <v>3441</v>
      </c>
      <c r="Q2657" s="25">
        <v>58155615291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BANGALORE</v>
      </c>
      <c r="W2657" s="56"/>
      <c r="X2657" s="45">
        <v>45915</v>
      </c>
      <c r="Y2657" s="25">
        <f t="shared" si="332"/>
        <v>2</v>
      </c>
      <c r="Z2657" s="25" t="str">
        <f t="shared" si="333"/>
        <v>Saturday</v>
      </c>
      <c r="AA2657" s="25" t="str">
        <f t="shared" si="334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29"/>
        <v>2656</v>
      </c>
      <c r="B2658" s="25" t="s">
        <v>3440</v>
      </c>
      <c r="C2658" s="45">
        <v>45905</v>
      </c>
      <c r="D2658" s="45">
        <v>45910</v>
      </c>
      <c r="E2658" s="8">
        <v>430.5</v>
      </c>
      <c r="F2658" s="8">
        <f t="shared" si="328"/>
        <v>37884</v>
      </c>
      <c r="G2658" s="54">
        <f t="shared" si="330"/>
        <v>37884</v>
      </c>
      <c r="H2658" s="25">
        <v>422604</v>
      </c>
      <c r="I2658" s="25" t="s">
        <v>4028</v>
      </c>
      <c r="J2658" s="25">
        <v>1</v>
      </c>
      <c r="K2658" s="25">
        <v>1</v>
      </c>
      <c r="L2658" s="25">
        <f t="shared" si="331"/>
        <v>0</v>
      </c>
      <c r="M2658" s="25" t="s">
        <v>3548</v>
      </c>
      <c r="N2658" s="45">
        <v>45913</v>
      </c>
      <c r="O2658" s="54">
        <v>66728</v>
      </c>
      <c r="P2658" s="25" t="s">
        <v>631</v>
      </c>
      <c r="Q2658" s="25">
        <v>58155620983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Telangana</v>
      </c>
      <c r="W2658" s="56"/>
      <c r="X2658" s="45">
        <v>45915</v>
      </c>
      <c r="Y2658" s="25">
        <f t="shared" si="332"/>
        <v>2</v>
      </c>
      <c r="Z2658" s="25" t="str">
        <f t="shared" si="333"/>
        <v>Saturday</v>
      </c>
      <c r="AA2658" s="25" t="str">
        <f t="shared" si="334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29"/>
        <v>2657</v>
      </c>
      <c r="B2659" s="25" t="s">
        <v>3440</v>
      </c>
      <c r="C2659" s="45">
        <v>45905</v>
      </c>
      <c r="D2659" s="45">
        <v>45910</v>
      </c>
      <c r="E2659" s="8">
        <v>164.5</v>
      </c>
      <c r="F2659" s="8">
        <f t="shared" si="328"/>
        <v>14476</v>
      </c>
      <c r="G2659" s="54">
        <f t="shared" si="330"/>
        <v>14476</v>
      </c>
      <c r="H2659" s="25">
        <v>424602</v>
      </c>
      <c r="I2659" s="25" t="s">
        <v>3923</v>
      </c>
      <c r="J2659" s="25">
        <v>1</v>
      </c>
      <c r="K2659" s="25">
        <v>1</v>
      </c>
      <c r="L2659" s="25">
        <f t="shared" si="331"/>
        <v>0</v>
      </c>
      <c r="M2659" s="25" t="s">
        <v>3538</v>
      </c>
      <c r="N2659" s="45">
        <v>45913</v>
      </c>
      <c r="O2659" s="54">
        <v>17850.599999999999</v>
      </c>
      <c r="P2659" s="25" t="s">
        <v>277</v>
      </c>
      <c r="Q2659" s="25">
        <v>58155615501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Pune</v>
      </c>
      <c r="W2659" s="56"/>
      <c r="X2659" s="45">
        <v>45915</v>
      </c>
      <c r="Y2659" s="25">
        <f t="shared" si="332"/>
        <v>2</v>
      </c>
      <c r="Z2659" s="25" t="str">
        <f t="shared" si="333"/>
        <v>Saturday</v>
      </c>
      <c r="AA2659" s="25" t="str">
        <f t="shared" si="334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29"/>
        <v>2658</v>
      </c>
      <c r="B2660" s="25" t="s">
        <v>3440</v>
      </c>
      <c r="C2660" s="45">
        <v>45905</v>
      </c>
      <c r="D2660" s="45">
        <v>45910</v>
      </c>
      <c r="E2660" s="8">
        <v>164.5</v>
      </c>
      <c r="F2660" s="8">
        <f t="shared" ref="F2660" si="337">IF(AB2660="DOLLAR",E2660*88,E2660)</f>
        <v>14476</v>
      </c>
      <c r="G2660" s="54">
        <f t="shared" si="330"/>
        <v>14476</v>
      </c>
      <c r="H2660" s="25">
        <v>424602</v>
      </c>
      <c r="I2660" s="25" t="s">
        <v>3923</v>
      </c>
      <c r="J2660" s="25">
        <v>1</v>
      </c>
      <c r="K2660" s="25">
        <v>1</v>
      </c>
      <c r="L2660" s="25">
        <f t="shared" si="331"/>
        <v>0</v>
      </c>
      <c r="M2660" s="25" t="s">
        <v>3540</v>
      </c>
      <c r="N2660" s="45">
        <v>45913</v>
      </c>
      <c r="O2660" s="54">
        <v>20092.5</v>
      </c>
      <c r="P2660" s="25" t="s">
        <v>618</v>
      </c>
      <c r="Q2660" s="25">
        <v>58155620725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Bhuvneshwar</v>
      </c>
      <c r="W2660" s="56"/>
      <c r="X2660" s="45">
        <v>45915</v>
      </c>
      <c r="Y2660" s="25">
        <f t="shared" si="332"/>
        <v>2</v>
      </c>
      <c r="Z2660" s="25" t="str">
        <f t="shared" si="333"/>
        <v>Saturday</v>
      </c>
      <c r="AA2660" s="25" t="str">
        <f t="shared" si="334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29"/>
        <v>2659</v>
      </c>
      <c r="B2661" s="25" t="s">
        <v>3440</v>
      </c>
      <c r="C2661" s="45">
        <v>45905</v>
      </c>
      <c r="D2661" s="45">
        <v>45910</v>
      </c>
      <c r="E2661" s="8">
        <v>213.5</v>
      </c>
      <c r="F2661" s="8">
        <f t="shared" si="328"/>
        <v>18788</v>
      </c>
      <c r="G2661" s="54">
        <f t="shared" si="330"/>
        <v>18788</v>
      </c>
      <c r="H2661" s="25">
        <v>430204</v>
      </c>
      <c r="I2661" s="25" t="s">
        <v>4029</v>
      </c>
      <c r="J2661" s="25">
        <v>1</v>
      </c>
      <c r="K2661" s="25">
        <v>1</v>
      </c>
      <c r="L2661" s="25">
        <f t="shared" si="331"/>
        <v>0</v>
      </c>
      <c r="M2661" s="25" t="s">
        <v>3528</v>
      </c>
      <c r="N2661" s="45">
        <v>45913</v>
      </c>
      <c r="O2661" s="54">
        <v>33792.5</v>
      </c>
      <c r="P2661" s="25" t="s">
        <v>1909</v>
      </c>
      <c r="Q2661" s="25">
        <v>58155614985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Kolkata</v>
      </c>
      <c r="W2661" s="56"/>
      <c r="X2661" s="45">
        <v>45915</v>
      </c>
      <c r="Y2661" s="25">
        <f t="shared" si="332"/>
        <v>2</v>
      </c>
      <c r="Z2661" s="25" t="str">
        <f t="shared" si="333"/>
        <v>Saturday</v>
      </c>
      <c r="AA2661" s="25" t="str">
        <f t="shared" si="334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29"/>
        <v>2660</v>
      </c>
      <c r="B2662" s="25" t="s">
        <v>3440</v>
      </c>
      <c r="C2662" s="45">
        <v>45905</v>
      </c>
      <c r="D2662" s="45">
        <v>45910</v>
      </c>
      <c r="E2662" s="8">
        <v>213.5</v>
      </c>
      <c r="F2662" s="8">
        <f t="shared" si="328"/>
        <v>18788</v>
      </c>
      <c r="G2662" s="54">
        <f t="shared" si="330"/>
        <v>18788</v>
      </c>
      <c r="H2662" s="25">
        <v>430804</v>
      </c>
      <c r="I2662" s="25" t="s">
        <v>4030</v>
      </c>
      <c r="J2662" s="25">
        <v>1</v>
      </c>
      <c r="K2662" s="25">
        <v>1</v>
      </c>
      <c r="L2662" s="25">
        <f t="shared" si="331"/>
        <v>0</v>
      </c>
      <c r="M2662" s="25" t="s">
        <v>3538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32"/>
        <v>2</v>
      </c>
      <c r="Z2662" s="25" t="str">
        <f t="shared" si="333"/>
        <v>Saturday</v>
      </c>
      <c r="AA2662" s="25" t="str">
        <f t="shared" si="334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29"/>
        <v>2661</v>
      </c>
      <c r="B2663" s="25" t="s">
        <v>3440</v>
      </c>
      <c r="C2663" s="45">
        <v>45905</v>
      </c>
      <c r="D2663" s="45">
        <v>45910</v>
      </c>
      <c r="E2663" s="8">
        <v>213.5</v>
      </c>
      <c r="F2663" s="8">
        <f t="shared" si="328"/>
        <v>18788</v>
      </c>
      <c r="G2663" s="54">
        <f t="shared" si="330"/>
        <v>18788</v>
      </c>
      <c r="H2663" s="25">
        <v>430904</v>
      </c>
      <c r="I2663" s="25" t="s">
        <v>4031</v>
      </c>
      <c r="J2663" s="25">
        <v>1</v>
      </c>
      <c r="K2663" s="25">
        <v>1</v>
      </c>
      <c r="L2663" s="25">
        <f t="shared" si="331"/>
        <v>0</v>
      </c>
      <c r="M2663" s="25" t="s">
        <v>3538</v>
      </c>
      <c r="N2663" s="45">
        <v>45913</v>
      </c>
      <c r="O2663" s="54">
        <v>23167.8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32"/>
        <v>2</v>
      </c>
      <c r="Z2663" s="25" t="str">
        <f t="shared" si="333"/>
        <v>Saturday</v>
      </c>
      <c r="AA2663" s="25" t="str">
        <f t="shared" si="334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29"/>
        <v>2662</v>
      </c>
      <c r="B2664" s="25" t="s">
        <v>3440</v>
      </c>
      <c r="C2664" s="45">
        <v>45905</v>
      </c>
      <c r="D2664" s="45">
        <v>45910</v>
      </c>
      <c r="E2664" s="8">
        <v>242.9</v>
      </c>
      <c r="F2664" s="8">
        <f t="shared" si="328"/>
        <v>21375.200000000001</v>
      </c>
      <c r="G2664" s="54">
        <f t="shared" si="330"/>
        <v>21375.200000000001</v>
      </c>
      <c r="H2664" s="25">
        <v>436204</v>
      </c>
      <c r="I2664" s="25" t="s">
        <v>4032</v>
      </c>
      <c r="J2664" s="25">
        <v>1</v>
      </c>
      <c r="K2664" s="25">
        <v>1</v>
      </c>
      <c r="L2664" s="25">
        <f t="shared" si="331"/>
        <v>0</v>
      </c>
      <c r="M2664" s="25" t="s">
        <v>3538</v>
      </c>
      <c r="N2664" s="45">
        <v>45913</v>
      </c>
      <c r="O2664" s="54">
        <v>26358.12</v>
      </c>
      <c r="P2664" s="25" t="s">
        <v>277</v>
      </c>
      <c r="Q2664" s="25">
        <v>58155615501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Pune</v>
      </c>
      <c r="W2664" s="56"/>
      <c r="X2664" s="45">
        <v>45915</v>
      </c>
      <c r="Y2664" s="25">
        <f t="shared" si="332"/>
        <v>2</v>
      </c>
      <c r="Z2664" s="25" t="str">
        <f t="shared" si="333"/>
        <v>Saturday</v>
      </c>
      <c r="AA2664" s="25" t="str">
        <f t="shared" si="334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29"/>
        <v>2663</v>
      </c>
      <c r="B2665" s="25" t="s">
        <v>3440</v>
      </c>
      <c r="C2665" s="45">
        <v>45905</v>
      </c>
      <c r="D2665" s="45">
        <v>45910</v>
      </c>
      <c r="E2665" s="8">
        <v>226.1</v>
      </c>
      <c r="F2665" s="8">
        <f t="shared" si="328"/>
        <v>19896.8</v>
      </c>
      <c r="G2665" s="54">
        <f t="shared" si="330"/>
        <v>19896.8</v>
      </c>
      <c r="H2665" s="25">
        <v>501114</v>
      </c>
      <c r="I2665" s="25" t="s">
        <v>4033</v>
      </c>
      <c r="J2665" s="25">
        <v>1</v>
      </c>
      <c r="K2665" s="25">
        <v>1</v>
      </c>
      <c r="L2665" s="25">
        <f t="shared" si="331"/>
        <v>0</v>
      </c>
      <c r="M2665" s="25" t="s">
        <v>3531</v>
      </c>
      <c r="N2665" s="45">
        <v>45913</v>
      </c>
      <c r="O2665" s="54">
        <v>35046</v>
      </c>
      <c r="P2665" s="25" t="s">
        <v>631</v>
      </c>
      <c r="Q2665" s="25">
        <v>58155620983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Telangana</v>
      </c>
      <c r="W2665" s="56"/>
      <c r="X2665" s="45">
        <v>45915</v>
      </c>
      <c r="Y2665" s="25">
        <f t="shared" si="332"/>
        <v>2</v>
      </c>
      <c r="Z2665" s="25" t="str">
        <f t="shared" si="333"/>
        <v>Saturday</v>
      </c>
      <c r="AA2665" s="25" t="str">
        <f t="shared" si="334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29"/>
        <v>2664</v>
      </c>
      <c r="B2666" s="25" t="s">
        <v>3440</v>
      </c>
      <c r="C2666" s="45">
        <v>45905</v>
      </c>
      <c r="D2666" s="45">
        <v>45910</v>
      </c>
      <c r="E2666" s="8">
        <v>267.39999999999998</v>
      </c>
      <c r="F2666" s="8">
        <f t="shared" si="328"/>
        <v>23531.199999999997</v>
      </c>
      <c r="G2666" s="54">
        <f t="shared" si="330"/>
        <v>23531.199999999997</v>
      </c>
      <c r="H2666" s="25">
        <v>501418</v>
      </c>
      <c r="I2666" s="25" t="s">
        <v>4034</v>
      </c>
      <c r="J2666" s="25">
        <v>1</v>
      </c>
      <c r="K2666" s="25">
        <v>1</v>
      </c>
      <c r="L2666" s="25">
        <f t="shared" si="331"/>
        <v>0</v>
      </c>
      <c r="M2666" s="25" t="s">
        <v>3550</v>
      </c>
      <c r="N2666" s="45">
        <v>45915</v>
      </c>
      <c r="O2666" s="54">
        <v>41447</v>
      </c>
      <c r="P2666" s="25" t="s">
        <v>899</v>
      </c>
      <c r="Q2666" s="25" t="s">
        <v>3566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Chandigarh</v>
      </c>
      <c r="W2666" s="56"/>
      <c r="X2666" s="45">
        <v>45916</v>
      </c>
      <c r="Y2666" s="25">
        <f t="shared" si="332"/>
        <v>1</v>
      </c>
      <c r="Z2666" s="25" t="str">
        <f t="shared" si="333"/>
        <v>Monday</v>
      </c>
      <c r="AA2666" s="25" t="str">
        <f t="shared" si="334"/>
        <v>Tuesday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29"/>
        <v>2665</v>
      </c>
      <c r="B2667" s="25" t="s">
        <v>3440</v>
      </c>
      <c r="C2667" s="45">
        <v>45905</v>
      </c>
      <c r="D2667" s="45">
        <v>45910</v>
      </c>
      <c r="E2667" s="8">
        <v>334.5</v>
      </c>
      <c r="F2667" s="8">
        <f t="shared" si="328"/>
        <v>29436</v>
      </c>
      <c r="G2667" s="54">
        <f t="shared" si="330"/>
        <v>58872</v>
      </c>
      <c r="H2667" s="25">
        <v>502536</v>
      </c>
      <c r="I2667" s="25" t="s">
        <v>4035</v>
      </c>
      <c r="J2667" s="25">
        <v>2</v>
      </c>
      <c r="K2667" s="25">
        <v>2</v>
      </c>
      <c r="L2667" s="25">
        <f t="shared" si="331"/>
        <v>0</v>
      </c>
      <c r="M2667" s="25" t="s">
        <v>3539</v>
      </c>
      <c r="N2667" s="45">
        <v>45913</v>
      </c>
      <c r="O2667" s="54">
        <v>84740</v>
      </c>
      <c r="P2667" s="25" t="s">
        <v>618</v>
      </c>
      <c r="Q2667" s="25">
        <v>58155620725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Bhuvneshwar</v>
      </c>
      <c r="W2667" s="56"/>
      <c r="X2667" s="45">
        <v>45915</v>
      </c>
      <c r="Y2667" s="25">
        <f t="shared" si="332"/>
        <v>2</v>
      </c>
      <c r="Z2667" s="25" t="str">
        <f t="shared" si="333"/>
        <v>Saturday</v>
      </c>
      <c r="AA2667" s="25" t="str">
        <f t="shared" si="334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29"/>
        <v>2666</v>
      </c>
      <c r="B2668" s="25" t="s">
        <v>3440</v>
      </c>
      <c r="C2668" s="45">
        <v>45905</v>
      </c>
      <c r="D2668" s="45">
        <v>45910</v>
      </c>
      <c r="E2668" s="8">
        <v>61.6</v>
      </c>
      <c r="F2668" s="8">
        <f t="shared" si="328"/>
        <v>5420.8</v>
      </c>
      <c r="G2668" s="54">
        <f t="shared" si="330"/>
        <v>5420.8</v>
      </c>
      <c r="H2668" s="25">
        <v>504105</v>
      </c>
      <c r="I2668" s="25" t="s">
        <v>4036</v>
      </c>
      <c r="J2668" s="25">
        <v>1</v>
      </c>
      <c r="K2668" s="25">
        <v>1</v>
      </c>
      <c r="L2668" s="25">
        <f t="shared" si="331"/>
        <v>0</v>
      </c>
      <c r="M2668" s="25" t="s">
        <v>3559</v>
      </c>
      <c r="N2668" s="45">
        <v>45915</v>
      </c>
      <c r="O2668" s="54">
        <v>10912</v>
      </c>
      <c r="P2668" s="25" t="s">
        <v>3442</v>
      </c>
      <c r="Q2668" s="25" t="s">
        <v>637</v>
      </c>
      <c r="R2668" s="25" t="s">
        <v>638</v>
      </c>
      <c r="S2668" s="3">
        <v>4</v>
      </c>
      <c r="T2668" s="55"/>
      <c r="U2668" s="25" t="s">
        <v>19</v>
      </c>
      <c r="V2668" s="25" t="str">
        <f>VLOOKUP(P2668,'Customer List'!B:C,2,)</f>
        <v>DELHI</v>
      </c>
      <c r="W2668" s="56"/>
      <c r="X2668" s="45"/>
      <c r="Y2668" s="25" t="str">
        <f t="shared" si="332"/>
        <v/>
      </c>
      <c r="Z2668" s="25" t="str">
        <f t="shared" si="333"/>
        <v>Monday</v>
      </c>
      <c r="AA2668" s="25" t="str">
        <f t="shared" si="334"/>
        <v/>
      </c>
      <c r="AB2668" s="25" t="str">
        <f>VLOOKUP(U2668,'Currency Sheet'!A:C,3,)</f>
        <v>DOLLAR</v>
      </c>
      <c r="AC2668" s="67" t="str">
        <f>VLOOKUP(P2668,'Customer List'!B:D,3,)</f>
        <v>Local</v>
      </c>
    </row>
    <row r="2669" spans="1:29" x14ac:dyDescent="0.25">
      <c r="A2669" s="25">
        <f t="shared" si="329"/>
        <v>2667</v>
      </c>
      <c r="B2669" s="25" t="s">
        <v>3440</v>
      </c>
      <c r="C2669" s="45">
        <v>45905</v>
      </c>
      <c r="D2669" s="45">
        <v>45910</v>
      </c>
      <c r="E2669" s="8">
        <v>158.19999999999999</v>
      </c>
      <c r="F2669" s="8">
        <f t="shared" si="328"/>
        <v>13921.599999999999</v>
      </c>
      <c r="G2669" s="54">
        <f t="shared" si="330"/>
        <v>13921.599999999999</v>
      </c>
      <c r="H2669" s="25">
        <v>505008</v>
      </c>
      <c r="I2669" s="25" t="s">
        <v>4037</v>
      </c>
      <c r="J2669" s="25">
        <v>1</v>
      </c>
      <c r="K2669" s="25">
        <v>1</v>
      </c>
      <c r="L2669" s="25">
        <f t="shared" si="331"/>
        <v>0</v>
      </c>
      <c r="M2669" s="25" t="s">
        <v>3539</v>
      </c>
      <c r="N2669" s="45">
        <v>45913</v>
      </c>
      <c r="O2669" s="54">
        <v>21470</v>
      </c>
      <c r="P2669" s="25" t="s">
        <v>618</v>
      </c>
      <c r="Q2669" s="25">
        <v>58155620725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Bhuvneshwar</v>
      </c>
      <c r="W2669" s="56"/>
      <c r="X2669" s="45">
        <v>45915</v>
      </c>
      <c r="Y2669" s="25">
        <f t="shared" si="332"/>
        <v>2</v>
      </c>
      <c r="Z2669" s="25" t="str">
        <f t="shared" si="333"/>
        <v>Saturday</v>
      </c>
      <c r="AA2669" s="25" t="str">
        <f t="shared" si="334"/>
        <v>Monday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329"/>
        <v>2668</v>
      </c>
      <c r="B2670" s="25" t="s">
        <v>3440</v>
      </c>
      <c r="C2670" s="45">
        <v>45905</v>
      </c>
      <c r="D2670" s="45">
        <v>45910</v>
      </c>
      <c r="E2670" s="8">
        <v>30.8</v>
      </c>
      <c r="F2670" s="8">
        <f t="shared" si="328"/>
        <v>2710.4</v>
      </c>
      <c r="G2670" s="54">
        <f t="shared" si="330"/>
        <v>2710.4</v>
      </c>
      <c r="H2670" s="25">
        <v>505809</v>
      </c>
      <c r="I2670" s="25" t="s">
        <v>4038</v>
      </c>
      <c r="J2670" s="25">
        <v>1</v>
      </c>
      <c r="K2670" s="25">
        <v>1</v>
      </c>
      <c r="L2670" s="25">
        <f t="shared" si="331"/>
        <v>0</v>
      </c>
      <c r="M2670" s="25" t="s">
        <v>3559</v>
      </c>
      <c r="N2670" s="45">
        <v>45915</v>
      </c>
      <c r="O2670" s="54">
        <v>5456</v>
      </c>
      <c r="P2670" s="25" t="s">
        <v>3442</v>
      </c>
      <c r="Q2670" s="25" t="s">
        <v>637</v>
      </c>
      <c r="R2670" s="25" t="s">
        <v>638</v>
      </c>
      <c r="S2670" s="3">
        <v>4</v>
      </c>
      <c r="T2670" s="55"/>
      <c r="U2670" s="25" t="s">
        <v>19</v>
      </c>
      <c r="V2670" s="25" t="str">
        <f>VLOOKUP(P2670,'Customer List'!B:C,2,)</f>
        <v>DELHI</v>
      </c>
      <c r="W2670" s="56"/>
      <c r="X2670" s="45"/>
      <c r="Y2670" s="25" t="str">
        <f t="shared" si="332"/>
        <v/>
      </c>
      <c r="Z2670" s="25" t="str">
        <f t="shared" si="333"/>
        <v>Monday</v>
      </c>
      <c r="AA2670" s="25" t="str">
        <f t="shared" si="334"/>
        <v/>
      </c>
      <c r="AB2670" s="25" t="str">
        <f>VLOOKUP(U2670,'Currency Sheet'!A:C,3,)</f>
        <v>DOLLAR</v>
      </c>
      <c r="AC2670" s="67" t="str">
        <f>VLOOKUP(P2670,'Customer List'!B:D,3,)</f>
        <v>Local</v>
      </c>
    </row>
    <row r="2671" spans="1:29" x14ac:dyDescent="0.25">
      <c r="A2671" s="25">
        <f t="shared" si="329"/>
        <v>2669</v>
      </c>
      <c r="B2671" s="25" t="s">
        <v>3440</v>
      </c>
      <c r="C2671" s="45">
        <v>45905</v>
      </c>
      <c r="D2671" s="45">
        <v>45910</v>
      </c>
      <c r="E2671" s="8">
        <v>92.4</v>
      </c>
      <c r="F2671" s="8">
        <f t="shared" si="328"/>
        <v>8131.2000000000007</v>
      </c>
      <c r="G2671" s="54">
        <f t="shared" si="330"/>
        <v>8131.2000000000007</v>
      </c>
      <c r="H2671" s="25">
        <v>505810</v>
      </c>
      <c r="I2671" s="25" t="s">
        <v>4039</v>
      </c>
      <c r="J2671" s="25">
        <v>1</v>
      </c>
      <c r="K2671" s="25">
        <v>1</v>
      </c>
      <c r="L2671" s="25">
        <f t="shared" si="331"/>
        <v>0</v>
      </c>
      <c r="M2671" s="25" t="s">
        <v>3540</v>
      </c>
      <c r="N2671" s="45">
        <v>45913</v>
      </c>
      <c r="O2671" s="54">
        <v>11286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32"/>
        <v>2</v>
      </c>
      <c r="Z2671" s="25" t="str">
        <f t="shared" si="333"/>
        <v>Saturday</v>
      </c>
      <c r="AA2671" s="25" t="str">
        <f t="shared" si="334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29"/>
        <v>2670</v>
      </c>
      <c r="B2672" s="25" t="s">
        <v>3440</v>
      </c>
      <c r="C2672" s="45">
        <v>45905</v>
      </c>
      <c r="D2672" s="45">
        <v>45910</v>
      </c>
      <c r="E2672" s="8">
        <v>177.75</v>
      </c>
      <c r="F2672" s="8">
        <f t="shared" si="328"/>
        <v>15642</v>
      </c>
      <c r="G2672" s="54">
        <f t="shared" si="330"/>
        <v>15642</v>
      </c>
      <c r="H2672" s="25">
        <v>505837</v>
      </c>
      <c r="I2672" s="25" t="s">
        <v>4040</v>
      </c>
      <c r="J2672" s="25">
        <v>1</v>
      </c>
      <c r="K2672" s="25">
        <v>1</v>
      </c>
      <c r="L2672" s="25">
        <f t="shared" si="331"/>
        <v>0</v>
      </c>
      <c r="M2672" s="25" t="s">
        <v>3540</v>
      </c>
      <c r="N2672" s="45">
        <v>45913</v>
      </c>
      <c r="O2672" s="54">
        <v>20263.5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32"/>
        <v>2</v>
      </c>
      <c r="Z2672" s="25" t="str">
        <f t="shared" si="333"/>
        <v>Saturday</v>
      </c>
      <c r="AA2672" s="25" t="str">
        <f t="shared" si="334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29"/>
        <v>2671</v>
      </c>
      <c r="B2673" s="25" t="s">
        <v>3440</v>
      </c>
      <c r="C2673" s="45">
        <v>45905</v>
      </c>
      <c r="D2673" s="45">
        <v>45910</v>
      </c>
      <c r="E2673" s="8">
        <v>204.75</v>
      </c>
      <c r="F2673" s="8">
        <f t="shared" si="328"/>
        <v>18018</v>
      </c>
      <c r="G2673" s="54">
        <f t="shared" si="330"/>
        <v>18018</v>
      </c>
      <c r="H2673" s="25">
        <v>506333</v>
      </c>
      <c r="I2673" s="25" t="s">
        <v>4041</v>
      </c>
      <c r="J2673" s="25">
        <v>1</v>
      </c>
      <c r="K2673" s="25">
        <v>1</v>
      </c>
      <c r="L2673" s="25">
        <f t="shared" si="331"/>
        <v>0</v>
      </c>
      <c r="M2673" s="25" t="s">
        <v>3540</v>
      </c>
      <c r="N2673" s="45">
        <v>45913</v>
      </c>
      <c r="O2673" s="54">
        <v>23341.5</v>
      </c>
      <c r="P2673" s="25" t="s">
        <v>618</v>
      </c>
      <c r="Q2673" s="25">
        <v>58155620725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Bhuvneshwar</v>
      </c>
      <c r="W2673" s="56"/>
      <c r="X2673" s="45">
        <v>45915</v>
      </c>
      <c r="Y2673" s="25">
        <f t="shared" si="332"/>
        <v>2</v>
      </c>
      <c r="Z2673" s="25" t="str">
        <f t="shared" si="333"/>
        <v>Saturday</v>
      </c>
      <c r="AA2673" s="25" t="str">
        <f t="shared" si="334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329"/>
        <v>2672</v>
      </c>
      <c r="B2674" s="25" t="s">
        <v>3440</v>
      </c>
      <c r="C2674" s="45">
        <v>45905</v>
      </c>
      <c r="D2674" s="45">
        <v>45910</v>
      </c>
      <c r="E2674" s="8">
        <v>204.75</v>
      </c>
      <c r="F2674" s="8">
        <f t="shared" si="328"/>
        <v>18018</v>
      </c>
      <c r="G2674" s="54">
        <f t="shared" si="330"/>
        <v>18018</v>
      </c>
      <c r="H2674" s="25">
        <v>506349</v>
      </c>
      <c r="I2674" s="25" t="s">
        <v>4042</v>
      </c>
      <c r="J2674" s="25">
        <v>1</v>
      </c>
      <c r="K2674" s="25">
        <v>1</v>
      </c>
      <c r="L2674" s="25">
        <f t="shared" si="331"/>
        <v>0</v>
      </c>
      <c r="M2674" s="25" t="s">
        <v>3538</v>
      </c>
      <c r="N2674" s="45">
        <v>45913</v>
      </c>
      <c r="O2674" s="54">
        <v>20737.080000000002</v>
      </c>
      <c r="P2674" s="25" t="s">
        <v>277</v>
      </c>
      <c r="Q2674" s="25">
        <v>58155615501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Pune</v>
      </c>
      <c r="W2674" s="56"/>
      <c r="X2674" s="45">
        <v>45915</v>
      </c>
      <c r="Y2674" s="25">
        <f t="shared" si="332"/>
        <v>2</v>
      </c>
      <c r="Z2674" s="25" t="str">
        <f t="shared" si="333"/>
        <v>Saturday</v>
      </c>
      <c r="AA2674" s="25" t="str">
        <f t="shared" si="334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29"/>
        <v>2673</v>
      </c>
      <c r="B2675" s="25" t="s">
        <v>3440</v>
      </c>
      <c r="C2675" s="45">
        <v>45905</v>
      </c>
      <c r="D2675" s="45">
        <v>45910</v>
      </c>
      <c r="E2675" s="8">
        <v>91.7</v>
      </c>
      <c r="F2675" s="8">
        <f t="shared" si="328"/>
        <v>8069.6</v>
      </c>
      <c r="G2675" s="54">
        <f t="shared" si="330"/>
        <v>8069.6</v>
      </c>
      <c r="H2675" s="25">
        <v>506915</v>
      </c>
      <c r="I2675" s="25" t="s">
        <v>4043</v>
      </c>
      <c r="J2675" s="25">
        <v>1</v>
      </c>
      <c r="K2675" s="25">
        <v>1</v>
      </c>
      <c r="L2675" s="25">
        <f t="shared" si="331"/>
        <v>0</v>
      </c>
      <c r="M2675" s="25" t="s">
        <v>3636</v>
      </c>
      <c r="N2675" s="45">
        <v>45917</v>
      </c>
      <c r="O2675" s="54">
        <v>10578.25</v>
      </c>
      <c r="P2675" s="25" t="s">
        <v>43</v>
      </c>
      <c r="Q2675" s="25" t="s">
        <v>637</v>
      </c>
      <c r="R2675" s="25" t="s">
        <v>725</v>
      </c>
      <c r="S2675" s="3">
        <v>4</v>
      </c>
      <c r="T2675" s="55"/>
      <c r="U2675" s="25" t="s">
        <v>19</v>
      </c>
      <c r="V2675" s="25" t="str">
        <f>VLOOKUP(P2675,'Customer List'!B:C,2,)</f>
        <v>Faridabad</v>
      </c>
      <c r="W2675" s="56"/>
      <c r="X2675" s="45"/>
      <c r="Y2675" s="25" t="str">
        <f t="shared" si="332"/>
        <v/>
      </c>
      <c r="Z2675" s="25" t="str">
        <f t="shared" si="333"/>
        <v>Wednesday</v>
      </c>
      <c r="AA2675" s="25" t="str">
        <f t="shared" si="334"/>
        <v/>
      </c>
      <c r="AB2675" s="25" t="str">
        <f>VLOOKUP(U2675,'Currency Sheet'!A:C,3,)</f>
        <v>DOLLAR</v>
      </c>
      <c r="AC2675" s="67" t="str">
        <f>VLOOKUP(P2675,'Customer List'!B:D,3,)</f>
        <v>Local</v>
      </c>
    </row>
    <row r="2676" spans="1:29" x14ac:dyDescent="0.25">
      <c r="A2676" s="25">
        <f t="shared" si="329"/>
        <v>2674</v>
      </c>
      <c r="B2676" s="25" t="s">
        <v>3440</v>
      </c>
      <c r="C2676" s="45">
        <v>45905</v>
      </c>
      <c r="D2676" s="45">
        <v>45910</v>
      </c>
      <c r="E2676" s="8">
        <v>115.5</v>
      </c>
      <c r="F2676" s="8">
        <f t="shared" si="328"/>
        <v>10164</v>
      </c>
      <c r="G2676" s="54">
        <f t="shared" si="330"/>
        <v>10164</v>
      </c>
      <c r="H2676" s="25">
        <v>510003</v>
      </c>
      <c r="I2676" s="25" t="s">
        <v>4044</v>
      </c>
      <c r="J2676" s="25">
        <v>1</v>
      </c>
      <c r="K2676" s="25">
        <v>1</v>
      </c>
      <c r="L2676" s="25">
        <f t="shared" si="331"/>
        <v>0</v>
      </c>
      <c r="M2676" s="25" t="s">
        <v>3538</v>
      </c>
      <c r="N2676" s="45">
        <v>45913</v>
      </c>
      <c r="O2676" s="54">
        <v>12533.4</v>
      </c>
      <c r="P2676" s="25" t="s">
        <v>277</v>
      </c>
      <c r="Q2676" s="25">
        <v>58155615501</v>
      </c>
      <c r="R2676" s="25" t="s">
        <v>41</v>
      </c>
      <c r="S2676" s="3">
        <v>4</v>
      </c>
      <c r="T2676" s="55"/>
      <c r="U2676" s="25" t="s">
        <v>19</v>
      </c>
      <c r="V2676" s="25" t="str">
        <f>VLOOKUP(P2676,'Customer List'!B:C,2,)</f>
        <v>Pune</v>
      </c>
      <c r="W2676" s="56"/>
      <c r="X2676" s="45">
        <v>45915</v>
      </c>
      <c r="Y2676" s="25">
        <f t="shared" si="332"/>
        <v>2</v>
      </c>
      <c r="Z2676" s="25" t="str">
        <f t="shared" si="333"/>
        <v>Saturday</v>
      </c>
      <c r="AA2676" s="25" t="str">
        <f t="shared" si="334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329"/>
        <v>2675</v>
      </c>
      <c r="B2677" s="25" t="s">
        <v>3440</v>
      </c>
      <c r="C2677" s="45">
        <v>45905</v>
      </c>
      <c r="D2677" s="45">
        <v>45910</v>
      </c>
      <c r="E2677" s="8">
        <v>248.5</v>
      </c>
      <c r="F2677" s="8">
        <f t="shared" si="328"/>
        <v>21868</v>
      </c>
      <c r="G2677" s="54">
        <f t="shared" si="330"/>
        <v>21868</v>
      </c>
      <c r="H2677" s="25">
        <v>514106</v>
      </c>
      <c r="I2677" s="25" t="s">
        <v>4045</v>
      </c>
      <c r="J2677" s="25">
        <v>1</v>
      </c>
      <c r="K2677" s="25">
        <v>1</v>
      </c>
      <c r="L2677" s="25">
        <f t="shared" si="331"/>
        <v>0</v>
      </c>
      <c r="M2677" s="25" t="s">
        <v>3639</v>
      </c>
      <c r="N2677" s="45">
        <v>45918</v>
      </c>
      <c r="O2677" s="54">
        <v>35766.25</v>
      </c>
      <c r="P2677" s="25" t="s">
        <v>3444</v>
      </c>
      <c r="Q2677" s="25" t="s">
        <v>1131</v>
      </c>
      <c r="R2677" s="25" t="s">
        <v>1131</v>
      </c>
      <c r="S2677" s="3">
        <v>4</v>
      </c>
      <c r="T2677" s="55"/>
      <c r="U2677" s="25" t="s">
        <v>19</v>
      </c>
      <c r="V2677" s="25" t="str">
        <f>VLOOKUP(P2677,'Customer List'!B:C,2,)</f>
        <v>DELHI</v>
      </c>
      <c r="W2677" s="56"/>
      <c r="X2677" s="45"/>
      <c r="Y2677" s="25" t="str">
        <f t="shared" si="332"/>
        <v/>
      </c>
      <c r="Z2677" s="25" t="str">
        <f t="shared" si="333"/>
        <v>Thursday</v>
      </c>
      <c r="AA2677" s="25" t="str">
        <f t="shared" si="334"/>
        <v/>
      </c>
      <c r="AB2677" s="25" t="str">
        <f>VLOOKUP(U2677,'Currency Sheet'!A:C,3,)</f>
        <v>DOLLAR</v>
      </c>
      <c r="AC2677" s="67" t="str">
        <f>VLOOKUP(P2677,'Customer List'!B:D,3,)</f>
        <v>Local</v>
      </c>
    </row>
    <row r="2678" spans="1:29" x14ac:dyDescent="0.25">
      <c r="A2678" s="25">
        <f t="shared" si="329"/>
        <v>2676</v>
      </c>
      <c r="B2678" s="25" t="s">
        <v>3440</v>
      </c>
      <c r="C2678" s="45">
        <v>45905</v>
      </c>
      <c r="D2678" s="45">
        <v>45910</v>
      </c>
      <c r="E2678" s="8">
        <v>102.9</v>
      </c>
      <c r="F2678" s="8">
        <f t="shared" si="328"/>
        <v>9055.2000000000007</v>
      </c>
      <c r="G2678" s="54">
        <f t="shared" si="330"/>
        <v>9055.2000000000007</v>
      </c>
      <c r="H2678" s="25">
        <v>574302</v>
      </c>
      <c r="I2678" s="25" t="s">
        <v>4046</v>
      </c>
      <c r="J2678" s="25">
        <v>1</v>
      </c>
      <c r="K2678" s="25">
        <v>1</v>
      </c>
      <c r="L2678" s="25">
        <f t="shared" si="331"/>
        <v>0</v>
      </c>
      <c r="M2678" s="25" t="s">
        <v>3540</v>
      </c>
      <c r="N2678" s="45">
        <v>45913</v>
      </c>
      <c r="O2678" s="54">
        <v>12568.5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32"/>
        <v>2</v>
      </c>
      <c r="Z2678" s="25" t="str">
        <f t="shared" si="333"/>
        <v>Saturday</v>
      </c>
      <c r="AA2678" s="25" t="str">
        <f t="shared" si="334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29"/>
        <v>2677</v>
      </c>
      <c r="B2679" s="25" t="s">
        <v>3440</v>
      </c>
      <c r="C2679" s="45">
        <v>45905</v>
      </c>
      <c r="D2679" s="45">
        <v>45910</v>
      </c>
      <c r="E2679" s="8">
        <v>78.400000000000006</v>
      </c>
      <c r="F2679" s="8">
        <f t="shared" si="328"/>
        <v>6899.2000000000007</v>
      </c>
      <c r="G2679" s="54">
        <f t="shared" si="330"/>
        <v>6899.2000000000007</v>
      </c>
      <c r="H2679" s="25">
        <v>575304</v>
      </c>
      <c r="I2679" s="25" t="s">
        <v>4047</v>
      </c>
      <c r="J2679" s="25">
        <v>1</v>
      </c>
      <c r="K2679" s="25">
        <v>1</v>
      </c>
      <c r="L2679" s="25">
        <f t="shared" si="331"/>
        <v>0</v>
      </c>
      <c r="M2679" s="25" t="s">
        <v>3540</v>
      </c>
      <c r="N2679" s="45">
        <v>45913</v>
      </c>
      <c r="O2679" s="54">
        <v>9576</v>
      </c>
      <c r="P2679" s="25" t="s">
        <v>618</v>
      </c>
      <c r="Q2679" s="25">
        <v>58155620725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Bhuvneshwar</v>
      </c>
      <c r="W2679" s="56"/>
      <c r="X2679" s="45">
        <v>45915</v>
      </c>
      <c r="Y2679" s="25">
        <f t="shared" si="332"/>
        <v>2</v>
      </c>
      <c r="Z2679" s="25" t="str">
        <f t="shared" si="333"/>
        <v>Saturday</v>
      </c>
      <c r="AA2679" s="25" t="str">
        <f t="shared" si="334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9"/>
        <v>2678</v>
      </c>
      <c r="B2680" s="25" t="s">
        <v>3440</v>
      </c>
      <c r="C2680" s="45">
        <v>45905</v>
      </c>
      <c r="D2680" s="45">
        <v>45910</v>
      </c>
      <c r="E2680" s="8">
        <v>107.1</v>
      </c>
      <c r="F2680" s="8">
        <f t="shared" si="328"/>
        <v>9424.7999999999993</v>
      </c>
      <c r="G2680" s="54">
        <f t="shared" si="330"/>
        <v>9424.7999999999993</v>
      </c>
      <c r="H2680" s="25">
        <v>576404</v>
      </c>
      <c r="I2680" s="25" t="s">
        <v>4048</v>
      </c>
      <c r="J2680" s="25">
        <v>1</v>
      </c>
      <c r="K2680" s="25">
        <v>1</v>
      </c>
      <c r="L2680" s="25">
        <f t="shared" si="331"/>
        <v>0</v>
      </c>
      <c r="M2680" s="25" t="s">
        <v>3538</v>
      </c>
      <c r="N2680" s="45">
        <v>45913</v>
      </c>
      <c r="O2680" s="54">
        <v>11621.88</v>
      </c>
      <c r="P2680" s="25" t="s">
        <v>277</v>
      </c>
      <c r="Q2680" s="25">
        <v>58155615501</v>
      </c>
      <c r="R2680" s="25" t="s">
        <v>41</v>
      </c>
      <c r="S2680" s="3">
        <v>-20</v>
      </c>
      <c r="T2680" s="55"/>
      <c r="U2680" s="25" t="s">
        <v>19</v>
      </c>
      <c r="V2680" s="25" t="str">
        <f>VLOOKUP(P2680,'Customer List'!B:C,2,)</f>
        <v>Pune</v>
      </c>
      <c r="W2680" s="56"/>
      <c r="X2680" s="45">
        <v>45915</v>
      </c>
      <c r="Y2680" s="25">
        <f t="shared" si="332"/>
        <v>2</v>
      </c>
      <c r="Z2680" s="25" t="str">
        <f t="shared" si="333"/>
        <v>Saturday</v>
      </c>
      <c r="AA2680" s="25" t="str">
        <f t="shared" si="334"/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x14ac:dyDescent="0.25">
      <c r="A2681" s="25">
        <f t="shared" si="329"/>
        <v>2679</v>
      </c>
      <c r="B2681" s="25" t="s">
        <v>3440</v>
      </c>
      <c r="C2681" s="45">
        <v>45905</v>
      </c>
      <c r="D2681" s="45">
        <v>45910</v>
      </c>
      <c r="E2681" s="8">
        <v>0.33333333333333331</v>
      </c>
      <c r="F2681" s="8">
        <f t="shared" si="328"/>
        <v>29.333333333333332</v>
      </c>
      <c r="G2681" s="54">
        <f t="shared" si="330"/>
        <v>58.666666666666664</v>
      </c>
      <c r="H2681" s="25">
        <v>740811</v>
      </c>
      <c r="I2681" s="25" t="s">
        <v>4049</v>
      </c>
      <c r="J2681" s="25">
        <v>2</v>
      </c>
      <c r="K2681" s="25"/>
      <c r="L2681" s="25">
        <f t="shared" si="331"/>
        <v>2</v>
      </c>
      <c r="M2681" s="25"/>
      <c r="N2681" s="45"/>
      <c r="O2681" s="54"/>
      <c r="P2681" s="25" t="s">
        <v>3708</v>
      </c>
      <c r="Q2681" s="25"/>
      <c r="R2681" s="25"/>
      <c r="S2681" s="3">
        <v>4</v>
      </c>
      <c r="T2681" s="55" t="s">
        <v>3622</v>
      </c>
      <c r="U2681" s="25" t="s">
        <v>19</v>
      </c>
      <c r="V2681" s="25" t="str">
        <f>VLOOKUP(P2681,'Customer List'!B:C,2,)</f>
        <v>Unknown</v>
      </c>
      <c r="W2681" s="56" t="s">
        <v>3446</v>
      </c>
      <c r="X2681" s="45"/>
      <c r="Y2681" s="25" t="str">
        <f t="shared" si="332"/>
        <v/>
      </c>
      <c r="Z2681" s="25" t="str">
        <f t="shared" si="333"/>
        <v/>
      </c>
      <c r="AA2681" s="25" t="str">
        <f t="shared" si="334"/>
        <v/>
      </c>
      <c r="AB2681" s="25" t="str">
        <f>VLOOKUP(U2681,'Currency Sheet'!A:C,3,)</f>
        <v>DOLLAR</v>
      </c>
      <c r="AC2681" s="67" t="str">
        <f>VLOOKUP(P2681,'Customer List'!B:D,3,)</f>
        <v>Unknown</v>
      </c>
    </row>
    <row r="2682" spans="1:29" x14ac:dyDescent="0.25">
      <c r="A2682" s="25">
        <f t="shared" si="329"/>
        <v>2680</v>
      </c>
      <c r="B2682" s="25" t="s">
        <v>3440</v>
      </c>
      <c r="C2682" s="45">
        <v>45905</v>
      </c>
      <c r="D2682" s="45">
        <v>45910</v>
      </c>
      <c r="E2682" s="8">
        <v>0.33333333333333331</v>
      </c>
      <c r="F2682" s="8">
        <f t="shared" ref="F2682" si="338">IF(AB2682="DOLLAR",E2682*88,E2682)</f>
        <v>29.333333333333332</v>
      </c>
      <c r="G2682" s="54">
        <f t="shared" si="330"/>
        <v>29.333333333333332</v>
      </c>
      <c r="H2682" s="25">
        <v>740811</v>
      </c>
      <c r="I2682" s="25" t="s">
        <v>4049</v>
      </c>
      <c r="J2682" s="25">
        <v>1</v>
      </c>
      <c r="K2682" s="25">
        <v>1</v>
      </c>
      <c r="L2682" s="25">
        <f t="shared" ref="L2682" si="339">J2682-K2682</f>
        <v>0</v>
      </c>
      <c r="M2682" s="25" t="s">
        <v>3684</v>
      </c>
      <c r="N2682" s="45">
        <v>45920</v>
      </c>
      <c r="O2682" s="54">
        <v>0</v>
      </c>
      <c r="P2682" s="25" t="s">
        <v>2053</v>
      </c>
      <c r="Q2682" s="25">
        <v>58155918682</v>
      </c>
      <c r="R2682" s="25" t="s">
        <v>41</v>
      </c>
      <c r="S2682" s="3">
        <v>4</v>
      </c>
      <c r="T2682" s="55" t="s">
        <v>3622</v>
      </c>
      <c r="U2682" s="25" t="s">
        <v>19</v>
      </c>
      <c r="V2682" s="25" t="str">
        <f>VLOOKUP(P2682,'Customer List'!B:C,2,)</f>
        <v>Banglore</v>
      </c>
      <c r="W2682" s="56"/>
      <c r="X2682" s="45">
        <v>45922</v>
      </c>
      <c r="Y2682" s="25">
        <f t="shared" ref="Y2682" si="340">IF(X2682="", "", X2682-N2682)</f>
        <v>2</v>
      </c>
      <c r="Z2682" s="25" t="str">
        <f t="shared" ref="Z2682" si="341">IF(N2682="", "", TEXT(N2682, "dddd"))</f>
        <v>Saturday</v>
      </c>
      <c r="AA2682" s="25" t="str">
        <f t="shared" ref="AA2682" si="342">IF(X2682="", "", TEXT(X2682, "dddd"))</f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9"/>
        <v>2681</v>
      </c>
      <c r="B2683" s="25" t="s">
        <v>3440</v>
      </c>
      <c r="C2683" s="45">
        <v>45905</v>
      </c>
      <c r="D2683" s="45">
        <v>45910</v>
      </c>
      <c r="E2683" s="8">
        <v>205.8</v>
      </c>
      <c r="F2683" s="8">
        <f t="shared" si="328"/>
        <v>18110.400000000001</v>
      </c>
      <c r="G2683" s="54">
        <f t="shared" si="330"/>
        <v>18110.400000000001</v>
      </c>
      <c r="H2683" s="25">
        <v>741094</v>
      </c>
      <c r="I2683" s="25" t="s">
        <v>4050</v>
      </c>
      <c r="J2683" s="25">
        <v>1</v>
      </c>
      <c r="K2683" s="25">
        <v>1</v>
      </c>
      <c r="L2683" s="25">
        <f t="shared" si="331"/>
        <v>0</v>
      </c>
      <c r="M2683" s="25" t="s">
        <v>3523</v>
      </c>
      <c r="N2683" s="45">
        <v>45913</v>
      </c>
      <c r="O2683" s="54">
        <v>31899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32"/>
        <v>2</v>
      </c>
      <c r="Z2683" s="25" t="str">
        <f t="shared" si="333"/>
        <v>Saturday</v>
      </c>
      <c r="AA2683" s="25" t="str">
        <f t="shared" si="334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9"/>
        <v>2682</v>
      </c>
      <c r="B2684" s="25" t="s">
        <v>3440</v>
      </c>
      <c r="C2684" s="45">
        <v>45905</v>
      </c>
      <c r="D2684" s="45">
        <v>45910</v>
      </c>
      <c r="E2684" s="8">
        <v>41.3</v>
      </c>
      <c r="F2684" s="8">
        <f t="shared" si="328"/>
        <v>3634.3999999999996</v>
      </c>
      <c r="G2684" s="54">
        <f t="shared" si="330"/>
        <v>3634.3999999999996</v>
      </c>
      <c r="H2684" s="25">
        <v>741095</v>
      </c>
      <c r="I2684" s="25" t="s">
        <v>4051</v>
      </c>
      <c r="J2684" s="25">
        <v>1</v>
      </c>
      <c r="K2684" s="25">
        <v>1</v>
      </c>
      <c r="L2684" s="25">
        <f t="shared" si="331"/>
        <v>0</v>
      </c>
      <c r="M2684" s="25" t="s">
        <v>3523</v>
      </c>
      <c r="N2684" s="45">
        <v>45913</v>
      </c>
      <c r="O2684" s="54">
        <v>6401.5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32"/>
        <v>2</v>
      </c>
      <c r="Z2684" s="25" t="str">
        <f t="shared" si="333"/>
        <v>Saturday</v>
      </c>
      <c r="AA2684" s="25" t="str">
        <f t="shared" si="334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29"/>
        <v>2683</v>
      </c>
      <c r="B2685" s="25" t="s">
        <v>3440</v>
      </c>
      <c r="C2685" s="45">
        <v>45905</v>
      </c>
      <c r="D2685" s="45">
        <v>45910</v>
      </c>
      <c r="E2685" s="8">
        <v>82.6</v>
      </c>
      <c r="F2685" s="8">
        <f t="shared" si="328"/>
        <v>7268.7999999999993</v>
      </c>
      <c r="G2685" s="54">
        <f t="shared" si="330"/>
        <v>7268.7999999999993</v>
      </c>
      <c r="H2685" s="25">
        <v>741096</v>
      </c>
      <c r="I2685" s="25" t="s">
        <v>4052</v>
      </c>
      <c r="J2685" s="25">
        <v>1</v>
      </c>
      <c r="K2685" s="25">
        <v>1</v>
      </c>
      <c r="L2685" s="25">
        <f t="shared" si="331"/>
        <v>0</v>
      </c>
      <c r="M2685" s="25" t="s">
        <v>3523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32"/>
        <v>2</v>
      </c>
      <c r="Z2685" s="25" t="str">
        <f t="shared" si="333"/>
        <v>Saturday</v>
      </c>
      <c r="AA2685" s="25" t="str">
        <f t="shared" si="334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9"/>
        <v>2684</v>
      </c>
      <c r="B2686" s="25" t="s">
        <v>3440</v>
      </c>
      <c r="C2686" s="45">
        <v>45905</v>
      </c>
      <c r="D2686" s="45">
        <v>45910</v>
      </c>
      <c r="E2686" s="8">
        <v>82.6</v>
      </c>
      <c r="F2686" s="8">
        <f t="shared" si="328"/>
        <v>7268.7999999999993</v>
      </c>
      <c r="G2686" s="54">
        <f t="shared" si="330"/>
        <v>7268.7999999999993</v>
      </c>
      <c r="H2686" s="25">
        <v>741100</v>
      </c>
      <c r="I2686" s="25" t="s">
        <v>4053</v>
      </c>
      <c r="J2686" s="25">
        <v>1</v>
      </c>
      <c r="K2686" s="25">
        <v>1</v>
      </c>
      <c r="L2686" s="25">
        <f t="shared" si="331"/>
        <v>0</v>
      </c>
      <c r="M2686" s="25" t="s">
        <v>3523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32"/>
        <v>2</v>
      </c>
      <c r="Z2686" s="25" t="str">
        <f t="shared" si="333"/>
        <v>Saturday</v>
      </c>
      <c r="AA2686" s="25" t="str">
        <f t="shared" si="334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9"/>
        <v>2685</v>
      </c>
      <c r="B2687" s="25" t="s">
        <v>3440</v>
      </c>
      <c r="C2687" s="45">
        <v>45905</v>
      </c>
      <c r="D2687" s="45">
        <v>45910</v>
      </c>
      <c r="E2687" s="8">
        <v>82.6</v>
      </c>
      <c r="F2687" s="8">
        <f t="shared" ref="F2687:F2701" si="343">IF(AB2687="DOLLAR",E2687*88,E2687)</f>
        <v>7268.7999999999993</v>
      </c>
      <c r="G2687" s="54">
        <f t="shared" si="330"/>
        <v>7268.7999999999993</v>
      </c>
      <c r="H2687" s="25">
        <v>741101</v>
      </c>
      <c r="I2687" s="25" t="s">
        <v>4054</v>
      </c>
      <c r="J2687" s="25">
        <v>1</v>
      </c>
      <c r="K2687" s="25">
        <v>1</v>
      </c>
      <c r="L2687" s="25">
        <f t="shared" si="331"/>
        <v>0</v>
      </c>
      <c r="M2687" s="25" t="s">
        <v>3523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32"/>
        <v>2</v>
      </c>
      <c r="Z2687" s="25" t="str">
        <f t="shared" si="333"/>
        <v>Saturday</v>
      </c>
      <c r="AA2687" s="25" t="str">
        <f t="shared" si="334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9"/>
        <v>2686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43"/>
        <v>7268.7999999999993</v>
      </c>
      <c r="G2688" s="54">
        <f t="shared" si="330"/>
        <v>7268.7999999999993</v>
      </c>
      <c r="H2688" s="25">
        <v>741105</v>
      </c>
      <c r="I2688" s="25" t="s">
        <v>4055</v>
      </c>
      <c r="J2688" s="25">
        <v>1</v>
      </c>
      <c r="K2688" s="25">
        <v>1</v>
      </c>
      <c r="L2688" s="25">
        <f t="shared" si="331"/>
        <v>0</v>
      </c>
      <c r="M2688" s="25" t="s">
        <v>3523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32"/>
        <v>2</v>
      </c>
      <c r="Z2688" s="25" t="str">
        <f t="shared" si="333"/>
        <v>Saturday</v>
      </c>
      <c r="AA2688" s="25" t="str">
        <f t="shared" si="334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9"/>
        <v>2687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43"/>
        <v>7268.7999999999993</v>
      </c>
      <c r="G2689" s="54">
        <f t="shared" si="330"/>
        <v>7268.7999999999993</v>
      </c>
      <c r="H2689" s="25">
        <v>741108</v>
      </c>
      <c r="I2689" s="25" t="s">
        <v>4056</v>
      </c>
      <c r="J2689" s="25">
        <v>1</v>
      </c>
      <c r="K2689" s="25">
        <v>1</v>
      </c>
      <c r="L2689" s="25">
        <f t="shared" si="331"/>
        <v>0</v>
      </c>
      <c r="M2689" s="25" t="s">
        <v>3523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32"/>
        <v>2</v>
      </c>
      <c r="Z2689" s="25" t="str">
        <f t="shared" si="333"/>
        <v>Saturday</v>
      </c>
      <c r="AA2689" s="25" t="str">
        <f t="shared" si="334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9"/>
        <v>2688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43"/>
        <v>7268.7999999999993</v>
      </c>
      <c r="G2690" s="54">
        <f t="shared" si="330"/>
        <v>7268.7999999999993</v>
      </c>
      <c r="H2690" s="25">
        <v>741114</v>
      </c>
      <c r="I2690" s="25" t="s">
        <v>4057</v>
      </c>
      <c r="J2690" s="25">
        <v>1</v>
      </c>
      <c r="K2690" s="25">
        <v>1</v>
      </c>
      <c r="L2690" s="25">
        <f t="shared" si="331"/>
        <v>0</v>
      </c>
      <c r="M2690" s="25" t="s">
        <v>3523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32"/>
        <v>2</v>
      </c>
      <c r="Z2690" s="25" t="str">
        <f t="shared" si="333"/>
        <v>Saturday</v>
      </c>
      <c r="AA2690" s="25" t="str">
        <f t="shared" si="334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9"/>
        <v>2689</v>
      </c>
      <c r="B2691" s="25" t="s">
        <v>3440</v>
      </c>
      <c r="C2691" s="45">
        <v>45905</v>
      </c>
      <c r="D2691" s="45">
        <v>45910</v>
      </c>
      <c r="E2691" s="8">
        <v>82.6</v>
      </c>
      <c r="F2691" s="8">
        <f t="shared" si="343"/>
        <v>7268.7999999999993</v>
      </c>
      <c r="G2691" s="54">
        <f t="shared" si="330"/>
        <v>7268.7999999999993</v>
      </c>
      <c r="H2691" s="25">
        <v>741121</v>
      </c>
      <c r="I2691" s="25" t="s">
        <v>4058</v>
      </c>
      <c r="J2691" s="25">
        <v>1</v>
      </c>
      <c r="K2691" s="25">
        <v>1</v>
      </c>
      <c r="L2691" s="25">
        <f t="shared" si="331"/>
        <v>0</v>
      </c>
      <c r="M2691" s="25" t="s">
        <v>3523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32"/>
        <v>2</v>
      </c>
      <c r="Z2691" s="25" t="str">
        <f t="shared" si="333"/>
        <v>Saturday</v>
      </c>
      <c r="AA2691" s="25" t="str">
        <f t="shared" si="334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29"/>
        <v>2690</v>
      </c>
      <c r="B2692" s="25" t="s">
        <v>3440</v>
      </c>
      <c r="C2692" s="45">
        <v>45905</v>
      </c>
      <c r="D2692" s="45">
        <v>45910</v>
      </c>
      <c r="E2692" s="8">
        <v>0.33333333333333331</v>
      </c>
      <c r="F2692" s="8">
        <f t="shared" si="343"/>
        <v>29.333333333333332</v>
      </c>
      <c r="G2692" s="54">
        <f t="shared" si="330"/>
        <v>58.666666666666664</v>
      </c>
      <c r="H2692" s="25">
        <v>741146</v>
      </c>
      <c r="I2692" s="25" t="s">
        <v>4059</v>
      </c>
      <c r="J2692" s="25">
        <v>2</v>
      </c>
      <c r="K2692" s="25"/>
      <c r="L2692" s="25">
        <f t="shared" si="331"/>
        <v>2</v>
      </c>
      <c r="M2692" s="25"/>
      <c r="N2692" s="45"/>
      <c r="O2692" s="54"/>
      <c r="P2692" s="25" t="s">
        <v>3708</v>
      </c>
      <c r="Q2692" s="25"/>
      <c r="R2692" s="25"/>
      <c r="S2692" s="3">
        <v>4</v>
      </c>
      <c r="T2692" s="55" t="s">
        <v>3622</v>
      </c>
      <c r="U2692" s="25" t="s">
        <v>19</v>
      </c>
      <c r="V2692" s="25" t="str">
        <f>VLOOKUP(P2692,'Customer List'!B:C,2,)</f>
        <v>Unknown</v>
      </c>
      <c r="W2692" s="56" t="s">
        <v>3446</v>
      </c>
      <c r="X2692" s="45"/>
      <c r="Y2692" s="25" t="str">
        <f t="shared" si="332"/>
        <v/>
      </c>
      <c r="Z2692" s="25" t="str">
        <f t="shared" si="333"/>
        <v/>
      </c>
      <c r="AA2692" s="25" t="str">
        <f t="shared" si="334"/>
        <v/>
      </c>
      <c r="AB2692" s="25" t="str">
        <f>VLOOKUP(U2692,'Currency Sheet'!A:C,3,)</f>
        <v>DOLLAR</v>
      </c>
      <c r="AC2692" s="67" t="str">
        <f>VLOOKUP(P2692,'Customer List'!B:D,3,)</f>
        <v>Unknown</v>
      </c>
    </row>
    <row r="2693" spans="1:29" x14ac:dyDescent="0.25">
      <c r="A2693" s="25">
        <f t="shared" si="329"/>
        <v>2691</v>
      </c>
      <c r="B2693" s="25" t="s">
        <v>3440</v>
      </c>
      <c r="C2693" s="45">
        <v>45905</v>
      </c>
      <c r="D2693" s="45">
        <v>45910</v>
      </c>
      <c r="E2693" s="8">
        <v>0.33333333333333331</v>
      </c>
      <c r="F2693" s="8">
        <f t="shared" ref="F2693" si="344">IF(AB2693="DOLLAR",E2693*88,E2693)</f>
        <v>29.333333333333332</v>
      </c>
      <c r="G2693" s="54">
        <f t="shared" si="330"/>
        <v>29.333333333333332</v>
      </c>
      <c r="H2693" s="25">
        <v>741146</v>
      </c>
      <c r="I2693" s="25" t="s">
        <v>4059</v>
      </c>
      <c r="J2693" s="25">
        <v>1</v>
      </c>
      <c r="K2693" s="25">
        <v>1</v>
      </c>
      <c r="L2693" s="25">
        <f t="shared" ref="L2693" si="345">J2693-K2693</f>
        <v>0</v>
      </c>
      <c r="M2693" s="25" t="s">
        <v>3684</v>
      </c>
      <c r="N2693" s="45">
        <v>45920</v>
      </c>
      <c r="O2693" s="54">
        <v>0</v>
      </c>
      <c r="P2693" s="25" t="s">
        <v>2053</v>
      </c>
      <c r="Q2693" s="25">
        <v>58155918682</v>
      </c>
      <c r="R2693" s="25" t="s">
        <v>41</v>
      </c>
      <c r="S2693" s="3">
        <v>4</v>
      </c>
      <c r="T2693" s="55" t="s">
        <v>3622</v>
      </c>
      <c r="U2693" s="25" t="s">
        <v>19</v>
      </c>
      <c r="V2693" s="25" t="str">
        <f>VLOOKUP(P2693,'Customer List'!B:C,2,)</f>
        <v>Banglore</v>
      </c>
      <c r="W2693" s="56"/>
      <c r="X2693" s="45">
        <v>45922</v>
      </c>
      <c r="Y2693" s="25">
        <f t="shared" ref="Y2693" si="346">IF(X2693="", "", X2693-N2693)</f>
        <v>2</v>
      </c>
      <c r="Z2693" s="25" t="str">
        <f t="shared" ref="Z2693" si="347">IF(N2693="", "", TEXT(N2693, "dddd"))</f>
        <v>Saturday</v>
      </c>
      <c r="AA2693" s="25" t="str">
        <f t="shared" ref="AA2693" si="348">IF(X2693="", "", TEXT(X2693, "dddd"))</f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ref="A2694:A2758" si="349">A2693+1</f>
        <v>2692</v>
      </c>
      <c r="B2694" s="25" t="s">
        <v>3440</v>
      </c>
      <c r="C2694" s="45">
        <v>45905</v>
      </c>
      <c r="D2694" s="45">
        <v>45910</v>
      </c>
      <c r="E2694" s="8">
        <v>246.4</v>
      </c>
      <c r="F2694" s="8">
        <f t="shared" si="343"/>
        <v>21683.200000000001</v>
      </c>
      <c r="G2694" s="54">
        <f t="shared" ref="G2694:G2758" si="350">F2694*J2694</f>
        <v>21683.200000000001</v>
      </c>
      <c r="H2694" s="25">
        <v>769404</v>
      </c>
      <c r="I2694" s="25" t="s">
        <v>4060</v>
      </c>
      <c r="J2694" s="25">
        <v>1</v>
      </c>
      <c r="K2694" s="25">
        <v>1</v>
      </c>
      <c r="L2694" s="25">
        <f t="shared" si="331"/>
        <v>0</v>
      </c>
      <c r="M2694" s="25" t="s">
        <v>3538</v>
      </c>
      <c r="N2694" s="45">
        <v>45913</v>
      </c>
      <c r="O2694" s="54">
        <v>26737.919999999998</v>
      </c>
      <c r="P2694" s="25" t="s">
        <v>277</v>
      </c>
      <c r="Q2694" s="25">
        <v>58155615501</v>
      </c>
      <c r="R2694" s="25" t="s">
        <v>41</v>
      </c>
      <c r="S2694" s="3">
        <v>-20</v>
      </c>
      <c r="T2694" s="55"/>
      <c r="U2694" s="25" t="s">
        <v>19</v>
      </c>
      <c r="V2694" s="25" t="str">
        <f>VLOOKUP(P2694,'Customer List'!B:C,2,)</f>
        <v>Pune</v>
      </c>
      <c r="W2694" s="56"/>
      <c r="X2694" s="45">
        <v>45915</v>
      </c>
      <c r="Y2694" s="25">
        <f t="shared" si="332"/>
        <v>2</v>
      </c>
      <c r="Z2694" s="25" t="str">
        <f t="shared" si="333"/>
        <v>Saturday</v>
      </c>
      <c r="AA2694" s="25" t="str">
        <f t="shared" si="334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49"/>
        <v>2693</v>
      </c>
      <c r="B2695" s="25" t="s">
        <v>3440</v>
      </c>
      <c r="C2695" s="45">
        <v>45905</v>
      </c>
      <c r="D2695" s="45">
        <v>45910</v>
      </c>
      <c r="E2695" s="8">
        <v>389.2</v>
      </c>
      <c r="F2695" s="8">
        <f t="shared" si="343"/>
        <v>34249.599999999999</v>
      </c>
      <c r="G2695" s="54">
        <f t="shared" si="350"/>
        <v>34249.599999999999</v>
      </c>
      <c r="H2695" s="25">
        <v>902602</v>
      </c>
      <c r="I2695" s="25" t="s">
        <v>4061</v>
      </c>
      <c r="J2695" s="25">
        <v>1</v>
      </c>
      <c r="K2695" s="25">
        <v>1</v>
      </c>
      <c r="L2695" s="25">
        <f t="shared" si="331"/>
        <v>0</v>
      </c>
      <c r="M2695" s="25" t="s">
        <v>3527</v>
      </c>
      <c r="N2695" s="45">
        <v>45913</v>
      </c>
      <c r="O2695" s="54">
        <v>62049.599999999999</v>
      </c>
      <c r="P2695" s="25" t="s">
        <v>212</v>
      </c>
      <c r="Q2695" s="25">
        <v>58155613880</v>
      </c>
      <c r="R2695" s="25" t="s">
        <v>41</v>
      </c>
      <c r="S2695" s="3">
        <v>4</v>
      </c>
      <c r="T2695" s="55"/>
      <c r="U2695" s="25" t="s">
        <v>19</v>
      </c>
      <c r="V2695" s="25" t="str">
        <f>VLOOKUP(P2695,'Customer List'!B:C,2,)</f>
        <v>Banglore</v>
      </c>
      <c r="W2695" s="56"/>
      <c r="X2695" s="45">
        <v>45915</v>
      </c>
      <c r="Y2695" s="25">
        <f t="shared" si="332"/>
        <v>2</v>
      </c>
      <c r="Z2695" s="25" t="str">
        <f t="shared" si="333"/>
        <v>Saturday</v>
      </c>
      <c r="AA2695" s="25" t="str">
        <f t="shared" si="334"/>
        <v>Monday</v>
      </c>
      <c r="AB2695" s="25" t="str">
        <f>VLOOKUP(U2695,'Currency Sheet'!A:C,3,)</f>
        <v>DOLLAR</v>
      </c>
      <c r="AC2695" s="67" t="str">
        <f>VLOOKUP(P2695,'Customer List'!B:D,3,)</f>
        <v>OutStation</v>
      </c>
    </row>
    <row r="2696" spans="1:29" x14ac:dyDescent="0.25">
      <c r="A2696" s="25">
        <f t="shared" si="349"/>
        <v>2694</v>
      </c>
      <c r="B2696" s="25" t="s">
        <v>3440</v>
      </c>
      <c r="C2696" s="45">
        <v>45905</v>
      </c>
      <c r="D2696" s="45">
        <v>45910</v>
      </c>
      <c r="E2696" s="8">
        <v>93.1</v>
      </c>
      <c r="F2696" s="8">
        <f t="shared" si="343"/>
        <v>8192.7999999999993</v>
      </c>
      <c r="G2696" s="54">
        <f t="shared" si="350"/>
        <v>8192.7999999999993</v>
      </c>
      <c r="H2696" s="25">
        <v>926506</v>
      </c>
      <c r="I2696" s="25" t="s">
        <v>4062</v>
      </c>
      <c r="J2696" s="25">
        <v>1</v>
      </c>
      <c r="K2696" s="25">
        <v>1</v>
      </c>
      <c r="L2696" s="25">
        <f t="shared" si="331"/>
        <v>0</v>
      </c>
      <c r="M2696" s="25" t="s">
        <v>3459</v>
      </c>
      <c r="N2696" s="45">
        <v>45911</v>
      </c>
      <c r="O2696" s="54">
        <v>12768</v>
      </c>
      <c r="P2696" s="25" t="s">
        <v>209</v>
      </c>
      <c r="Q2696" s="25" t="s">
        <v>1131</v>
      </c>
      <c r="R2696" s="25" t="s">
        <v>1131</v>
      </c>
      <c r="S2696" s="3">
        <v>4</v>
      </c>
      <c r="T2696" s="55"/>
      <c r="U2696" s="25" t="s">
        <v>19</v>
      </c>
      <c r="V2696" s="25" t="str">
        <f>VLOOKUP(P2696,'Customer List'!B:C,2,)</f>
        <v>Delhi</v>
      </c>
      <c r="W2696" s="56"/>
      <c r="X2696" s="45"/>
      <c r="Y2696" s="25" t="str">
        <f t="shared" si="332"/>
        <v/>
      </c>
      <c r="Z2696" s="25" t="str">
        <f t="shared" si="333"/>
        <v>Thursday</v>
      </c>
      <c r="AA2696" s="25" t="str">
        <f t="shared" si="334"/>
        <v/>
      </c>
      <c r="AB2696" s="25" t="str">
        <f>VLOOKUP(U2696,'Currency Sheet'!A:C,3,)</f>
        <v>DOLLAR</v>
      </c>
      <c r="AC2696" s="67" t="str">
        <f>VLOOKUP(P2696,'Customer List'!B:D,3,)</f>
        <v>Local</v>
      </c>
    </row>
    <row r="2697" spans="1:29" x14ac:dyDescent="0.25">
      <c r="A2697" s="25">
        <f t="shared" si="349"/>
        <v>2695</v>
      </c>
      <c r="B2697" s="25" t="s">
        <v>3469</v>
      </c>
      <c r="C2697" s="45">
        <v>45904</v>
      </c>
      <c r="D2697" s="45">
        <v>45911</v>
      </c>
      <c r="E2697" s="8">
        <v>10248</v>
      </c>
      <c r="F2697" s="8">
        <f t="shared" si="343"/>
        <v>10248</v>
      </c>
      <c r="G2697" s="54">
        <f t="shared" si="350"/>
        <v>10248</v>
      </c>
      <c r="H2697" s="25" t="s">
        <v>3467</v>
      </c>
      <c r="I2697" s="25"/>
      <c r="J2697" s="25">
        <v>1</v>
      </c>
      <c r="K2697" s="25">
        <v>1</v>
      </c>
      <c r="L2697" s="25">
        <f t="shared" si="331"/>
        <v>0</v>
      </c>
      <c r="M2697" s="25" t="s">
        <v>3542</v>
      </c>
      <c r="N2697" s="45">
        <v>45913</v>
      </c>
      <c r="O2697" s="54">
        <v>17526.32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3470</v>
      </c>
      <c r="V2697" s="25" t="str">
        <f>VLOOKUP(P2697,'Customer List'!B:C,2,)</f>
        <v>Hyderabad</v>
      </c>
      <c r="W2697" s="56"/>
      <c r="X2697" s="45">
        <v>45915</v>
      </c>
      <c r="Y2697" s="25">
        <f t="shared" si="332"/>
        <v>2</v>
      </c>
      <c r="Z2697" s="25" t="str">
        <f t="shared" si="333"/>
        <v>Saturday</v>
      </c>
      <c r="AA2697" s="25" t="str">
        <f t="shared" si="334"/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x14ac:dyDescent="0.25">
      <c r="A2698" s="25">
        <f t="shared" si="349"/>
        <v>2696</v>
      </c>
      <c r="B2698" s="25" t="s">
        <v>3469</v>
      </c>
      <c r="C2698" s="45">
        <v>45904</v>
      </c>
      <c r="D2698" s="45">
        <v>45911</v>
      </c>
      <c r="E2698" s="8">
        <v>15540</v>
      </c>
      <c r="F2698" s="8">
        <f t="shared" si="343"/>
        <v>15540</v>
      </c>
      <c r="G2698" s="54">
        <f t="shared" si="350"/>
        <v>15540</v>
      </c>
      <c r="H2698" s="25" t="s">
        <v>3468</v>
      </c>
      <c r="I2698" s="25"/>
      <c r="J2698" s="25">
        <v>1</v>
      </c>
      <c r="K2698" s="25">
        <v>1</v>
      </c>
      <c r="L2698" s="25">
        <f t="shared" ref="L2698:L2763" si="351">J2698-K2698</f>
        <v>0</v>
      </c>
      <c r="M2698" s="25" t="s">
        <v>3542</v>
      </c>
      <c r="N2698" s="45">
        <v>45913</v>
      </c>
      <c r="O2698" s="54">
        <v>1157.9000000000001</v>
      </c>
      <c r="P2698" s="25" t="s">
        <v>461</v>
      </c>
      <c r="Q2698" s="25">
        <v>58155620121</v>
      </c>
      <c r="R2698" s="25" t="s">
        <v>41</v>
      </c>
      <c r="S2698" s="3">
        <v>-20</v>
      </c>
      <c r="T2698" s="55"/>
      <c r="U2698" s="25" t="s">
        <v>3470</v>
      </c>
      <c r="V2698" s="25" t="str">
        <f>VLOOKUP(P2698,'Customer List'!B:C,2,)</f>
        <v>Hyderabad</v>
      </c>
      <c r="W2698" s="56"/>
      <c r="X2698" s="45">
        <v>45915</v>
      </c>
      <c r="Y2698" s="25">
        <f t="shared" ref="Y2698:Y2713" si="352">IF(X2698="", "", X2698-N2698)</f>
        <v>2</v>
      </c>
      <c r="Z2698" s="25" t="str">
        <f t="shared" ref="Z2698:Z2713" si="353">IF(N2698="", "", TEXT(N2698, "dddd"))</f>
        <v>Saturday</v>
      </c>
      <c r="AA2698" s="25" t="str">
        <f t="shared" ref="AA2698:AA2713" si="354">IF(X2698="", "", TEXT(X2698, "dddd"))</f>
        <v>Monday</v>
      </c>
      <c r="AB2698" s="25" t="str">
        <f>VLOOKUP(U2698,'Currency Sheet'!A:C,3,)</f>
        <v>INR</v>
      </c>
      <c r="AC2698" s="67" t="str">
        <f>VLOOKUP(P2698,'Customer List'!B:D,3,)</f>
        <v>OutStation</v>
      </c>
    </row>
    <row r="2699" spans="1:29" x14ac:dyDescent="0.25">
      <c r="A2699" s="25">
        <f t="shared" si="349"/>
        <v>2697</v>
      </c>
      <c r="B2699" s="25">
        <v>338804</v>
      </c>
      <c r="C2699" s="45">
        <v>45905</v>
      </c>
      <c r="D2699" s="45">
        <v>45911</v>
      </c>
      <c r="E2699" s="8">
        <v>72</v>
      </c>
      <c r="F2699" s="8">
        <f t="shared" si="343"/>
        <v>6336</v>
      </c>
      <c r="G2699" s="54">
        <f t="shared" si="350"/>
        <v>12672</v>
      </c>
      <c r="H2699" s="25" t="s">
        <v>3471</v>
      </c>
      <c r="I2699" s="25"/>
      <c r="J2699" s="25">
        <v>2</v>
      </c>
      <c r="K2699" s="25">
        <v>2</v>
      </c>
      <c r="L2699" s="25">
        <f t="shared" si="351"/>
        <v>0</v>
      </c>
      <c r="M2699" s="25" t="s">
        <v>3573</v>
      </c>
      <c r="N2699" s="45">
        <v>45916</v>
      </c>
      <c r="O2699" s="54">
        <v>10416</v>
      </c>
      <c r="P2699" s="25" t="s">
        <v>634</v>
      </c>
      <c r="Q2699" s="25" t="s">
        <v>637</v>
      </c>
      <c r="R2699" s="25" t="s">
        <v>725</v>
      </c>
      <c r="S2699" s="3" t="s">
        <v>300</v>
      </c>
      <c r="T2699" s="55"/>
      <c r="U2699" s="25" t="s">
        <v>512</v>
      </c>
      <c r="V2699" s="25" t="str">
        <f>VLOOKUP(P2699,'Customer List'!B:C,2,)</f>
        <v>Manesar</v>
      </c>
      <c r="W2699" s="56"/>
      <c r="X2699" s="45"/>
      <c r="Y2699" s="25" t="str">
        <f t="shared" si="352"/>
        <v/>
      </c>
      <c r="Z2699" s="25" t="str">
        <f t="shared" si="353"/>
        <v>Tuesday</v>
      </c>
      <c r="AA2699" s="25" t="str">
        <f t="shared" si="354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49"/>
        <v>2698</v>
      </c>
      <c r="B2700" s="25">
        <v>338804</v>
      </c>
      <c r="C2700" s="45">
        <v>45905</v>
      </c>
      <c r="D2700" s="45">
        <v>45911</v>
      </c>
      <c r="E2700" s="8">
        <v>146.25</v>
      </c>
      <c r="F2700" s="8">
        <f t="shared" si="343"/>
        <v>12870</v>
      </c>
      <c r="G2700" s="54">
        <f t="shared" si="350"/>
        <v>12870</v>
      </c>
      <c r="H2700" s="25" t="s">
        <v>3472</v>
      </c>
      <c r="I2700" s="25"/>
      <c r="J2700" s="25">
        <v>1</v>
      </c>
      <c r="K2700" s="25">
        <v>1</v>
      </c>
      <c r="L2700" s="25">
        <f t="shared" si="351"/>
        <v>0</v>
      </c>
      <c r="M2700" s="25" t="s">
        <v>3560</v>
      </c>
      <c r="N2700" s="45">
        <v>45915</v>
      </c>
      <c r="O2700" s="54">
        <v>21762</v>
      </c>
      <c r="P2700" s="25" t="s">
        <v>50</v>
      </c>
      <c r="Q2700" s="25" t="s">
        <v>637</v>
      </c>
      <c r="R2700" s="25" t="s">
        <v>638</v>
      </c>
      <c r="S2700" s="3">
        <v>4</v>
      </c>
      <c r="T2700" s="55"/>
      <c r="U2700" s="25" t="s">
        <v>512</v>
      </c>
      <c r="V2700" s="25" t="str">
        <f>VLOOKUP(P2700,'Customer List'!B:C,2,)</f>
        <v>Delhi</v>
      </c>
      <c r="W2700" s="56"/>
      <c r="X2700" s="45"/>
      <c r="Y2700" s="25" t="str">
        <f t="shared" si="352"/>
        <v/>
      </c>
      <c r="Z2700" s="25" t="str">
        <f t="shared" si="353"/>
        <v>Monday</v>
      </c>
      <c r="AA2700" s="25" t="str">
        <f t="shared" si="354"/>
        <v/>
      </c>
      <c r="AB2700" s="25" t="str">
        <f>VLOOKUP(U2700,'Currency Sheet'!A:C,3,)</f>
        <v>DOLLAR</v>
      </c>
      <c r="AC2700" s="67" t="str">
        <f>VLOOKUP(P2700,'Customer List'!B:D,3,)</f>
        <v>Local</v>
      </c>
    </row>
    <row r="2701" spans="1:29" x14ac:dyDescent="0.25">
      <c r="A2701" s="25">
        <f t="shared" si="349"/>
        <v>2699</v>
      </c>
      <c r="B2701" s="25" t="s">
        <v>1956</v>
      </c>
      <c r="C2701" s="45" t="s">
        <v>14</v>
      </c>
      <c r="D2701" s="45">
        <v>45911</v>
      </c>
      <c r="E2701" s="8">
        <v>25.2</v>
      </c>
      <c r="F2701" s="8">
        <f t="shared" si="343"/>
        <v>2217.6</v>
      </c>
      <c r="G2701" s="54">
        <f t="shared" si="350"/>
        <v>6652.7999999999993</v>
      </c>
      <c r="H2701" s="25">
        <v>421101</v>
      </c>
      <c r="I2701" s="25" t="s">
        <v>4371</v>
      </c>
      <c r="J2701" s="25">
        <v>3</v>
      </c>
      <c r="K2701" s="25"/>
      <c r="L2701" s="25">
        <f t="shared" si="351"/>
        <v>3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52"/>
        <v/>
      </c>
      <c r="Z2701" s="25" t="str">
        <f t="shared" si="353"/>
        <v/>
      </c>
      <c r="AA2701" s="25" t="str">
        <f t="shared" si="354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x14ac:dyDescent="0.25">
      <c r="A2702" s="25">
        <f t="shared" si="349"/>
        <v>2700</v>
      </c>
      <c r="B2702" s="25" t="s">
        <v>1956</v>
      </c>
      <c r="C2702" s="45" t="s">
        <v>14</v>
      </c>
      <c r="D2702" s="45">
        <v>45911</v>
      </c>
      <c r="E2702" s="8">
        <v>141</v>
      </c>
      <c r="F2702" s="8">
        <f t="shared" ref="F2702:F2715" si="355">IF(AB2702="DOLLAR",E2702*88,E2702)</f>
        <v>12408</v>
      </c>
      <c r="G2702" s="54">
        <f t="shared" si="350"/>
        <v>12408</v>
      </c>
      <c r="H2702" s="25">
        <v>424602</v>
      </c>
      <c r="I2702" s="25" t="s">
        <v>3923</v>
      </c>
      <c r="J2702" s="25">
        <v>1</v>
      </c>
      <c r="K2702" s="25"/>
      <c r="L2702" s="25">
        <f t="shared" si="351"/>
        <v>1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52"/>
        <v/>
      </c>
      <c r="Z2702" s="25" t="str">
        <f t="shared" si="353"/>
        <v/>
      </c>
      <c r="AA2702" s="25" t="str">
        <f t="shared" si="354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x14ac:dyDescent="0.25">
      <c r="A2703" s="25">
        <f t="shared" si="349"/>
        <v>2701</v>
      </c>
      <c r="B2703" s="25" t="s">
        <v>1956</v>
      </c>
      <c r="C2703" s="45" t="s">
        <v>14</v>
      </c>
      <c r="D2703" s="45">
        <v>45911</v>
      </c>
      <c r="E2703" s="8">
        <v>45.5</v>
      </c>
      <c r="F2703" s="8">
        <f t="shared" si="355"/>
        <v>4004</v>
      </c>
      <c r="G2703" s="54">
        <f t="shared" si="350"/>
        <v>8008</v>
      </c>
      <c r="H2703" s="25">
        <v>420301</v>
      </c>
      <c r="I2703" s="25" t="s">
        <v>2903</v>
      </c>
      <c r="J2703" s="25">
        <v>2</v>
      </c>
      <c r="K2703" s="25">
        <v>2</v>
      </c>
      <c r="L2703" s="25">
        <f t="shared" si="351"/>
        <v>0</v>
      </c>
      <c r="M2703" s="25" t="s">
        <v>3727</v>
      </c>
      <c r="N2703" s="45">
        <v>45924</v>
      </c>
      <c r="O2703" s="54">
        <v>13299</v>
      </c>
      <c r="P2703" s="25" t="s">
        <v>624</v>
      </c>
      <c r="Q2703" s="25" t="s">
        <v>637</v>
      </c>
      <c r="R2703" s="25" t="s">
        <v>638</v>
      </c>
      <c r="S2703" s="3">
        <v>4</v>
      </c>
      <c r="T2703" s="55"/>
      <c r="U2703" s="25" t="s">
        <v>19</v>
      </c>
      <c r="V2703" s="25" t="str">
        <f>VLOOKUP(P2703,'Customer List'!B:C,2,)</f>
        <v>Delhi</v>
      </c>
      <c r="W2703" s="56"/>
      <c r="X2703" s="45"/>
      <c r="Y2703" s="25" t="str">
        <f t="shared" si="352"/>
        <v/>
      </c>
      <c r="Z2703" s="25" t="str">
        <f t="shared" si="353"/>
        <v>Wednesday</v>
      </c>
      <c r="AA2703" s="25" t="str">
        <f t="shared" si="354"/>
        <v/>
      </c>
      <c r="AB2703" s="25" t="str">
        <f>VLOOKUP(U2703,'Currency Sheet'!A:C,3,)</f>
        <v>DOLLAR</v>
      </c>
      <c r="AC2703" s="67" t="str">
        <f>VLOOKUP(P2703,'Customer List'!B:D,3,)</f>
        <v>Local</v>
      </c>
    </row>
    <row r="2704" spans="1:29" x14ac:dyDescent="0.25">
      <c r="A2704" s="25">
        <f t="shared" si="349"/>
        <v>2702</v>
      </c>
      <c r="B2704" s="25" t="s">
        <v>1956</v>
      </c>
      <c r="C2704" s="45" t="s">
        <v>14</v>
      </c>
      <c r="D2704" s="45">
        <v>45911</v>
      </c>
      <c r="E2704" s="8">
        <v>38.35</v>
      </c>
      <c r="F2704" s="8">
        <f t="shared" si="355"/>
        <v>3374.8</v>
      </c>
      <c r="G2704" s="54">
        <f t="shared" si="350"/>
        <v>3374.8</v>
      </c>
      <c r="H2704" s="25">
        <v>420801</v>
      </c>
      <c r="I2704" s="25" t="s">
        <v>1247</v>
      </c>
      <c r="J2704" s="25">
        <v>1</v>
      </c>
      <c r="K2704" s="25">
        <v>1</v>
      </c>
      <c r="L2704" s="25">
        <f t="shared" si="351"/>
        <v>0</v>
      </c>
      <c r="M2704" s="25" t="s">
        <v>4707</v>
      </c>
      <c r="N2704" s="45">
        <v>45933</v>
      </c>
      <c r="O2704" s="54">
        <v>0</v>
      </c>
      <c r="P2704" s="25" t="s">
        <v>17</v>
      </c>
      <c r="Q2704" s="25" t="s">
        <v>637</v>
      </c>
      <c r="R2704" s="25" t="s">
        <v>638</v>
      </c>
      <c r="S2704" s="3">
        <v>4</v>
      </c>
      <c r="T2704" s="55"/>
      <c r="U2704" s="25" t="s">
        <v>19</v>
      </c>
      <c r="V2704" s="25" t="str">
        <f>VLOOKUP(P2704,'Customer List'!B:C,2,)</f>
        <v>Delhi</v>
      </c>
      <c r="W2704" s="56"/>
      <c r="X2704" s="45"/>
      <c r="Y2704" s="25" t="str">
        <f t="shared" si="352"/>
        <v/>
      </c>
      <c r="Z2704" s="25" t="str">
        <f t="shared" si="353"/>
        <v>Friday</v>
      </c>
      <c r="AA2704" s="25" t="str">
        <f t="shared" si="354"/>
        <v/>
      </c>
      <c r="AB2704" s="25" t="str">
        <f>VLOOKUP(U2704,'Currency Sheet'!A:C,3,)</f>
        <v>DOLLAR</v>
      </c>
      <c r="AC2704" s="67" t="str">
        <f>VLOOKUP(P2704,'Customer List'!B:D,3,)</f>
        <v>Local</v>
      </c>
    </row>
    <row r="2705" spans="1:29" x14ac:dyDescent="0.25">
      <c r="A2705" s="25">
        <f t="shared" si="349"/>
        <v>2703</v>
      </c>
      <c r="B2705" s="25" t="s">
        <v>1956</v>
      </c>
      <c r="C2705" s="45" t="s">
        <v>14</v>
      </c>
      <c r="D2705" s="45">
        <v>45911</v>
      </c>
      <c r="E2705" s="8">
        <v>38.35</v>
      </c>
      <c r="F2705" s="8">
        <f t="shared" ref="F2705" si="356">IF(AB2705="DOLLAR",E2705*88,E2705)</f>
        <v>3374.8</v>
      </c>
      <c r="G2705" s="54">
        <f t="shared" ref="G2705" si="357">F2705*J2705</f>
        <v>3374.8</v>
      </c>
      <c r="H2705" s="25">
        <v>420801</v>
      </c>
      <c r="I2705" s="25" t="s">
        <v>1247</v>
      </c>
      <c r="J2705" s="25">
        <v>1</v>
      </c>
      <c r="K2705" s="25">
        <v>1</v>
      </c>
      <c r="L2705" s="25">
        <f t="shared" ref="L2705" si="358">J2705-K2705</f>
        <v>0</v>
      </c>
      <c r="M2705" s="25"/>
      <c r="N2705" s="45"/>
      <c r="O2705" s="54"/>
      <c r="P2705" s="25" t="s">
        <v>1149</v>
      </c>
      <c r="Q2705" s="25"/>
      <c r="R2705" s="25"/>
      <c r="S2705" s="3">
        <v>4</v>
      </c>
      <c r="T2705" s="55"/>
      <c r="U2705" s="25" t="s">
        <v>19</v>
      </c>
      <c r="V2705" s="25" t="str">
        <f>VLOOKUP(P2705,'Customer List'!B:C,2,)</f>
        <v>STOCK</v>
      </c>
      <c r="W2705" s="56" t="s">
        <v>1149</v>
      </c>
      <c r="X2705" s="45"/>
      <c r="Y2705" s="25" t="str">
        <f t="shared" ref="Y2705" si="359">IF(X2705="", "", X2705-N2705)</f>
        <v/>
      </c>
      <c r="Z2705" s="25" t="str">
        <f t="shared" ref="Z2705" si="360">IF(N2705="", "", TEXT(N2705, "dddd"))</f>
        <v/>
      </c>
      <c r="AA2705" s="25" t="str">
        <f t="shared" ref="AA2705" si="361">IF(X2705="", "", TEXT(X2705, "dddd"))</f>
        <v/>
      </c>
      <c r="AB2705" s="25" t="str">
        <f>VLOOKUP(U2705,'Currency Sheet'!A:C,3,)</f>
        <v>DOLLAR</v>
      </c>
      <c r="AC2705" s="67" t="str">
        <f>VLOOKUP(P2705,'Customer List'!B:D,3,)</f>
        <v>STOCK</v>
      </c>
    </row>
    <row r="2706" spans="1:29" x14ac:dyDescent="0.25">
      <c r="A2706" s="25">
        <f>A2704+1</f>
        <v>2703</v>
      </c>
      <c r="B2706" s="25">
        <v>20914</v>
      </c>
      <c r="C2706" s="45">
        <v>45909</v>
      </c>
      <c r="D2706" s="45">
        <v>45912</v>
      </c>
      <c r="E2706" s="8">
        <v>870.98</v>
      </c>
      <c r="F2706" s="8">
        <f t="shared" si="355"/>
        <v>76646.240000000005</v>
      </c>
      <c r="G2706" s="54">
        <f t="shared" si="350"/>
        <v>76646.240000000005</v>
      </c>
      <c r="H2706" s="25" t="s">
        <v>3473</v>
      </c>
      <c r="I2706" s="25"/>
      <c r="J2706" s="25">
        <v>1</v>
      </c>
      <c r="K2706" s="25">
        <v>1</v>
      </c>
      <c r="L2706" s="25">
        <f t="shared" si="351"/>
        <v>0</v>
      </c>
      <c r="M2706" s="25" t="s">
        <v>3660</v>
      </c>
      <c r="N2706" s="45">
        <v>45920</v>
      </c>
      <c r="O2706" s="54">
        <v>107835.52</v>
      </c>
      <c r="P2706" s="25" t="s">
        <v>3474</v>
      </c>
      <c r="Q2706" s="25">
        <v>58155920362</v>
      </c>
      <c r="R2706" s="25" t="s">
        <v>41</v>
      </c>
      <c r="S2706" s="3">
        <v>4</v>
      </c>
      <c r="T2706" s="55"/>
      <c r="U2706" s="25" t="s">
        <v>612</v>
      </c>
      <c r="V2706" s="25" t="str">
        <f>VLOOKUP(P2706,'Customer List'!B:C,2,)</f>
        <v>PUNE</v>
      </c>
      <c r="W2706" s="56"/>
      <c r="X2706" s="45">
        <v>45922</v>
      </c>
      <c r="Y2706" s="25">
        <f t="shared" si="352"/>
        <v>2</v>
      </c>
      <c r="Z2706" s="25" t="str">
        <f t="shared" si="353"/>
        <v>Saturday</v>
      </c>
      <c r="AA2706" s="25" t="str">
        <f t="shared" si="354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49"/>
        <v>2704</v>
      </c>
      <c r="B2707" s="25" t="s">
        <v>3475</v>
      </c>
      <c r="C2707" s="45">
        <v>45910</v>
      </c>
      <c r="D2707" s="45">
        <v>45912</v>
      </c>
      <c r="E2707" s="8">
        <v>27</v>
      </c>
      <c r="F2707" s="8">
        <f t="shared" si="355"/>
        <v>2376</v>
      </c>
      <c r="G2707" s="54">
        <f t="shared" si="350"/>
        <v>2376</v>
      </c>
      <c r="H2707" s="25" t="s">
        <v>3476</v>
      </c>
      <c r="I2707" s="25"/>
      <c r="J2707" s="25">
        <v>1</v>
      </c>
      <c r="K2707" s="25">
        <v>1</v>
      </c>
      <c r="L2707" s="25">
        <f t="shared" si="351"/>
        <v>0</v>
      </c>
      <c r="M2707" s="25" t="s">
        <v>3544</v>
      </c>
      <c r="N2707" s="45">
        <v>45913</v>
      </c>
      <c r="O2707" s="54">
        <v>4364.5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52"/>
        <v>2</v>
      </c>
      <c r="Z2707" s="25" t="str">
        <f t="shared" si="353"/>
        <v>Saturday</v>
      </c>
      <c r="AA2707" s="25" t="str">
        <f t="shared" si="354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49"/>
        <v>2705</v>
      </c>
      <c r="B2708" s="25" t="s">
        <v>3475</v>
      </c>
      <c r="C2708" s="45">
        <v>45910</v>
      </c>
      <c r="D2708" s="45">
        <v>45912</v>
      </c>
      <c r="E2708" s="8">
        <v>25.8</v>
      </c>
      <c r="F2708" s="8">
        <f t="shared" si="355"/>
        <v>2270.4</v>
      </c>
      <c r="G2708" s="54">
        <f t="shared" si="350"/>
        <v>2270.4</v>
      </c>
      <c r="H2708" s="25" t="s">
        <v>3477</v>
      </c>
      <c r="I2708" s="25"/>
      <c r="J2708" s="25">
        <v>1</v>
      </c>
      <c r="K2708" s="25">
        <v>1</v>
      </c>
      <c r="L2708" s="25">
        <f t="shared" si="351"/>
        <v>0</v>
      </c>
      <c r="M2708" s="25" t="s">
        <v>3544</v>
      </c>
      <c r="N2708" s="45">
        <v>45913</v>
      </c>
      <c r="O2708" s="54">
        <v>4364.5</v>
      </c>
      <c r="P2708" s="25" t="s">
        <v>1034</v>
      </c>
      <c r="Q2708" s="25">
        <v>58155614005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Kerala</v>
      </c>
      <c r="W2708" s="56"/>
      <c r="X2708" s="45">
        <v>45915</v>
      </c>
      <c r="Y2708" s="25">
        <f t="shared" si="352"/>
        <v>2</v>
      </c>
      <c r="Z2708" s="25" t="str">
        <f t="shared" si="353"/>
        <v>Saturday</v>
      </c>
      <c r="AA2708" s="25" t="str">
        <f t="shared" si="354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49"/>
        <v>2706</v>
      </c>
      <c r="B2709" s="25" t="s">
        <v>3475</v>
      </c>
      <c r="C2709" s="45">
        <v>45910</v>
      </c>
      <c r="D2709" s="45">
        <v>45912</v>
      </c>
      <c r="E2709" s="8">
        <v>43.8</v>
      </c>
      <c r="F2709" s="8">
        <f t="shared" si="355"/>
        <v>3854.3999999999996</v>
      </c>
      <c r="G2709" s="54">
        <f t="shared" si="350"/>
        <v>3854.3999999999996</v>
      </c>
      <c r="H2709" s="25" t="s">
        <v>3478</v>
      </c>
      <c r="I2709" s="25"/>
      <c r="J2709" s="25">
        <v>1</v>
      </c>
      <c r="K2709" s="25">
        <v>1</v>
      </c>
      <c r="L2709" s="25">
        <f t="shared" si="351"/>
        <v>0</v>
      </c>
      <c r="M2709" s="25" t="s">
        <v>3544</v>
      </c>
      <c r="N2709" s="45">
        <v>45913</v>
      </c>
      <c r="O2709" s="54">
        <v>7409.5</v>
      </c>
      <c r="P2709" s="25" t="s">
        <v>1034</v>
      </c>
      <c r="Q2709" s="25">
        <v>58155614005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Kerala</v>
      </c>
      <c r="W2709" s="56"/>
      <c r="X2709" s="45">
        <v>45915</v>
      </c>
      <c r="Y2709" s="25">
        <f t="shared" si="352"/>
        <v>2</v>
      </c>
      <c r="Z2709" s="25" t="str">
        <f t="shared" si="353"/>
        <v>Saturday</v>
      </c>
      <c r="AA2709" s="25" t="str">
        <f t="shared" si="354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49"/>
        <v>2707</v>
      </c>
      <c r="B2710" s="25" t="s">
        <v>3475</v>
      </c>
      <c r="C2710" s="45">
        <v>45910</v>
      </c>
      <c r="D2710" s="45">
        <v>45912</v>
      </c>
      <c r="E2710" s="8">
        <v>18</v>
      </c>
      <c r="F2710" s="8">
        <f t="shared" si="355"/>
        <v>1584</v>
      </c>
      <c r="G2710" s="54">
        <f t="shared" si="350"/>
        <v>1584</v>
      </c>
      <c r="H2710" s="25" t="s">
        <v>3479</v>
      </c>
      <c r="I2710" s="25"/>
      <c r="J2710" s="25">
        <v>1</v>
      </c>
      <c r="K2710" s="25">
        <v>1</v>
      </c>
      <c r="L2710" s="25">
        <f t="shared" si="351"/>
        <v>0</v>
      </c>
      <c r="M2710" s="25" t="s">
        <v>3537</v>
      </c>
      <c r="N2710" s="45">
        <v>45913</v>
      </c>
      <c r="O2710" s="54">
        <v>3360</v>
      </c>
      <c r="P2710" s="25" t="s">
        <v>3480</v>
      </c>
      <c r="Q2710" s="25">
        <v>58155614370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PUNE</v>
      </c>
      <c r="W2710" s="56"/>
      <c r="X2710" s="45">
        <v>45915</v>
      </c>
      <c r="Y2710" s="25">
        <f t="shared" si="352"/>
        <v>2</v>
      </c>
      <c r="Z2710" s="25" t="str">
        <f t="shared" si="353"/>
        <v>Saturday</v>
      </c>
      <c r="AA2710" s="25" t="str">
        <f t="shared" si="354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49"/>
        <v>2708</v>
      </c>
      <c r="B2711" s="25" t="s">
        <v>3481</v>
      </c>
      <c r="C2711" s="45">
        <v>45910</v>
      </c>
      <c r="D2711" s="45">
        <v>45912</v>
      </c>
      <c r="E2711" s="8">
        <v>193.2</v>
      </c>
      <c r="F2711" s="8">
        <f t="shared" si="355"/>
        <v>17001.599999999999</v>
      </c>
      <c r="G2711" s="54">
        <f t="shared" si="350"/>
        <v>17001.599999999999</v>
      </c>
      <c r="H2711" s="25" t="s">
        <v>3482</v>
      </c>
      <c r="I2711" s="25"/>
      <c r="J2711" s="25">
        <v>1</v>
      </c>
      <c r="K2711" s="25">
        <v>1</v>
      </c>
      <c r="L2711" s="25">
        <f t="shared" si="351"/>
        <v>0</v>
      </c>
      <c r="M2711" s="25" t="s">
        <v>3535</v>
      </c>
      <c r="N2711" s="45">
        <v>45913</v>
      </c>
      <c r="O2711" s="54">
        <v>30348.5</v>
      </c>
      <c r="P2711" s="25" t="s">
        <v>630</v>
      </c>
      <c r="Q2711" s="25">
        <v>58155619712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Gujrat</v>
      </c>
      <c r="W2711" s="56"/>
      <c r="X2711" s="45">
        <v>45915</v>
      </c>
      <c r="Y2711" s="25">
        <f t="shared" si="352"/>
        <v>2</v>
      </c>
      <c r="Z2711" s="25" t="str">
        <f t="shared" si="353"/>
        <v>Saturday</v>
      </c>
      <c r="AA2711" s="25" t="str">
        <f t="shared" si="354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49"/>
        <v>2709</v>
      </c>
      <c r="B2712" s="25" t="s">
        <v>3483</v>
      </c>
      <c r="C2712" s="45">
        <v>45910</v>
      </c>
      <c r="D2712" s="45">
        <v>45912</v>
      </c>
      <c r="E2712" s="8">
        <v>21</v>
      </c>
      <c r="F2712" s="8">
        <f t="shared" si="355"/>
        <v>1848</v>
      </c>
      <c r="G2712" s="54">
        <f t="shared" si="350"/>
        <v>1848</v>
      </c>
      <c r="H2712" s="25" t="s">
        <v>3484</v>
      </c>
      <c r="I2712" s="25"/>
      <c r="J2712" s="25">
        <v>1</v>
      </c>
      <c r="K2712" s="25">
        <v>1</v>
      </c>
      <c r="L2712" s="25">
        <f t="shared" si="351"/>
        <v>0</v>
      </c>
      <c r="M2712" s="25" t="s">
        <v>3543</v>
      </c>
      <c r="N2712" s="45">
        <v>45913</v>
      </c>
      <c r="O2712" s="54">
        <v>3298.75</v>
      </c>
      <c r="P2712" s="25" t="s">
        <v>461</v>
      </c>
      <c r="Q2712" s="25">
        <v>58155620121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Hyderabad</v>
      </c>
      <c r="W2712" s="56"/>
      <c r="X2712" s="45">
        <v>45915</v>
      </c>
      <c r="Y2712" s="25">
        <f t="shared" si="352"/>
        <v>2</v>
      </c>
      <c r="Z2712" s="25" t="str">
        <f t="shared" si="353"/>
        <v>Saturday</v>
      </c>
      <c r="AA2712" s="25" t="str">
        <f t="shared" si="354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49"/>
        <v>2710</v>
      </c>
      <c r="B2713" s="25" t="s">
        <v>3483</v>
      </c>
      <c r="C2713" s="45">
        <v>45910</v>
      </c>
      <c r="D2713" s="45">
        <v>45912</v>
      </c>
      <c r="E2713" s="8">
        <v>88.2</v>
      </c>
      <c r="F2713" s="8">
        <f t="shared" si="355"/>
        <v>7761.6</v>
      </c>
      <c r="G2713" s="54">
        <f t="shared" si="350"/>
        <v>7761.6</v>
      </c>
      <c r="H2713" s="25" t="s">
        <v>3485</v>
      </c>
      <c r="I2713" s="25"/>
      <c r="J2713" s="25">
        <v>1</v>
      </c>
      <c r="K2713" s="25">
        <v>1</v>
      </c>
      <c r="L2713" s="25">
        <f t="shared" si="351"/>
        <v>0</v>
      </c>
      <c r="M2713" s="25" t="s">
        <v>3543</v>
      </c>
      <c r="N2713" s="45">
        <v>45913</v>
      </c>
      <c r="O2713" s="54">
        <v>13854.75</v>
      </c>
      <c r="P2713" s="25" t="s">
        <v>461</v>
      </c>
      <c r="Q2713" s="25">
        <v>58155620121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Hyderabad</v>
      </c>
      <c r="W2713" s="56"/>
      <c r="X2713" s="45">
        <v>45915</v>
      </c>
      <c r="Y2713" s="25">
        <f t="shared" si="352"/>
        <v>2</v>
      </c>
      <c r="Z2713" s="25" t="str">
        <f t="shared" si="353"/>
        <v>Saturday</v>
      </c>
      <c r="AA2713" s="25" t="str">
        <f t="shared" si="354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49"/>
        <v>2711</v>
      </c>
      <c r="B2714" s="25">
        <v>178586</v>
      </c>
      <c r="C2714" s="45">
        <v>45909</v>
      </c>
      <c r="D2714" s="45">
        <v>45912</v>
      </c>
      <c r="E2714" s="8">
        <v>492</v>
      </c>
      <c r="F2714" s="8">
        <f t="shared" si="355"/>
        <v>43296</v>
      </c>
      <c r="G2714" s="54">
        <f t="shared" si="350"/>
        <v>43296</v>
      </c>
      <c r="H2714" s="25" t="s">
        <v>3491</v>
      </c>
      <c r="I2714" s="25" t="s">
        <v>4186</v>
      </c>
      <c r="J2714" s="25">
        <v>1</v>
      </c>
      <c r="K2714" s="25">
        <v>1</v>
      </c>
      <c r="L2714" s="25">
        <f t="shared" si="351"/>
        <v>0</v>
      </c>
      <c r="M2714" s="25" t="s">
        <v>3546</v>
      </c>
      <c r="N2714" s="45">
        <v>45913</v>
      </c>
      <c r="O2714" s="54">
        <v>12642</v>
      </c>
      <c r="P2714" s="25" t="s">
        <v>461</v>
      </c>
      <c r="Q2714" s="25">
        <v>58155620121</v>
      </c>
      <c r="R2714" s="25" t="s">
        <v>41</v>
      </c>
      <c r="S2714" s="3">
        <v>4</v>
      </c>
      <c r="T2714" s="55"/>
      <c r="U2714" s="25" t="s">
        <v>424</v>
      </c>
      <c r="V2714" s="25" t="str">
        <f>VLOOKUP(P2714,'Customer List'!B:C,2,)</f>
        <v>Hyderabad</v>
      </c>
      <c r="W2714" s="56"/>
      <c r="X2714" s="45">
        <v>45915</v>
      </c>
      <c r="Y2714" s="25">
        <f t="shared" ref="Y2714:Y2715" si="362">IF(X2714="", "", X2714-N2714)</f>
        <v>2</v>
      </c>
      <c r="Z2714" s="25" t="str">
        <f t="shared" ref="Z2714:Z2715" si="363">IF(N2714="", "", TEXT(N2714, "dddd"))</f>
        <v>Saturday</v>
      </c>
      <c r="AA2714" s="25" t="str">
        <f t="shared" ref="AA2714:AA2715" si="364">IF(X2714="", "", TEXT(X2714, "dddd"))</f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49"/>
        <v>2712</v>
      </c>
      <c r="B2715" s="25">
        <v>178586</v>
      </c>
      <c r="C2715" s="45">
        <v>45909</v>
      </c>
      <c r="D2715" s="45">
        <v>45912</v>
      </c>
      <c r="E2715" s="8">
        <v>103.2</v>
      </c>
      <c r="F2715" s="8">
        <f t="shared" si="355"/>
        <v>9081.6</v>
      </c>
      <c r="G2715" s="54">
        <f t="shared" si="350"/>
        <v>9081.6</v>
      </c>
      <c r="H2715" s="25" t="s">
        <v>3492</v>
      </c>
      <c r="I2715" s="25" t="s">
        <v>4187</v>
      </c>
      <c r="J2715" s="25">
        <v>1</v>
      </c>
      <c r="K2715" s="25">
        <v>1</v>
      </c>
      <c r="L2715" s="25">
        <f t="shared" si="351"/>
        <v>0</v>
      </c>
      <c r="M2715" s="25" t="s">
        <v>3638</v>
      </c>
      <c r="N2715" s="45">
        <v>45917</v>
      </c>
      <c r="O2715" s="54">
        <v>68880.36</v>
      </c>
      <c r="P2715" s="25" t="s">
        <v>255</v>
      </c>
      <c r="Q2715" s="25" t="s">
        <v>637</v>
      </c>
      <c r="R2715" s="25" t="s">
        <v>725</v>
      </c>
      <c r="S2715" s="3">
        <v>4</v>
      </c>
      <c r="T2715" s="55"/>
      <c r="U2715" s="25" t="s">
        <v>424</v>
      </c>
      <c r="V2715" s="25" t="str">
        <f>VLOOKUP(P2715,'Customer List'!B:C,2,)</f>
        <v>Delhi</v>
      </c>
      <c r="W2715" s="56"/>
      <c r="X2715" s="45"/>
      <c r="Y2715" s="25" t="str">
        <f t="shared" si="362"/>
        <v/>
      </c>
      <c r="Z2715" s="25" t="str">
        <f t="shared" si="363"/>
        <v>Wednesday</v>
      </c>
      <c r="AA2715" s="25" t="str">
        <f t="shared" si="364"/>
        <v/>
      </c>
      <c r="AB2715" s="25" t="str">
        <f>VLOOKUP(U2715,'Currency Sheet'!A:C,3,)</f>
        <v>DOLLAR</v>
      </c>
      <c r="AC2715" s="67" t="str">
        <f>VLOOKUP(P2715,'Customer List'!B:D,3,)</f>
        <v>Local</v>
      </c>
    </row>
    <row r="2716" spans="1:29" x14ac:dyDescent="0.25">
      <c r="A2716" s="25">
        <f t="shared" si="349"/>
        <v>2713</v>
      </c>
      <c r="B2716" s="25" t="s">
        <v>3520</v>
      </c>
      <c r="C2716" s="45">
        <v>45911</v>
      </c>
      <c r="D2716" s="45">
        <v>45913</v>
      </c>
      <c r="E2716" s="8">
        <v>105.46</v>
      </c>
      <c r="F2716" s="8">
        <f t="shared" ref="F2716:F2746" si="365">IF(AB2716="DOLLAR",E2716*88,E2716)</f>
        <v>9280.48</v>
      </c>
      <c r="G2716" s="54">
        <f t="shared" si="350"/>
        <v>9280.48</v>
      </c>
      <c r="H2716" s="25" t="s">
        <v>3493</v>
      </c>
      <c r="I2716" s="25" t="s">
        <v>4188</v>
      </c>
      <c r="J2716" s="25">
        <v>1</v>
      </c>
      <c r="K2716" s="25">
        <v>1</v>
      </c>
      <c r="L2716" s="25">
        <f t="shared" si="351"/>
        <v>0</v>
      </c>
      <c r="M2716" s="25" t="s">
        <v>3555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ref="Y2716:Y2744" si="366">IF(X2716="", "", X2716-N2716)</f>
        <v>2</v>
      </c>
      <c r="Z2716" s="25" t="str">
        <f t="shared" ref="Z2716:Z2744" si="367">IF(N2716="", "", TEXT(N2716, "dddd"))</f>
        <v>Monday</v>
      </c>
      <c r="AA2716" s="25" t="str">
        <f t="shared" ref="AA2716:AA2744" si="368">IF(X2716="", "", TEXT(X2716, "dddd"))</f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49"/>
        <v>2714</v>
      </c>
      <c r="B2717" s="25" t="s">
        <v>3520</v>
      </c>
      <c r="C2717" s="45">
        <v>45911</v>
      </c>
      <c r="D2717" s="45">
        <v>45913</v>
      </c>
      <c r="E2717" s="8">
        <v>105.46</v>
      </c>
      <c r="F2717" s="8">
        <f t="shared" si="365"/>
        <v>9280.48</v>
      </c>
      <c r="G2717" s="54">
        <f t="shared" si="350"/>
        <v>9280.48</v>
      </c>
      <c r="H2717" s="25" t="s">
        <v>3494</v>
      </c>
      <c r="I2717" s="25" t="s">
        <v>4189</v>
      </c>
      <c r="J2717" s="25">
        <v>1</v>
      </c>
      <c r="K2717" s="25">
        <v>1</v>
      </c>
      <c r="L2717" s="25">
        <f t="shared" si="351"/>
        <v>0</v>
      </c>
      <c r="M2717" s="25" t="s">
        <v>3555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66"/>
        <v>2</v>
      </c>
      <c r="Z2717" s="25" t="str">
        <f t="shared" si="367"/>
        <v>Monday</v>
      </c>
      <c r="AA2717" s="25" t="str">
        <f t="shared" si="368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49"/>
        <v>2715</v>
      </c>
      <c r="B2718" s="25" t="s">
        <v>3520</v>
      </c>
      <c r="C2718" s="45">
        <v>45911</v>
      </c>
      <c r="D2718" s="45">
        <v>45913</v>
      </c>
      <c r="E2718" s="8">
        <v>105.46</v>
      </c>
      <c r="F2718" s="8">
        <f t="shared" si="365"/>
        <v>9280.48</v>
      </c>
      <c r="G2718" s="54">
        <f t="shared" si="350"/>
        <v>9280.48</v>
      </c>
      <c r="H2718" s="25" t="s">
        <v>3495</v>
      </c>
      <c r="I2718" s="25" t="s">
        <v>4190</v>
      </c>
      <c r="J2718" s="25">
        <v>1</v>
      </c>
      <c r="K2718" s="25">
        <v>1</v>
      </c>
      <c r="L2718" s="25">
        <f t="shared" si="351"/>
        <v>0</v>
      </c>
      <c r="M2718" s="25" t="s">
        <v>3555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66"/>
        <v>2</v>
      </c>
      <c r="Z2718" s="25" t="str">
        <f t="shared" si="367"/>
        <v>Monday</v>
      </c>
      <c r="AA2718" s="25" t="str">
        <f t="shared" si="368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49"/>
        <v>2716</v>
      </c>
      <c r="B2719" s="25" t="s">
        <v>3520</v>
      </c>
      <c r="C2719" s="45">
        <v>45911</v>
      </c>
      <c r="D2719" s="45">
        <v>45913</v>
      </c>
      <c r="E2719" s="8">
        <v>105.46</v>
      </c>
      <c r="F2719" s="8">
        <f t="shared" si="365"/>
        <v>9280.48</v>
      </c>
      <c r="G2719" s="54">
        <f t="shared" si="350"/>
        <v>9280.48</v>
      </c>
      <c r="H2719" s="25" t="s">
        <v>3496</v>
      </c>
      <c r="I2719" s="25" t="s">
        <v>4191</v>
      </c>
      <c r="J2719" s="25">
        <v>1</v>
      </c>
      <c r="K2719" s="25">
        <v>1</v>
      </c>
      <c r="L2719" s="25">
        <f t="shared" si="351"/>
        <v>0</v>
      </c>
      <c r="M2719" s="25" t="s">
        <v>3555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66"/>
        <v>2</v>
      </c>
      <c r="Z2719" s="25" t="str">
        <f t="shared" si="367"/>
        <v>Monday</v>
      </c>
      <c r="AA2719" s="25" t="str">
        <f t="shared" si="368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49"/>
        <v>2717</v>
      </c>
      <c r="B2720" s="25" t="s">
        <v>3520</v>
      </c>
      <c r="C2720" s="45">
        <v>45911</v>
      </c>
      <c r="D2720" s="45">
        <v>45913</v>
      </c>
      <c r="E2720" s="8">
        <v>105.46</v>
      </c>
      <c r="F2720" s="8">
        <f t="shared" si="365"/>
        <v>9280.48</v>
      </c>
      <c r="G2720" s="54">
        <f t="shared" si="350"/>
        <v>9280.48</v>
      </c>
      <c r="H2720" s="25" t="s">
        <v>3497</v>
      </c>
      <c r="I2720" s="25" t="s">
        <v>4192</v>
      </c>
      <c r="J2720" s="25">
        <v>1</v>
      </c>
      <c r="K2720" s="25">
        <v>1</v>
      </c>
      <c r="L2720" s="25">
        <f t="shared" si="351"/>
        <v>0</v>
      </c>
      <c r="M2720" s="25" t="s">
        <v>3555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66"/>
        <v>2</v>
      </c>
      <c r="Z2720" s="25" t="str">
        <f t="shared" si="367"/>
        <v>Monday</v>
      </c>
      <c r="AA2720" s="25" t="str">
        <f t="shared" si="368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49"/>
        <v>2718</v>
      </c>
      <c r="B2721" s="25" t="s">
        <v>3520</v>
      </c>
      <c r="C2721" s="45">
        <v>45911</v>
      </c>
      <c r="D2721" s="45">
        <v>45913</v>
      </c>
      <c r="E2721" s="8">
        <v>105.46</v>
      </c>
      <c r="F2721" s="8">
        <f t="shared" si="365"/>
        <v>9280.48</v>
      </c>
      <c r="G2721" s="54">
        <f t="shared" si="350"/>
        <v>9280.48</v>
      </c>
      <c r="H2721" s="25" t="s">
        <v>3498</v>
      </c>
      <c r="I2721" s="25" t="s">
        <v>4193</v>
      </c>
      <c r="J2721" s="25">
        <v>1</v>
      </c>
      <c r="K2721" s="25">
        <v>1</v>
      </c>
      <c r="L2721" s="25">
        <f t="shared" si="351"/>
        <v>0</v>
      </c>
      <c r="M2721" s="25" t="s">
        <v>3555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66"/>
        <v>2</v>
      </c>
      <c r="Z2721" s="25" t="str">
        <f t="shared" si="367"/>
        <v>Monday</v>
      </c>
      <c r="AA2721" s="25" t="str">
        <f t="shared" si="368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49"/>
        <v>2719</v>
      </c>
      <c r="B2722" s="25" t="s">
        <v>3520</v>
      </c>
      <c r="C2722" s="45">
        <v>45911</v>
      </c>
      <c r="D2722" s="45">
        <v>45913</v>
      </c>
      <c r="E2722" s="8">
        <v>105.46</v>
      </c>
      <c r="F2722" s="8">
        <f t="shared" si="365"/>
        <v>9280.48</v>
      </c>
      <c r="G2722" s="54">
        <f t="shared" si="350"/>
        <v>9280.48</v>
      </c>
      <c r="H2722" s="25" t="s">
        <v>3499</v>
      </c>
      <c r="I2722" s="25" t="s">
        <v>4194</v>
      </c>
      <c r="J2722" s="25">
        <v>1</v>
      </c>
      <c r="K2722" s="25">
        <v>1</v>
      </c>
      <c r="L2722" s="25">
        <f t="shared" si="351"/>
        <v>0</v>
      </c>
      <c r="M2722" s="25" t="s">
        <v>3555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66"/>
        <v>2</v>
      </c>
      <c r="Z2722" s="25" t="str">
        <f t="shared" si="367"/>
        <v>Monday</v>
      </c>
      <c r="AA2722" s="25" t="str">
        <f t="shared" si="368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49"/>
        <v>2720</v>
      </c>
      <c r="B2723" s="25" t="s">
        <v>3520</v>
      </c>
      <c r="C2723" s="45">
        <v>45911</v>
      </c>
      <c r="D2723" s="45">
        <v>45913</v>
      </c>
      <c r="E2723" s="8">
        <v>105.46</v>
      </c>
      <c r="F2723" s="8">
        <f t="shared" si="365"/>
        <v>9280.48</v>
      </c>
      <c r="G2723" s="54">
        <f t="shared" si="350"/>
        <v>9280.48</v>
      </c>
      <c r="H2723" s="25" t="s">
        <v>3500</v>
      </c>
      <c r="I2723" s="25" t="s">
        <v>4195</v>
      </c>
      <c r="J2723" s="25">
        <v>1</v>
      </c>
      <c r="K2723" s="25">
        <v>1</v>
      </c>
      <c r="L2723" s="25">
        <f t="shared" si="351"/>
        <v>0</v>
      </c>
      <c r="M2723" s="25" t="s">
        <v>3555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66"/>
        <v>2</v>
      </c>
      <c r="Z2723" s="25" t="str">
        <f t="shared" si="367"/>
        <v>Monday</v>
      </c>
      <c r="AA2723" s="25" t="str">
        <f t="shared" si="368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49"/>
        <v>2721</v>
      </c>
      <c r="B2724" s="25" t="s">
        <v>3520</v>
      </c>
      <c r="C2724" s="45">
        <v>45911</v>
      </c>
      <c r="D2724" s="45">
        <v>45913</v>
      </c>
      <c r="E2724" s="8">
        <v>105.46</v>
      </c>
      <c r="F2724" s="8">
        <f t="shared" si="365"/>
        <v>9280.48</v>
      </c>
      <c r="G2724" s="54">
        <f t="shared" si="350"/>
        <v>9280.48</v>
      </c>
      <c r="H2724" s="25" t="s">
        <v>3501</v>
      </c>
      <c r="I2724" s="25" t="s">
        <v>4196</v>
      </c>
      <c r="J2724" s="25">
        <v>1</v>
      </c>
      <c r="K2724" s="25">
        <v>1</v>
      </c>
      <c r="L2724" s="25">
        <f t="shared" si="351"/>
        <v>0</v>
      </c>
      <c r="M2724" s="25" t="s">
        <v>3555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66"/>
        <v>2</v>
      </c>
      <c r="Z2724" s="25" t="str">
        <f t="shared" si="367"/>
        <v>Monday</v>
      </c>
      <c r="AA2724" s="25" t="str">
        <f t="shared" si="368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49"/>
        <v>2722</v>
      </c>
      <c r="B2725" s="25" t="s">
        <v>3520</v>
      </c>
      <c r="C2725" s="45">
        <v>45911</v>
      </c>
      <c r="D2725" s="45">
        <v>45913</v>
      </c>
      <c r="E2725" s="8">
        <v>105.46</v>
      </c>
      <c r="F2725" s="8">
        <f t="shared" si="365"/>
        <v>9280.48</v>
      </c>
      <c r="G2725" s="54">
        <f t="shared" si="350"/>
        <v>9280.48</v>
      </c>
      <c r="H2725" s="25" t="s">
        <v>3502</v>
      </c>
      <c r="I2725" s="25" t="s">
        <v>4197</v>
      </c>
      <c r="J2725" s="25">
        <v>1</v>
      </c>
      <c r="K2725" s="25">
        <v>1</v>
      </c>
      <c r="L2725" s="25">
        <f t="shared" si="351"/>
        <v>0</v>
      </c>
      <c r="M2725" s="25" t="s">
        <v>3555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66"/>
        <v>2</v>
      </c>
      <c r="Z2725" s="25" t="str">
        <f t="shared" si="367"/>
        <v>Monday</v>
      </c>
      <c r="AA2725" s="25" t="str">
        <f t="shared" si="368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x14ac:dyDescent="0.25">
      <c r="A2726" s="25">
        <f t="shared" si="349"/>
        <v>2723</v>
      </c>
      <c r="B2726" s="25" t="s">
        <v>3520</v>
      </c>
      <c r="C2726" s="45">
        <v>45911</v>
      </c>
      <c r="D2726" s="45">
        <v>45913</v>
      </c>
      <c r="E2726" s="8">
        <v>105.46</v>
      </c>
      <c r="F2726" s="8">
        <f t="shared" si="365"/>
        <v>9280.48</v>
      </c>
      <c r="G2726" s="54">
        <f t="shared" si="350"/>
        <v>9280.48</v>
      </c>
      <c r="H2726" s="25" t="s">
        <v>3503</v>
      </c>
      <c r="I2726" s="25" t="s">
        <v>4198</v>
      </c>
      <c r="J2726" s="25">
        <v>1</v>
      </c>
      <c r="K2726" s="25">
        <v>1</v>
      </c>
      <c r="L2726" s="25">
        <f t="shared" si="351"/>
        <v>0</v>
      </c>
      <c r="M2726" s="25" t="s">
        <v>3555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66"/>
        <v>2</v>
      </c>
      <c r="Z2726" s="25" t="str">
        <f t="shared" si="367"/>
        <v>Monday</v>
      </c>
      <c r="AA2726" s="25" t="str">
        <f t="shared" si="368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x14ac:dyDescent="0.25">
      <c r="A2727" s="25">
        <f t="shared" si="349"/>
        <v>2724</v>
      </c>
      <c r="B2727" s="25" t="s">
        <v>3520</v>
      </c>
      <c r="C2727" s="45">
        <v>45911</v>
      </c>
      <c r="D2727" s="45">
        <v>45913</v>
      </c>
      <c r="E2727" s="8">
        <v>126.88</v>
      </c>
      <c r="F2727" s="8">
        <f t="shared" si="365"/>
        <v>11165.439999999999</v>
      </c>
      <c r="G2727" s="54">
        <f t="shared" si="350"/>
        <v>11165.439999999999</v>
      </c>
      <c r="H2727" s="25" t="s">
        <v>3504</v>
      </c>
      <c r="I2727" s="25" t="s">
        <v>4199</v>
      </c>
      <c r="J2727" s="25">
        <v>1</v>
      </c>
      <c r="K2727" s="25">
        <v>1</v>
      </c>
      <c r="L2727" s="25">
        <f t="shared" si="351"/>
        <v>0</v>
      </c>
      <c r="M2727" s="25" t="s">
        <v>3637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66"/>
        <v/>
      </c>
      <c r="Z2727" s="25" t="str">
        <f t="shared" si="367"/>
        <v>Wednesday</v>
      </c>
      <c r="AA2727" s="25" t="str">
        <f t="shared" si="368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49"/>
        <v>2725</v>
      </c>
      <c r="B2728" s="25" t="s">
        <v>3520</v>
      </c>
      <c r="C2728" s="45">
        <v>45911</v>
      </c>
      <c r="D2728" s="45">
        <v>45913</v>
      </c>
      <c r="E2728" s="8">
        <v>137.58000000000001</v>
      </c>
      <c r="F2728" s="8">
        <f t="shared" si="365"/>
        <v>12107.04</v>
      </c>
      <c r="G2728" s="54">
        <f t="shared" si="350"/>
        <v>12107.04</v>
      </c>
      <c r="H2728" s="25" t="s">
        <v>3505</v>
      </c>
      <c r="I2728" s="25" t="s">
        <v>4200</v>
      </c>
      <c r="J2728" s="25">
        <v>1</v>
      </c>
      <c r="K2728" s="25">
        <v>1</v>
      </c>
      <c r="L2728" s="25">
        <f t="shared" si="351"/>
        <v>0</v>
      </c>
      <c r="M2728" s="25" t="s">
        <v>3637</v>
      </c>
      <c r="N2728" s="45">
        <v>45917</v>
      </c>
      <c r="O2728" s="54">
        <v>16805.03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66"/>
        <v/>
      </c>
      <c r="Z2728" s="25" t="str">
        <f t="shared" si="367"/>
        <v>Wednesday</v>
      </c>
      <c r="AA2728" s="25" t="str">
        <f t="shared" si="368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49"/>
        <v>2726</v>
      </c>
      <c r="B2729" s="25" t="s">
        <v>3520</v>
      </c>
      <c r="C2729" s="45">
        <v>45911</v>
      </c>
      <c r="D2729" s="45">
        <v>45913</v>
      </c>
      <c r="E2729" s="8">
        <v>126.88</v>
      </c>
      <c r="F2729" s="8">
        <f t="shared" si="365"/>
        <v>11165.439999999999</v>
      </c>
      <c r="G2729" s="54">
        <f t="shared" si="350"/>
        <v>11165.439999999999</v>
      </c>
      <c r="H2729" s="25" t="s">
        <v>3506</v>
      </c>
      <c r="I2729" s="25" t="s">
        <v>4201</v>
      </c>
      <c r="J2729" s="25">
        <v>1</v>
      </c>
      <c r="K2729" s="25">
        <v>1</v>
      </c>
      <c r="L2729" s="25">
        <f t="shared" si="351"/>
        <v>0</v>
      </c>
      <c r="M2729" s="25" t="s">
        <v>3637</v>
      </c>
      <c r="N2729" s="45">
        <v>45917</v>
      </c>
      <c r="O2729" s="54">
        <v>15496.88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66"/>
        <v/>
      </c>
      <c r="Z2729" s="25" t="str">
        <f t="shared" si="367"/>
        <v>Wednesday</v>
      </c>
      <c r="AA2729" s="25" t="str">
        <f t="shared" si="368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49"/>
        <v>2727</v>
      </c>
      <c r="B2730" s="25" t="s">
        <v>3520</v>
      </c>
      <c r="C2730" s="45">
        <v>45911</v>
      </c>
      <c r="D2730" s="45">
        <v>45913</v>
      </c>
      <c r="E2730" s="8">
        <v>105.46</v>
      </c>
      <c r="F2730" s="8">
        <f t="shared" si="365"/>
        <v>9280.48</v>
      </c>
      <c r="G2730" s="54">
        <f t="shared" si="350"/>
        <v>9280.48</v>
      </c>
      <c r="H2730" s="25" t="s">
        <v>3507</v>
      </c>
      <c r="I2730" s="25" t="s">
        <v>4202</v>
      </c>
      <c r="J2730" s="25">
        <v>1</v>
      </c>
      <c r="K2730" s="25">
        <v>1</v>
      </c>
      <c r="L2730" s="25">
        <f t="shared" si="351"/>
        <v>0</v>
      </c>
      <c r="M2730" s="25" t="s">
        <v>3637</v>
      </c>
      <c r="N2730" s="45">
        <v>45917</v>
      </c>
      <c r="O2730" s="54">
        <v>12880.58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66"/>
        <v/>
      </c>
      <c r="Z2730" s="25" t="str">
        <f t="shared" si="367"/>
        <v>Wednesday</v>
      </c>
      <c r="AA2730" s="25" t="str">
        <f t="shared" si="368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49"/>
        <v>2728</v>
      </c>
      <c r="B2731" s="25" t="s">
        <v>3520</v>
      </c>
      <c r="C2731" s="45">
        <v>45911</v>
      </c>
      <c r="D2731" s="45">
        <v>45913</v>
      </c>
      <c r="E2731" s="8">
        <v>116.16</v>
      </c>
      <c r="F2731" s="8">
        <f t="shared" si="365"/>
        <v>10222.08</v>
      </c>
      <c r="G2731" s="54">
        <f t="shared" si="350"/>
        <v>10222.08</v>
      </c>
      <c r="H2731" s="25" t="s">
        <v>3508</v>
      </c>
      <c r="I2731" s="25" t="s">
        <v>4203</v>
      </c>
      <c r="J2731" s="25">
        <v>1</v>
      </c>
      <c r="K2731" s="25">
        <v>1</v>
      </c>
      <c r="L2731" s="25">
        <f t="shared" si="351"/>
        <v>0</v>
      </c>
      <c r="M2731" s="25" t="s">
        <v>3637</v>
      </c>
      <c r="N2731" s="45">
        <v>45917</v>
      </c>
      <c r="O2731" s="54">
        <v>14188.73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66"/>
        <v/>
      </c>
      <c r="Z2731" s="25" t="str">
        <f t="shared" si="367"/>
        <v>Wednesday</v>
      </c>
      <c r="AA2731" s="25" t="str">
        <f t="shared" si="368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49"/>
        <v>2729</v>
      </c>
      <c r="B2732" s="25" t="s">
        <v>3520</v>
      </c>
      <c r="C2732" s="45">
        <v>45911</v>
      </c>
      <c r="D2732" s="45">
        <v>45913</v>
      </c>
      <c r="E2732" s="8">
        <v>126.88</v>
      </c>
      <c r="F2732" s="8">
        <f t="shared" si="365"/>
        <v>11165.439999999999</v>
      </c>
      <c r="G2732" s="54">
        <f t="shared" si="350"/>
        <v>11165.439999999999</v>
      </c>
      <c r="H2732" s="25" t="s">
        <v>3509</v>
      </c>
      <c r="I2732" s="25" t="s">
        <v>4204</v>
      </c>
      <c r="J2732" s="25">
        <v>1</v>
      </c>
      <c r="K2732" s="25">
        <v>1</v>
      </c>
      <c r="L2732" s="25">
        <f t="shared" si="351"/>
        <v>0</v>
      </c>
      <c r="M2732" s="25" t="s">
        <v>3637</v>
      </c>
      <c r="N2732" s="45">
        <v>45917</v>
      </c>
      <c r="O2732" s="54">
        <v>15496.88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66"/>
        <v/>
      </c>
      <c r="Z2732" s="25" t="str">
        <f t="shared" si="367"/>
        <v>Wednesday</v>
      </c>
      <c r="AA2732" s="25" t="str">
        <f t="shared" si="368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49"/>
        <v>2730</v>
      </c>
      <c r="B2733" s="25" t="s">
        <v>3520</v>
      </c>
      <c r="C2733" s="45">
        <v>45911</v>
      </c>
      <c r="D2733" s="45">
        <v>45913</v>
      </c>
      <c r="E2733" s="8">
        <v>279.82</v>
      </c>
      <c r="F2733" s="8">
        <f t="shared" si="365"/>
        <v>24624.16</v>
      </c>
      <c r="G2733" s="54">
        <f t="shared" si="350"/>
        <v>24624.16</v>
      </c>
      <c r="H2733" s="25" t="s">
        <v>3510</v>
      </c>
      <c r="I2733" s="25" t="s">
        <v>4205</v>
      </c>
      <c r="J2733" s="25">
        <v>1</v>
      </c>
      <c r="K2733" s="25">
        <v>1</v>
      </c>
      <c r="L2733" s="25">
        <f t="shared" si="351"/>
        <v>0</v>
      </c>
      <c r="M2733" s="25" t="s">
        <v>3637</v>
      </c>
      <c r="N2733" s="45">
        <v>45917</v>
      </c>
      <c r="O2733" s="54">
        <v>34177.769999999997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66"/>
        <v/>
      </c>
      <c r="Z2733" s="25" t="str">
        <f t="shared" si="367"/>
        <v>Wednesday</v>
      </c>
      <c r="AA2733" s="25" t="str">
        <f t="shared" si="368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49"/>
        <v>2731</v>
      </c>
      <c r="B2734" s="25" t="s">
        <v>3520</v>
      </c>
      <c r="C2734" s="45">
        <v>45911</v>
      </c>
      <c r="D2734" s="45">
        <v>45913</v>
      </c>
      <c r="E2734" s="8">
        <v>269.11</v>
      </c>
      <c r="F2734" s="8">
        <f t="shared" si="365"/>
        <v>23681.68</v>
      </c>
      <c r="G2734" s="54">
        <f t="shared" si="350"/>
        <v>23681.68</v>
      </c>
      <c r="H2734" s="25" t="s">
        <v>3511</v>
      </c>
      <c r="I2734" s="25" t="s">
        <v>4206</v>
      </c>
      <c r="J2734" s="25">
        <v>1</v>
      </c>
      <c r="K2734" s="25">
        <v>1</v>
      </c>
      <c r="L2734" s="25">
        <f t="shared" si="351"/>
        <v>0</v>
      </c>
      <c r="M2734" s="25" t="s">
        <v>3637</v>
      </c>
      <c r="N2734" s="45">
        <v>45917</v>
      </c>
      <c r="O2734" s="54">
        <v>32869.620000000003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66"/>
        <v/>
      </c>
      <c r="Z2734" s="25" t="str">
        <f t="shared" si="367"/>
        <v>Wednesday</v>
      </c>
      <c r="AA2734" s="25" t="str">
        <f t="shared" si="368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49"/>
        <v>2732</v>
      </c>
      <c r="B2735" s="25" t="s">
        <v>3520</v>
      </c>
      <c r="C2735" s="45">
        <v>45911</v>
      </c>
      <c r="D2735" s="45">
        <v>45913</v>
      </c>
      <c r="E2735" s="8">
        <v>269.11</v>
      </c>
      <c r="F2735" s="8">
        <f t="shared" si="365"/>
        <v>23681.68</v>
      </c>
      <c r="G2735" s="54">
        <f t="shared" si="350"/>
        <v>23681.68</v>
      </c>
      <c r="H2735" s="25" t="s">
        <v>3512</v>
      </c>
      <c r="I2735" s="25" t="s">
        <v>4207</v>
      </c>
      <c r="J2735" s="25">
        <v>1</v>
      </c>
      <c r="K2735" s="25">
        <v>1</v>
      </c>
      <c r="L2735" s="25">
        <f t="shared" si="351"/>
        <v>0</v>
      </c>
      <c r="M2735" s="25" t="s">
        <v>3637</v>
      </c>
      <c r="N2735" s="45">
        <v>45917</v>
      </c>
      <c r="O2735" s="54">
        <v>32869.620000000003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66"/>
        <v/>
      </c>
      <c r="Z2735" s="25" t="str">
        <f t="shared" si="367"/>
        <v>Wednesday</v>
      </c>
      <c r="AA2735" s="25" t="str">
        <f t="shared" si="368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49"/>
        <v>2733</v>
      </c>
      <c r="B2736" s="25" t="s">
        <v>3520</v>
      </c>
      <c r="C2736" s="45">
        <v>45911</v>
      </c>
      <c r="D2736" s="45">
        <v>45913</v>
      </c>
      <c r="E2736" s="8">
        <v>105.46</v>
      </c>
      <c r="F2736" s="8">
        <f t="shared" si="365"/>
        <v>9280.48</v>
      </c>
      <c r="G2736" s="54">
        <f t="shared" si="350"/>
        <v>9280.48</v>
      </c>
      <c r="H2736" s="25" t="s">
        <v>3513</v>
      </c>
      <c r="I2736" s="25" t="s">
        <v>4208</v>
      </c>
      <c r="J2736" s="25">
        <v>1</v>
      </c>
      <c r="K2736" s="25">
        <v>1</v>
      </c>
      <c r="L2736" s="25">
        <f t="shared" si="351"/>
        <v>0</v>
      </c>
      <c r="M2736" s="25" t="s">
        <v>3637</v>
      </c>
      <c r="N2736" s="45">
        <v>45917</v>
      </c>
      <c r="O2736" s="54">
        <v>12880.58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66"/>
        <v/>
      </c>
      <c r="Z2736" s="25" t="str">
        <f t="shared" si="367"/>
        <v>Wednesday</v>
      </c>
      <c r="AA2736" s="25" t="str">
        <f t="shared" si="368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49"/>
        <v>2734</v>
      </c>
      <c r="B2737" s="25" t="s">
        <v>3520</v>
      </c>
      <c r="C2737" s="45">
        <v>45911</v>
      </c>
      <c r="D2737" s="45">
        <v>45913</v>
      </c>
      <c r="E2737" s="8">
        <v>148.30000000000001</v>
      </c>
      <c r="F2737" s="8">
        <f t="shared" si="365"/>
        <v>13050.400000000001</v>
      </c>
      <c r="G2737" s="54">
        <f t="shared" si="350"/>
        <v>13050.400000000001</v>
      </c>
      <c r="H2737" s="25" t="s">
        <v>3514</v>
      </c>
      <c r="I2737" s="25" t="s">
        <v>4209</v>
      </c>
      <c r="J2737" s="25">
        <v>1</v>
      </c>
      <c r="K2737" s="25">
        <v>1</v>
      </c>
      <c r="L2737" s="25">
        <f t="shared" si="351"/>
        <v>0</v>
      </c>
      <c r="M2737" s="25" t="s">
        <v>3637</v>
      </c>
      <c r="N2737" s="45">
        <v>45917</v>
      </c>
      <c r="O2737" s="54">
        <v>18113.18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66"/>
        <v/>
      </c>
      <c r="Z2737" s="25" t="str">
        <f t="shared" si="367"/>
        <v>Wednesday</v>
      </c>
      <c r="AA2737" s="25" t="str">
        <f t="shared" si="368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x14ac:dyDescent="0.25">
      <c r="A2738" s="25">
        <f t="shared" si="349"/>
        <v>2735</v>
      </c>
      <c r="B2738" s="25" t="s">
        <v>3520</v>
      </c>
      <c r="C2738" s="45">
        <v>45911</v>
      </c>
      <c r="D2738" s="45">
        <v>45913</v>
      </c>
      <c r="E2738" s="8">
        <v>126.88</v>
      </c>
      <c r="F2738" s="8">
        <f t="shared" si="365"/>
        <v>11165.439999999999</v>
      </c>
      <c r="G2738" s="54">
        <f t="shared" si="350"/>
        <v>11165.439999999999</v>
      </c>
      <c r="H2738" s="25" t="s">
        <v>3515</v>
      </c>
      <c r="I2738" s="25" t="s">
        <v>4210</v>
      </c>
      <c r="J2738" s="25">
        <v>1</v>
      </c>
      <c r="K2738" s="25">
        <v>1</v>
      </c>
      <c r="L2738" s="25">
        <f t="shared" si="351"/>
        <v>0</v>
      </c>
      <c r="M2738" s="25" t="s">
        <v>3637</v>
      </c>
      <c r="N2738" s="45">
        <v>45917</v>
      </c>
      <c r="O2738" s="54">
        <v>15496.88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66"/>
        <v/>
      </c>
      <c r="Z2738" s="25" t="str">
        <f t="shared" si="367"/>
        <v>Wednesday</v>
      </c>
      <c r="AA2738" s="25" t="str">
        <f t="shared" si="368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x14ac:dyDescent="0.25">
      <c r="A2739" s="25">
        <f t="shared" si="349"/>
        <v>2736</v>
      </c>
      <c r="B2739" s="25" t="s">
        <v>3520</v>
      </c>
      <c r="C2739" s="45">
        <v>45911</v>
      </c>
      <c r="D2739" s="45">
        <v>45913</v>
      </c>
      <c r="E2739" s="8">
        <v>374</v>
      </c>
      <c r="F2739" s="8">
        <f t="shared" si="365"/>
        <v>32912</v>
      </c>
      <c r="G2739" s="54">
        <f t="shared" si="350"/>
        <v>32912</v>
      </c>
      <c r="H2739" s="25" t="s">
        <v>3516</v>
      </c>
      <c r="I2739" s="25" t="s">
        <v>4211</v>
      </c>
      <c r="J2739" s="25">
        <v>1</v>
      </c>
      <c r="K2739" s="25">
        <v>1</v>
      </c>
      <c r="L2739" s="25">
        <f t="shared" si="351"/>
        <v>0</v>
      </c>
      <c r="M2739" s="25" t="s">
        <v>3551</v>
      </c>
      <c r="N2739" s="45">
        <v>45915</v>
      </c>
      <c r="O2739" s="54">
        <v>48060</v>
      </c>
      <c r="P2739" s="25" t="s">
        <v>2052</v>
      </c>
      <c r="Q2739" s="25">
        <v>58155667533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Pune</v>
      </c>
      <c r="W2739" s="56"/>
      <c r="X2739" s="45">
        <v>45916</v>
      </c>
      <c r="Y2739" s="25">
        <f t="shared" si="366"/>
        <v>1</v>
      </c>
      <c r="Z2739" s="25" t="str">
        <f t="shared" si="367"/>
        <v>Monday</v>
      </c>
      <c r="AA2739" s="25" t="str">
        <f t="shared" si="368"/>
        <v>Tuesday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49"/>
        <v>2737</v>
      </c>
      <c r="B2740" s="25" t="s">
        <v>3520</v>
      </c>
      <c r="C2740" s="45">
        <v>45911</v>
      </c>
      <c r="D2740" s="45">
        <v>45913</v>
      </c>
      <c r="E2740" s="8">
        <v>374</v>
      </c>
      <c r="F2740" s="8">
        <f t="shared" si="365"/>
        <v>32912</v>
      </c>
      <c r="G2740" s="54">
        <f t="shared" si="350"/>
        <v>32912</v>
      </c>
      <c r="H2740" s="25" t="s">
        <v>3517</v>
      </c>
      <c r="I2740" s="25" t="s">
        <v>4212</v>
      </c>
      <c r="J2740" s="25">
        <v>1</v>
      </c>
      <c r="K2740" s="25">
        <v>1</v>
      </c>
      <c r="L2740" s="25">
        <f t="shared" si="351"/>
        <v>0</v>
      </c>
      <c r="M2740" s="25" t="s">
        <v>3551</v>
      </c>
      <c r="N2740" s="45">
        <v>45915</v>
      </c>
      <c r="O2740" s="54">
        <v>48060</v>
      </c>
      <c r="P2740" s="25" t="s">
        <v>2052</v>
      </c>
      <c r="Q2740" s="25">
        <v>58155667533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Pune</v>
      </c>
      <c r="W2740" s="56"/>
      <c r="X2740" s="45">
        <v>45916</v>
      </c>
      <c r="Y2740" s="25">
        <f t="shared" si="366"/>
        <v>1</v>
      </c>
      <c r="Z2740" s="25" t="str">
        <f t="shared" si="367"/>
        <v>Monday</v>
      </c>
      <c r="AA2740" s="25" t="str">
        <f t="shared" si="368"/>
        <v>Tuesday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x14ac:dyDescent="0.25">
      <c r="A2741" s="25">
        <f t="shared" si="349"/>
        <v>2738</v>
      </c>
      <c r="B2741" s="25" t="s">
        <v>3520</v>
      </c>
      <c r="C2741" s="45">
        <v>45911</v>
      </c>
      <c r="D2741" s="45">
        <v>45913</v>
      </c>
      <c r="E2741" s="8">
        <v>587</v>
      </c>
      <c r="F2741" s="8">
        <f t="shared" si="365"/>
        <v>51656</v>
      </c>
      <c r="G2741" s="54">
        <f t="shared" si="350"/>
        <v>51656</v>
      </c>
      <c r="H2741" s="25" t="s">
        <v>3518</v>
      </c>
      <c r="I2741" s="25" t="s">
        <v>4213</v>
      </c>
      <c r="J2741" s="25">
        <v>1</v>
      </c>
      <c r="K2741" s="25">
        <v>1</v>
      </c>
      <c r="L2741" s="25">
        <f t="shared" si="351"/>
        <v>0</v>
      </c>
      <c r="M2741" s="25" t="s">
        <v>3549</v>
      </c>
      <c r="N2741" s="45">
        <v>45915</v>
      </c>
      <c r="O2741" s="54">
        <v>84088.77</v>
      </c>
      <c r="P2741" s="25" t="s">
        <v>629</v>
      </c>
      <c r="Q2741" s="25">
        <v>58155667113</v>
      </c>
      <c r="R2741" s="25" t="s">
        <v>41</v>
      </c>
      <c r="S2741" s="3">
        <v>-20</v>
      </c>
      <c r="T2741" s="55"/>
      <c r="U2741" s="25" t="s">
        <v>321</v>
      </c>
      <c r="V2741" s="25" t="str">
        <f>VLOOKUP(P2741,'Customer List'!B:C,2,)</f>
        <v>Banglore</v>
      </c>
      <c r="W2741" s="56"/>
      <c r="X2741" s="45">
        <v>45917</v>
      </c>
      <c r="Y2741" s="25">
        <f t="shared" si="366"/>
        <v>2</v>
      </c>
      <c r="Z2741" s="25" t="str">
        <f t="shared" si="367"/>
        <v>Monday</v>
      </c>
      <c r="AA2741" s="25" t="str">
        <f t="shared" si="368"/>
        <v>Wednesday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x14ac:dyDescent="0.25">
      <c r="A2742" s="25">
        <f t="shared" si="349"/>
        <v>2739</v>
      </c>
      <c r="B2742" s="25" t="s">
        <v>3520</v>
      </c>
      <c r="C2742" s="45">
        <v>45911</v>
      </c>
      <c r="D2742" s="45">
        <v>45913</v>
      </c>
      <c r="E2742" s="8">
        <v>185</v>
      </c>
      <c r="F2742" s="8">
        <f t="shared" si="365"/>
        <v>16280</v>
      </c>
      <c r="G2742" s="54">
        <f t="shared" si="350"/>
        <v>16280</v>
      </c>
      <c r="H2742" s="25" t="s">
        <v>373</v>
      </c>
      <c r="I2742" s="25" t="s">
        <v>4149</v>
      </c>
      <c r="J2742" s="25">
        <v>1</v>
      </c>
      <c r="K2742" s="25">
        <v>1</v>
      </c>
      <c r="L2742" s="25">
        <f t="shared" si="351"/>
        <v>0</v>
      </c>
      <c r="M2742" s="25" t="s">
        <v>3549</v>
      </c>
      <c r="N2742" s="45">
        <v>45915</v>
      </c>
      <c r="O2742" s="54">
        <v>26960.53</v>
      </c>
      <c r="P2742" s="25" t="s">
        <v>629</v>
      </c>
      <c r="Q2742" s="25">
        <v>58155667113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Banglore</v>
      </c>
      <c r="W2742" s="56"/>
      <c r="X2742" s="45">
        <v>45917</v>
      </c>
      <c r="Y2742" s="25">
        <f t="shared" si="366"/>
        <v>2</v>
      </c>
      <c r="Z2742" s="25" t="str">
        <f t="shared" si="367"/>
        <v>Monday</v>
      </c>
      <c r="AA2742" s="25" t="str">
        <f t="shared" si="368"/>
        <v>Wednesday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49"/>
        <v>2740</v>
      </c>
      <c r="B2743" s="25" t="s">
        <v>3520</v>
      </c>
      <c r="C2743" s="45">
        <v>45911</v>
      </c>
      <c r="D2743" s="45">
        <v>45913</v>
      </c>
      <c r="E2743" s="8">
        <v>393</v>
      </c>
      <c r="F2743" s="8">
        <f t="shared" si="365"/>
        <v>34584</v>
      </c>
      <c r="G2743" s="54">
        <f t="shared" si="350"/>
        <v>69168</v>
      </c>
      <c r="H2743" s="25" t="s">
        <v>365</v>
      </c>
      <c r="I2743" s="25" t="s">
        <v>4157</v>
      </c>
      <c r="J2743" s="25">
        <v>2</v>
      </c>
      <c r="K2743" s="25">
        <v>2</v>
      </c>
      <c r="L2743" s="25">
        <f t="shared" si="351"/>
        <v>0</v>
      </c>
      <c r="M2743" s="25" t="s">
        <v>3637</v>
      </c>
      <c r="N2743" s="45">
        <v>45917</v>
      </c>
      <c r="O2743" s="54">
        <v>96102</v>
      </c>
      <c r="P2743" s="25" t="s">
        <v>255</v>
      </c>
      <c r="Q2743" s="25" t="s">
        <v>637</v>
      </c>
      <c r="R2743" s="25" t="s">
        <v>725</v>
      </c>
      <c r="S2743" s="3">
        <v>4</v>
      </c>
      <c r="T2743" s="55"/>
      <c r="U2743" s="25" t="s">
        <v>321</v>
      </c>
      <c r="V2743" s="25" t="str">
        <f>VLOOKUP(P2743,'Customer List'!B:C,2,)</f>
        <v>Delhi</v>
      </c>
      <c r="W2743" s="56"/>
      <c r="X2743" s="45"/>
      <c r="Y2743" s="25" t="str">
        <f t="shared" si="366"/>
        <v/>
      </c>
      <c r="Z2743" s="25" t="str">
        <f t="shared" si="367"/>
        <v>Wednesday</v>
      </c>
      <c r="AA2743" s="25" t="str">
        <f t="shared" si="368"/>
        <v/>
      </c>
      <c r="AB2743" s="25" t="str">
        <f>VLOOKUP(U2743,'Currency Sheet'!A:C,3,)</f>
        <v>DOLLAR</v>
      </c>
      <c r="AC2743" s="67" t="str">
        <f>VLOOKUP(P2743,'Customer List'!B:D,3,)</f>
        <v>Local</v>
      </c>
    </row>
    <row r="2744" spans="1:29" x14ac:dyDescent="0.25">
      <c r="A2744" s="25">
        <f t="shared" si="349"/>
        <v>2741</v>
      </c>
      <c r="B2744" s="25" t="s">
        <v>3520</v>
      </c>
      <c r="C2744" s="45">
        <v>45911</v>
      </c>
      <c r="D2744" s="45">
        <v>45913</v>
      </c>
      <c r="E2744" s="8">
        <v>3</v>
      </c>
      <c r="F2744" s="8">
        <f t="shared" si="365"/>
        <v>264</v>
      </c>
      <c r="G2744" s="54">
        <f t="shared" si="350"/>
        <v>264</v>
      </c>
      <c r="H2744" s="25" t="s">
        <v>3519</v>
      </c>
      <c r="I2744" s="25" t="s">
        <v>4447</v>
      </c>
      <c r="J2744" s="25">
        <v>1</v>
      </c>
      <c r="K2744" s="25">
        <v>1</v>
      </c>
      <c r="L2744" s="25">
        <f t="shared" si="351"/>
        <v>0</v>
      </c>
      <c r="M2744" s="25" t="s">
        <v>3683</v>
      </c>
      <c r="N2744" s="45">
        <v>45920</v>
      </c>
      <c r="O2744" s="54">
        <v>0</v>
      </c>
      <c r="P2744" s="25" t="s">
        <v>841</v>
      </c>
      <c r="Q2744" s="25">
        <v>58155927664</v>
      </c>
      <c r="R2744" s="25" t="s">
        <v>41</v>
      </c>
      <c r="S2744" s="3">
        <v>-20</v>
      </c>
      <c r="T2744" s="55" t="s">
        <v>610</v>
      </c>
      <c r="U2744" s="25" t="s">
        <v>321</v>
      </c>
      <c r="V2744" s="25" t="str">
        <f>VLOOKUP(P2744,'Customer List'!B:C,2,)</f>
        <v>Hyderabad</v>
      </c>
      <c r="W2744" s="56"/>
      <c r="X2744" s="45">
        <v>45922</v>
      </c>
      <c r="Y2744" s="25">
        <f t="shared" si="366"/>
        <v>2</v>
      </c>
      <c r="Z2744" s="25" t="str">
        <f t="shared" si="367"/>
        <v>Saturday</v>
      </c>
      <c r="AA2744" s="25" t="str">
        <f t="shared" si="368"/>
        <v>Monday</v>
      </c>
      <c r="AB2744" s="25" t="str">
        <f>VLOOKUP(U2744,'Currency Sheet'!A:C,3,)</f>
        <v>DOLLAR</v>
      </c>
      <c r="AC2744" s="67" t="str">
        <f>VLOOKUP(P2744,'Customer List'!B:D,3,)</f>
        <v>OutStation</v>
      </c>
    </row>
    <row r="2745" spans="1:29" x14ac:dyDescent="0.25">
      <c r="A2745" s="25">
        <f t="shared" si="349"/>
        <v>2742</v>
      </c>
      <c r="B2745" s="25" t="s">
        <v>3521</v>
      </c>
      <c r="C2745" s="45">
        <v>45912</v>
      </c>
      <c r="D2745" s="45">
        <v>45915</v>
      </c>
      <c r="E2745" s="8">
        <v>104.8</v>
      </c>
      <c r="F2745" s="8">
        <f t="shared" si="365"/>
        <v>9222.4</v>
      </c>
      <c r="G2745" s="54">
        <f t="shared" si="350"/>
        <v>9222.4</v>
      </c>
      <c r="H2745" s="25" t="s">
        <v>667</v>
      </c>
      <c r="I2745" s="25" t="s">
        <v>4146</v>
      </c>
      <c r="J2745" s="25">
        <v>1</v>
      </c>
      <c r="K2745" s="25">
        <v>1</v>
      </c>
      <c r="L2745" s="25">
        <f t="shared" si="351"/>
        <v>0</v>
      </c>
      <c r="M2745" s="25" t="s">
        <v>3554</v>
      </c>
      <c r="N2745" s="45">
        <v>45915</v>
      </c>
      <c r="O2745" s="54">
        <v>16244</v>
      </c>
      <c r="P2745" s="25" t="s">
        <v>3522</v>
      </c>
      <c r="Q2745" s="25">
        <v>58155667743</v>
      </c>
      <c r="R2745" s="25" t="s">
        <v>41</v>
      </c>
      <c r="S2745" s="3">
        <v>4</v>
      </c>
      <c r="T2745" s="55"/>
      <c r="U2745" s="25" t="s">
        <v>508</v>
      </c>
      <c r="V2745" s="25" t="str">
        <f>VLOOKUP(P2745,'Customer List'!B:C,2,)</f>
        <v>Mumbai</v>
      </c>
      <c r="W2745" s="56"/>
      <c r="X2745" s="45">
        <v>45916</v>
      </c>
      <c r="Y2745" s="25">
        <f t="shared" ref="Y2745:Y2761" si="369">IF(X2745="", "", X2745-N2745)</f>
        <v>1</v>
      </c>
      <c r="Z2745" s="25" t="str">
        <f t="shared" ref="Z2745:Z2761" si="370">IF(N2745="", "", TEXT(N2745, "dddd"))</f>
        <v>Monday</v>
      </c>
      <c r="AA2745" s="25" t="str">
        <f t="shared" ref="AA2745:AA2761" si="371">IF(X2745="", "", TEXT(X2745, "dddd"))</f>
        <v>Tuesday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x14ac:dyDescent="0.25">
      <c r="A2746" s="25">
        <f t="shared" si="349"/>
        <v>2743</v>
      </c>
      <c r="B2746" s="25" t="s">
        <v>3521</v>
      </c>
      <c r="C2746" s="45">
        <v>45912</v>
      </c>
      <c r="D2746" s="45">
        <v>45915</v>
      </c>
      <c r="E2746" s="8">
        <v>112.8</v>
      </c>
      <c r="F2746" s="8">
        <f t="shared" si="365"/>
        <v>9926.4</v>
      </c>
      <c r="G2746" s="54">
        <f t="shared" si="350"/>
        <v>39705.599999999999</v>
      </c>
      <c r="H2746" s="25">
        <v>41003</v>
      </c>
      <c r="I2746" s="25" t="s">
        <v>4155</v>
      </c>
      <c r="J2746" s="25">
        <v>4</v>
      </c>
      <c r="K2746" s="25"/>
      <c r="L2746" s="25">
        <f t="shared" si="351"/>
        <v>4</v>
      </c>
      <c r="M2746" s="25"/>
      <c r="N2746" s="45"/>
      <c r="O2746" s="54"/>
      <c r="P2746" s="25" t="s">
        <v>1149</v>
      </c>
      <c r="Q2746" s="25"/>
      <c r="R2746" s="25"/>
      <c r="S2746" s="3" t="s">
        <v>300</v>
      </c>
      <c r="T2746" s="55"/>
      <c r="U2746" s="25" t="s">
        <v>508</v>
      </c>
      <c r="V2746" s="25" t="str">
        <f>VLOOKUP(P2746,'Customer List'!B:C,2,)</f>
        <v>STOCK</v>
      </c>
      <c r="W2746" s="56" t="s">
        <v>1149</v>
      </c>
      <c r="X2746" s="45"/>
      <c r="Y2746" s="25" t="str">
        <f t="shared" si="369"/>
        <v/>
      </c>
      <c r="Z2746" s="25" t="str">
        <f t="shared" si="370"/>
        <v/>
      </c>
      <c r="AA2746" s="25" t="str">
        <f t="shared" si="371"/>
        <v/>
      </c>
      <c r="AB2746" s="25" t="str">
        <f>VLOOKUP(U2746,'Currency Sheet'!A:C,3,)</f>
        <v>DOLLAR</v>
      </c>
      <c r="AC2746" s="67" t="str">
        <f>VLOOKUP(P2746,'Customer List'!B:D,3,)</f>
        <v>STOCK</v>
      </c>
    </row>
    <row r="2747" spans="1:29" x14ac:dyDescent="0.25">
      <c r="A2747" s="25">
        <f t="shared" si="349"/>
        <v>2744</v>
      </c>
      <c r="B2747" s="25" t="s">
        <v>2668</v>
      </c>
      <c r="C2747" s="45">
        <v>45912</v>
      </c>
      <c r="D2747" s="45">
        <v>45916</v>
      </c>
      <c r="E2747" s="8">
        <v>0</v>
      </c>
      <c r="F2747" s="8">
        <f t="shared" ref="F2747:F2748" si="372">IF(AB2747="DOLLAR",E2747*88,E2747)</f>
        <v>0</v>
      </c>
      <c r="G2747" s="54">
        <f t="shared" si="350"/>
        <v>0</v>
      </c>
      <c r="H2747" s="25" t="s">
        <v>3574</v>
      </c>
      <c r="I2747" s="25"/>
      <c r="J2747" s="25">
        <v>1</v>
      </c>
      <c r="K2747" s="25"/>
      <c r="L2747" s="25">
        <f t="shared" si="351"/>
        <v>1</v>
      </c>
      <c r="M2747" s="25"/>
      <c r="N2747" s="45"/>
      <c r="O2747" s="54"/>
      <c r="P2747" s="25" t="s">
        <v>623</v>
      </c>
      <c r="Q2747" s="25"/>
      <c r="R2747" s="25"/>
      <c r="S2747" s="3" t="s">
        <v>300</v>
      </c>
      <c r="T2747" s="55"/>
      <c r="U2747" s="25" t="s">
        <v>2303</v>
      </c>
      <c r="V2747" s="25" t="str">
        <f>VLOOKUP(P2747,'Customer List'!B:C,2,)</f>
        <v>Delhi</v>
      </c>
      <c r="W2747" s="56" t="s">
        <v>2668</v>
      </c>
      <c r="X2747" s="45"/>
      <c r="Y2747" s="25" t="str">
        <f t="shared" si="369"/>
        <v/>
      </c>
      <c r="Z2747" s="25" t="str">
        <f t="shared" si="370"/>
        <v/>
      </c>
      <c r="AA2747" s="25" t="str">
        <f t="shared" si="371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49"/>
        <v>2745</v>
      </c>
      <c r="B2748" s="25" t="s">
        <v>2668</v>
      </c>
      <c r="C2748" s="45">
        <v>45912</v>
      </c>
      <c r="D2748" s="45">
        <v>45916</v>
      </c>
      <c r="E2748" s="8">
        <v>0</v>
      </c>
      <c r="F2748" s="8">
        <f t="shared" si="372"/>
        <v>0</v>
      </c>
      <c r="G2748" s="54">
        <f t="shared" si="350"/>
        <v>0</v>
      </c>
      <c r="H2748" s="25" t="s">
        <v>3575</v>
      </c>
      <c r="I2748" s="25"/>
      <c r="J2748" s="25">
        <v>1</v>
      </c>
      <c r="K2748" s="25"/>
      <c r="L2748" s="25">
        <f t="shared" si="351"/>
        <v>1</v>
      </c>
      <c r="M2748" s="25"/>
      <c r="N2748" s="45"/>
      <c r="O2748" s="54"/>
      <c r="P2748" s="25" t="s">
        <v>623</v>
      </c>
      <c r="Q2748" s="25"/>
      <c r="R2748" s="25"/>
      <c r="S2748" s="3" t="s">
        <v>300</v>
      </c>
      <c r="T2748" s="55"/>
      <c r="U2748" s="25" t="s">
        <v>2303</v>
      </c>
      <c r="V2748" s="25" t="str">
        <f>VLOOKUP(P2748,'Customer List'!B:C,2,)</f>
        <v>Delhi</v>
      </c>
      <c r="W2748" s="56" t="s">
        <v>2668</v>
      </c>
      <c r="X2748" s="45"/>
      <c r="Y2748" s="25" t="str">
        <f t="shared" si="369"/>
        <v/>
      </c>
      <c r="Z2748" s="25" t="str">
        <f t="shared" si="370"/>
        <v/>
      </c>
      <c r="AA2748" s="25" t="str">
        <f t="shared" si="371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49"/>
        <v>2746</v>
      </c>
      <c r="B2749" s="25" t="s">
        <v>3582</v>
      </c>
      <c r="C2749" s="45">
        <v>45912</v>
      </c>
      <c r="D2749" s="45">
        <v>45916</v>
      </c>
      <c r="E2749" s="8">
        <v>5747.5</v>
      </c>
      <c r="F2749" s="8">
        <f t="shared" ref="F2749:F2757" si="373">IF(AB2749="DOLLAR",E2749*88,E2749)</f>
        <v>505780</v>
      </c>
      <c r="G2749" s="54">
        <f t="shared" si="350"/>
        <v>505780</v>
      </c>
      <c r="H2749" s="25">
        <v>78176</v>
      </c>
      <c r="I2749" s="25" t="s">
        <v>4214</v>
      </c>
      <c r="J2749" s="25">
        <v>1</v>
      </c>
      <c r="K2749" s="25">
        <v>1</v>
      </c>
      <c r="L2749" s="25">
        <f t="shared" si="351"/>
        <v>0</v>
      </c>
      <c r="M2749" s="25" t="s">
        <v>3640</v>
      </c>
      <c r="N2749" s="45">
        <v>45918</v>
      </c>
      <c r="O2749" s="54">
        <v>1005812.5</v>
      </c>
      <c r="P2749" s="25" t="s">
        <v>3584</v>
      </c>
      <c r="Q2749" s="25" t="s">
        <v>637</v>
      </c>
      <c r="R2749" s="25" t="s">
        <v>3641</v>
      </c>
      <c r="S2749" s="3">
        <v>-80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69"/>
        <v/>
      </c>
      <c r="Z2749" s="25" t="str">
        <f t="shared" si="370"/>
        <v>Thursday</v>
      </c>
      <c r="AA2749" s="25" t="str">
        <f t="shared" si="371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49"/>
        <v>2747</v>
      </c>
      <c r="B2750" s="25" t="s">
        <v>3582</v>
      </c>
      <c r="C2750" s="45">
        <v>45912</v>
      </c>
      <c r="D2750" s="45">
        <v>45916</v>
      </c>
      <c r="E2750" s="8">
        <v>6112.5</v>
      </c>
      <c r="F2750" s="8">
        <f t="shared" si="373"/>
        <v>537900</v>
      </c>
      <c r="G2750" s="54">
        <f t="shared" si="350"/>
        <v>537900</v>
      </c>
      <c r="H2750" s="25">
        <v>78589</v>
      </c>
      <c r="I2750" s="25" t="s">
        <v>4215</v>
      </c>
      <c r="J2750" s="25">
        <v>1</v>
      </c>
      <c r="K2750" s="25">
        <v>1</v>
      </c>
      <c r="L2750" s="25">
        <f t="shared" si="351"/>
        <v>0</v>
      </c>
      <c r="M2750" s="25" t="s">
        <v>3640</v>
      </c>
      <c r="N2750" s="45">
        <v>45918</v>
      </c>
      <c r="O2750" s="54">
        <v>1069687.5</v>
      </c>
      <c r="P2750" s="25" t="s">
        <v>3584</v>
      </c>
      <c r="Q2750" s="25" t="s">
        <v>637</v>
      </c>
      <c r="R2750" s="25" t="s">
        <v>3641</v>
      </c>
      <c r="S2750" s="3">
        <v>-80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69"/>
        <v/>
      </c>
      <c r="Z2750" s="25" t="str">
        <f t="shared" si="370"/>
        <v>Thursday</v>
      </c>
      <c r="AA2750" s="25" t="str">
        <f t="shared" si="371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49"/>
        <v>2748</v>
      </c>
      <c r="B2751" s="25" t="s">
        <v>3582</v>
      </c>
      <c r="C2751" s="45">
        <v>45912</v>
      </c>
      <c r="D2751" s="45">
        <v>45916</v>
      </c>
      <c r="E2751" s="8">
        <v>5</v>
      </c>
      <c r="F2751" s="8">
        <f t="shared" si="373"/>
        <v>440</v>
      </c>
      <c r="G2751" s="54">
        <f t="shared" si="350"/>
        <v>1320</v>
      </c>
      <c r="H2751" s="25" t="s">
        <v>3576</v>
      </c>
      <c r="I2751" s="25" t="s">
        <v>4216</v>
      </c>
      <c r="J2751" s="25">
        <v>3</v>
      </c>
      <c r="K2751" s="25">
        <v>3</v>
      </c>
      <c r="L2751" s="25">
        <f t="shared" si="351"/>
        <v>0</v>
      </c>
      <c r="M2751" s="25" t="s">
        <v>3640</v>
      </c>
      <c r="N2751" s="45">
        <v>45918</v>
      </c>
      <c r="O2751" s="54">
        <v>44625</v>
      </c>
      <c r="P2751" s="25" t="s">
        <v>3584</v>
      </c>
      <c r="Q2751" s="25" t="s">
        <v>637</v>
      </c>
      <c r="R2751" s="25" t="s">
        <v>3641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69"/>
        <v/>
      </c>
      <c r="Z2751" s="25" t="str">
        <f t="shared" si="370"/>
        <v>Thursday</v>
      </c>
      <c r="AA2751" s="25" t="str">
        <f t="shared" si="371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49"/>
        <v>2749</v>
      </c>
      <c r="B2752" s="25" t="s">
        <v>3582</v>
      </c>
      <c r="C2752" s="45">
        <v>45912</v>
      </c>
      <c r="D2752" s="45">
        <v>45916</v>
      </c>
      <c r="E2752" s="8">
        <v>392.5</v>
      </c>
      <c r="F2752" s="8">
        <f t="shared" si="373"/>
        <v>34540</v>
      </c>
      <c r="G2752" s="54">
        <f t="shared" si="350"/>
        <v>103620</v>
      </c>
      <c r="H2752" s="25" t="s">
        <v>3577</v>
      </c>
      <c r="I2752" s="25" t="s">
        <v>4217</v>
      </c>
      <c r="J2752" s="25">
        <v>3</v>
      </c>
      <c r="K2752" s="25">
        <v>3</v>
      </c>
      <c r="L2752" s="25">
        <f t="shared" si="351"/>
        <v>0</v>
      </c>
      <c r="M2752" s="25" t="s">
        <v>3640</v>
      </c>
      <c r="N2752" s="45">
        <v>45918</v>
      </c>
      <c r="O2752" s="54">
        <v>206062.5</v>
      </c>
      <c r="P2752" s="25" t="s">
        <v>3584</v>
      </c>
      <c r="Q2752" s="25" t="s">
        <v>637</v>
      </c>
      <c r="R2752" s="25" t="s">
        <v>3641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69"/>
        <v/>
      </c>
      <c r="Z2752" s="25" t="str">
        <f t="shared" si="370"/>
        <v>Thursday</v>
      </c>
      <c r="AA2752" s="25" t="str">
        <f t="shared" si="371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49"/>
        <v>2750</v>
      </c>
      <c r="B2753" s="25" t="s">
        <v>3582</v>
      </c>
      <c r="C2753" s="45">
        <v>45912</v>
      </c>
      <c r="D2753" s="45">
        <v>45916</v>
      </c>
      <c r="E2753" s="8">
        <v>415</v>
      </c>
      <c r="F2753" s="8">
        <f t="shared" si="373"/>
        <v>36520</v>
      </c>
      <c r="G2753" s="54">
        <f t="shared" si="350"/>
        <v>109560</v>
      </c>
      <c r="H2753" s="25" t="s">
        <v>3578</v>
      </c>
      <c r="I2753" s="25" t="s">
        <v>4218</v>
      </c>
      <c r="J2753" s="25">
        <v>3</v>
      </c>
      <c r="K2753" s="25">
        <v>3</v>
      </c>
      <c r="L2753" s="25">
        <f t="shared" si="351"/>
        <v>0</v>
      </c>
      <c r="M2753" s="25" t="s">
        <v>3640</v>
      </c>
      <c r="N2753" s="45">
        <v>45918</v>
      </c>
      <c r="O2753" s="54">
        <v>217875</v>
      </c>
      <c r="P2753" s="25" t="s">
        <v>3584</v>
      </c>
      <c r="Q2753" s="25" t="s">
        <v>637</v>
      </c>
      <c r="R2753" s="25" t="s">
        <v>3641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69"/>
        <v/>
      </c>
      <c r="Z2753" s="25" t="str">
        <f t="shared" si="370"/>
        <v>Thursday</v>
      </c>
      <c r="AA2753" s="25" t="str">
        <f t="shared" si="371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49"/>
        <v>2751</v>
      </c>
      <c r="B2754" s="25" t="s">
        <v>3582</v>
      </c>
      <c r="C2754" s="45">
        <v>45912</v>
      </c>
      <c r="D2754" s="45">
        <v>45916</v>
      </c>
      <c r="E2754" s="8">
        <v>165</v>
      </c>
      <c r="F2754" s="8">
        <f t="shared" si="373"/>
        <v>14520</v>
      </c>
      <c r="G2754" s="54">
        <f t="shared" si="350"/>
        <v>43560</v>
      </c>
      <c r="H2754" s="25" t="s">
        <v>3579</v>
      </c>
      <c r="I2754" s="25" t="s">
        <v>4219</v>
      </c>
      <c r="J2754" s="25">
        <v>3</v>
      </c>
      <c r="K2754" s="25">
        <v>3</v>
      </c>
      <c r="L2754" s="25">
        <f t="shared" si="351"/>
        <v>0</v>
      </c>
      <c r="M2754" s="25" t="s">
        <v>3640</v>
      </c>
      <c r="N2754" s="45">
        <v>45918</v>
      </c>
      <c r="O2754" s="54">
        <v>86625</v>
      </c>
      <c r="P2754" s="25" t="s">
        <v>3584</v>
      </c>
      <c r="Q2754" s="25" t="s">
        <v>637</v>
      </c>
      <c r="R2754" s="25" t="s">
        <v>3641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69"/>
        <v/>
      </c>
      <c r="Z2754" s="25" t="str">
        <f t="shared" si="370"/>
        <v>Thursday</v>
      </c>
      <c r="AA2754" s="25" t="str">
        <f t="shared" si="371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49"/>
        <v>2752</v>
      </c>
      <c r="B2755" s="25" t="s">
        <v>3582</v>
      </c>
      <c r="C2755" s="45">
        <v>45912</v>
      </c>
      <c r="D2755" s="45">
        <v>45916</v>
      </c>
      <c r="E2755" s="8">
        <v>522.5</v>
      </c>
      <c r="F2755" s="8">
        <f t="shared" si="373"/>
        <v>45980</v>
      </c>
      <c r="G2755" s="54">
        <f t="shared" si="350"/>
        <v>229900</v>
      </c>
      <c r="H2755" s="25" t="s">
        <v>3580</v>
      </c>
      <c r="I2755" s="25" t="s">
        <v>4220</v>
      </c>
      <c r="J2755" s="25">
        <v>5</v>
      </c>
      <c r="K2755" s="25">
        <v>5</v>
      </c>
      <c r="L2755" s="25">
        <f t="shared" si="351"/>
        <v>0</v>
      </c>
      <c r="M2755" s="25" t="s">
        <v>3640</v>
      </c>
      <c r="N2755" s="45">
        <v>45918</v>
      </c>
      <c r="O2755" s="54">
        <v>457187.5</v>
      </c>
      <c r="P2755" s="25" t="s">
        <v>3584</v>
      </c>
      <c r="Q2755" s="25" t="s">
        <v>637</v>
      </c>
      <c r="R2755" s="25" t="s">
        <v>3641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69"/>
        <v/>
      </c>
      <c r="Z2755" s="25" t="str">
        <f t="shared" si="370"/>
        <v>Thursday</v>
      </c>
      <c r="AA2755" s="25" t="str">
        <f t="shared" si="371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49"/>
        <v>2753</v>
      </c>
      <c r="B2756" s="25" t="s">
        <v>3582</v>
      </c>
      <c r="C2756" s="45">
        <v>45912</v>
      </c>
      <c r="D2756" s="45">
        <v>45916</v>
      </c>
      <c r="E2756" s="8">
        <v>310</v>
      </c>
      <c r="F2756" s="8">
        <f t="shared" si="373"/>
        <v>27280</v>
      </c>
      <c r="G2756" s="54">
        <f t="shared" si="350"/>
        <v>27280</v>
      </c>
      <c r="H2756" s="25">
        <v>79700</v>
      </c>
      <c r="I2756" s="25" t="s">
        <v>4221</v>
      </c>
      <c r="J2756" s="25">
        <v>1</v>
      </c>
      <c r="K2756" s="25">
        <v>1</v>
      </c>
      <c r="L2756" s="25">
        <f t="shared" si="351"/>
        <v>0</v>
      </c>
      <c r="M2756" s="25" t="s">
        <v>3672</v>
      </c>
      <c r="N2756" s="45">
        <v>45920</v>
      </c>
      <c r="O2756" s="54">
        <v>75950</v>
      </c>
      <c r="P2756" s="25" t="s">
        <v>3583</v>
      </c>
      <c r="Q2756" s="25">
        <v>58155923000</v>
      </c>
      <c r="R2756" s="25" t="s">
        <v>41</v>
      </c>
      <c r="S2756" s="3">
        <v>-80</v>
      </c>
      <c r="T2756" s="55"/>
      <c r="U2756" s="25" t="s">
        <v>493</v>
      </c>
      <c r="V2756" s="25" t="str">
        <f>VLOOKUP(P2756,'Customer List'!B:C,2,)</f>
        <v>JAIPUR</v>
      </c>
      <c r="W2756" s="56"/>
      <c r="X2756" s="45">
        <v>45922</v>
      </c>
      <c r="Y2756" s="25">
        <f t="shared" si="369"/>
        <v>2</v>
      </c>
      <c r="Z2756" s="25" t="str">
        <f t="shared" si="370"/>
        <v>Saturday</v>
      </c>
      <c r="AA2756" s="25" t="str">
        <f t="shared" si="371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x14ac:dyDescent="0.25">
      <c r="A2757" s="25">
        <f t="shared" si="349"/>
        <v>2754</v>
      </c>
      <c r="B2757" s="25" t="s">
        <v>3582</v>
      </c>
      <c r="C2757" s="45">
        <v>45912</v>
      </c>
      <c r="D2757" s="45">
        <v>45916</v>
      </c>
      <c r="E2757" s="8">
        <v>152.5</v>
      </c>
      <c r="F2757" s="8">
        <f t="shared" si="373"/>
        <v>13420</v>
      </c>
      <c r="G2757" s="54">
        <f t="shared" si="350"/>
        <v>13420</v>
      </c>
      <c r="H2757" s="25" t="s">
        <v>3581</v>
      </c>
      <c r="I2757" s="25" t="s">
        <v>4222</v>
      </c>
      <c r="J2757" s="25">
        <v>1</v>
      </c>
      <c r="K2757" s="25">
        <v>1</v>
      </c>
      <c r="L2757" s="25">
        <f t="shared" si="351"/>
        <v>0</v>
      </c>
      <c r="M2757" s="25" t="s">
        <v>3687</v>
      </c>
      <c r="N2757" s="45">
        <v>45918</v>
      </c>
      <c r="O2757" s="54">
        <v>0</v>
      </c>
      <c r="P2757" s="25" t="s">
        <v>3584</v>
      </c>
      <c r="Q2757" s="25" t="s">
        <v>637</v>
      </c>
      <c r="R2757" s="25" t="s">
        <v>3641</v>
      </c>
      <c r="S2757" s="3">
        <v>-80</v>
      </c>
      <c r="T2757" s="55" t="s">
        <v>610</v>
      </c>
      <c r="U2757" s="25" t="s">
        <v>493</v>
      </c>
      <c r="V2757" s="25" t="str">
        <f>VLOOKUP(P2757,'Customer List'!B:C,2,)</f>
        <v>DELHI</v>
      </c>
      <c r="W2757" s="56"/>
      <c r="X2757" s="45"/>
      <c r="Y2757" s="25" t="str">
        <f t="shared" si="369"/>
        <v/>
      </c>
      <c r="Z2757" s="25" t="str">
        <f t="shared" si="370"/>
        <v>Thursday</v>
      </c>
      <c r="AA2757" s="25" t="str">
        <f t="shared" si="371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49"/>
        <v>2755</v>
      </c>
      <c r="B2758" s="25">
        <v>44825</v>
      </c>
      <c r="C2758" s="45">
        <v>45911</v>
      </c>
      <c r="D2758" s="45">
        <v>45916</v>
      </c>
      <c r="E2758" s="8">
        <v>136.80000000000001</v>
      </c>
      <c r="F2758" s="8">
        <f t="shared" ref="F2758:F2760" si="374">IF(AB2758="DOLLAR",E2758*88,E2758)</f>
        <v>12038.400000000001</v>
      </c>
      <c r="G2758" s="54">
        <f t="shared" si="350"/>
        <v>48153.600000000006</v>
      </c>
      <c r="H2758" s="25" t="s">
        <v>565</v>
      </c>
      <c r="I2758" s="25" t="s">
        <v>566</v>
      </c>
      <c r="J2758" s="25">
        <v>4</v>
      </c>
      <c r="K2758" s="25">
        <v>4</v>
      </c>
      <c r="L2758" s="25">
        <f t="shared" si="351"/>
        <v>0</v>
      </c>
      <c r="M2758" s="25" t="s">
        <v>3631</v>
      </c>
      <c r="N2758" s="45">
        <v>45920</v>
      </c>
      <c r="O2758" s="54">
        <v>60000</v>
      </c>
      <c r="P2758" s="25" t="s">
        <v>946</v>
      </c>
      <c r="Q2758" s="25">
        <v>58155928950</v>
      </c>
      <c r="R2758" s="25" t="s">
        <v>41</v>
      </c>
      <c r="S2758" s="3">
        <v>-20</v>
      </c>
      <c r="T2758" s="55"/>
      <c r="U2758" s="25" t="s">
        <v>3365</v>
      </c>
      <c r="V2758" s="25" t="str">
        <f>VLOOKUP(P2758,'Customer List'!B:C,2,)</f>
        <v>Banglore</v>
      </c>
      <c r="W2758" s="56"/>
      <c r="X2758" s="45">
        <v>45922</v>
      </c>
      <c r="Y2758" s="25">
        <f t="shared" si="369"/>
        <v>2</v>
      </c>
      <c r="Z2758" s="25" t="str">
        <f t="shared" si="370"/>
        <v>Saturday</v>
      </c>
      <c r="AA2758" s="25" t="str">
        <f t="shared" si="371"/>
        <v>Monday</v>
      </c>
      <c r="AB2758" s="25" t="str">
        <f>VLOOKUP(U2758,'Currency Sheet'!A:C,3,)</f>
        <v>DOLLAR</v>
      </c>
      <c r="AC2758" s="67" t="str">
        <f>VLOOKUP(P2758,'Customer List'!B:D,3,)</f>
        <v>OutStation</v>
      </c>
    </row>
    <row r="2759" spans="1:29" x14ac:dyDescent="0.25">
      <c r="A2759" s="25">
        <f t="shared" ref="A2759:A2822" si="375">A2758+1</f>
        <v>2756</v>
      </c>
      <c r="B2759" s="25">
        <v>44825</v>
      </c>
      <c r="C2759" s="45">
        <v>45911</v>
      </c>
      <c r="D2759" s="45">
        <v>45916</v>
      </c>
      <c r="E2759" s="8">
        <v>160</v>
      </c>
      <c r="F2759" s="8">
        <f t="shared" si="374"/>
        <v>14080</v>
      </c>
      <c r="G2759" s="54">
        <f t="shared" ref="G2759:G2822" si="376">F2759*J2759</f>
        <v>56320</v>
      </c>
      <c r="H2759" s="25" t="s">
        <v>2798</v>
      </c>
      <c r="I2759" s="25" t="s">
        <v>4160</v>
      </c>
      <c r="J2759" s="25">
        <v>4</v>
      </c>
      <c r="K2759" s="25">
        <v>4</v>
      </c>
      <c r="L2759" s="25">
        <f t="shared" si="351"/>
        <v>0</v>
      </c>
      <c r="M2759" s="25" t="s">
        <v>3633</v>
      </c>
      <c r="N2759" s="45">
        <v>45916</v>
      </c>
      <c r="O2759" s="54">
        <v>84000</v>
      </c>
      <c r="P2759" s="25" t="s">
        <v>17</v>
      </c>
      <c r="Q2759" s="25" t="s">
        <v>637</v>
      </c>
      <c r="R2759" s="25" t="s">
        <v>638</v>
      </c>
      <c r="S2759" s="3">
        <v>-20</v>
      </c>
      <c r="T2759" s="55"/>
      <c r="U2759" s="25" t="s">
        <v>3365</v>
      </c>
      <c r="V2759" s="25" t="str">
        <f>VLOOKUP(P2759,'Customer List'!B:C,2,)</f>
        <v>Delhi</v>
      </c>
      <c r="W2759" s="56"/>
      <c r="X2759" s="45"/>
      <c r="Y2759" s="25" t="str">
        <f t="shared" si="369"/>
        <v/>
      </c>
      <c r="Z2759" s="25" t="str">
        <f t="shared" si="370"/>
        <v>Tuesday</v>
      </c>
      <c r="AA2759" s="25" t="str">
        <f t="shared" si="371"/>
        <v/>
      </c>
      <c r="AB2759" s="25" t="str">
        <f>VLOOKUP(U2759,'Currency Sheet'!A:C,3,)</f>
        <v>DOLLAR</v>
      </c>
      <c r="AC2759" s="67" t="str">
        <f>VLOOKUP(P2759,'Customer List'!B:D,3,)</f>
        <v>Local</v>
      </c>
    </row>
    <row r="2760" spans="1:29" x14ac:dyDescent="0.25">
      <c r="A2760" s="25">
        <f t="shared" si="375"/>
        <v>2757</v>
      </c>
      <c r="B2760" s="25">
        <v>44825</v>
      </c>
      <c r="C2760" s="45">
        <v>45911</v>
      </c>
      <c r="D2760" s="45">
        <v>45916</v>
      </c>
      <c r="E2760" s="8">
        <v>682.5</v>
      </c>
      <c r="F2760" s="8">
        <f t="shared" si="374"/>
        <v>60060</v>
      </c>
      <c r="G2760" s="54">
        <f t="shared" si="376"/>
        <v>60060</v>
      </c>
      <c r="H2760" s="25" t="s">
        <v>3588</v>
      </c>
      <c r="I2760" s="25" t="s">
        <v>4223</v>
      </c>
      <c r="J2760" s="25">
        <v>1</v>
      </c>
      <c r="K2760" s="25">
        <v>1</v>
      </c>
      <c r="L2760" s="25">
        <f t="shared" si="351"/>
        <v>0</v>
      </c>
      <c r="M2760" s="25" t="s">
        <v>4708</v>
      </c>
      <c r="N2760" s="45">
        <v>45933</v>
      </c>
      <c r="O2760" s="54">
        <v>140562</v>
      </c>
      <c r="P2760" s="25" t="s">
        <v>1148</v>
      </c>
      <c r="Q2760" s="25" t="s">
        <v>637</v>
      </c>
      <c r="R2760" s="25" t="s">
        <v>638</v>
      </c>
      <c r="S2760" s="3">
        <v>4</v>
      </c>
      <c r="T2760" s="55" t="s">
        <v>4709</v>
      </c>
      <c r="U2760" s="25" t="s">
        <v>3365</v>
      </c>
      <c r="V2760" s="25" t="str">
        <f>VLOOKUP(P2760,'Customer List'!B:C,2,)</f>
        <v>DELHI</v>
      </c>
      <c r="W2760" s="56" t="s">
        <v>606</v>
      </c>
      <c r="X2760" s="45"/>
      <c r="Y2760" s="25" t="str">
        <f t="shared" si="369"/>
        <v/>
      </c>
      <c r="Z2760" s="25" t="str">
        <f t="shared" si="370"/>
        <v>Friday</v>
      </c>
      <c r="AA2760" s="25" t="str">
        <f t="shared" si="371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75"/>
        <v>2758</v>
      </c>
      <c r="B2761" s="25">
        <v>922048</v>
      </c>
      <c r="C2761" s="45">
        <v>45915</v>
      </c>
      <c r="D2761" s="45">
        <v>45918</v>
      </c>
      <c r="E2761" s="8">
        <v>548.25</v>
      </c>
      <c r="F2761" s="8">
        <f t="shared" ref="F2761" si="377">IF(AB2761="DOLLAR",E2761*88,E2761)</f>
        <v>48246</v>
      </c>
      <c r="G2761" s="54">
        <f t="shared" si="376"/>
        <v>48246</v>
      </c>
      <c r="H2761" s="25" t="s">
        <v>3609</v>
      </c>
      <c r="I2761" s="25" t="s">
        <v>4224</v>
      </c>
      <c r="J2761" s="25">
        <v>1</v>
      </c>
      <c r="K2761" s="25">
        <v>1</v>
      </c>
      <c r="L2761" s="25">
        <f t="shared" si="351"/>
        <v>0</v>
      </c>
      <c r="M2761" s="25" t="s">
        <v>3675</v>
      </c>
      <c r="N2761" s="45">
        <v>45920</v>
      </c>
      <c r="O2761" s="54">
        <v>60952.5</v>
      </c>
      <c r="P2761" s="25" t="s">
        <v>621</v>
      </c>
      <c r="Q2761" s="25">
        <v>58155921924</v>
      </c>
      <c r="R2761" s="25" t="s">
        <v>41</v>
      </c>
      <c r="S2761" s="3">
        <v>4</v>
      </c>
      <c r="T2761" s="55"/>
      <c r="U2761" s="25" t="s">
        <v>3610</v>
      </c>
      <c r="V2761" s="25" t="str">
        <f>VLOOKUP(P2761,'Customer List'!B:C,2,)</f>
        <v>Mumbai</v>
      </c>
      <c r="W2761" s="56"/>
      <c r="X2761" s="45">
        <v>45922</v>
      </c>
      <c r="Y2761" s="25">
        <f t="shared" si="369"/>
        <v>2</v>
      </c>
      <c r="Z2761" s="25" t="str">
        <f t="shared" si="370"/>
        <v>Saturday</v>
      </c>
      <c r="AA2761" s="25" t="str">
        <f t="shared" si="371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x14ac:dyDescent="0.25">
      <c r="A2762" s="25">
        <f t="shared" si="375"/>
        <v>2759</v>
      </c>
      <c r="B2762" s="25" t="s">
        <v>3589</v>
      </c>
      <c r="C2762" s="45">
        <v>45913</v>
      </c>
      <c r="D2762" s="45">
        <v>45918</v>
      </c>
      <c r="E2762" s="8">
        <v>3348.95</v>
      </c>
      <c r="F2762" s="8">
        <f t="shared" ref="F2762:F2825" si="378">IF(AB2762="DOLLAR",E2762*88,E2762)</f>
        <v>294707.59999999998</v>
      </c>
      <c r="G2762" s="54">
        <f t="shared" si="376"/>
        <v>294707.59999999998</v>
      </c>
      <c r="H2762" s="25" t="s">
        <v>3592</v>
      </c>
      <c r="I2762" s="25" t="s">
        <v>4225</v>
      </c>
      <c r="J2762" s="25">
        <v>1</v>
      </c>
      <c r="K2762" s="25">
        <v>1</v>
      </c>
      <c r="L2762" s="25">
        <f t="shared" si="351"/>
        <v>0</v>
      </c>
      <c r="M2762" s="25" t="s">
        <v>3629</v>
      </c>
      <c r="N2762" s="45">
        <v>45920</v>
      </c>
      <c r="O2762" s="54">
        <v>502342.05</v>
      </c>
      <c r="P2762" s="25" t="s">
        <v>371</v>
      </c>
      <c r="Q2762" s="25">
        <v>58155927841</v>
      </c>
      <c r="R2762" s="25" t="s">
        <v>41</v>
      </c>
      <c r="S2762" s="3">
        <v>-20</v>
      </c>
      <c r="T2762" s="55"/>
      <c r="U2762" s="25" t="s">
        <v>3601</v>
      </c>
      <c r="V2762" s="25" t="str">
        <f>VLOOKUP(P2762,'Customer List'!B:C,2,)</f>
        <v>Gujrat</v>
      </c>
      <c r="W2762" s="56"/>
      <c r="X2762" s="45">
        <v>45923</v>
      </c>
      <c r="Y2762" s="25">
        <f t="shared" ref="Y2762:Y2825" si="379">IF(X2762="", "", X2762-N2762)</f>
        <v>3</v>
      </c>
      <c r="Z2762" s="25" t="str">
        <f t="shared" ref="Z2762:Z2825" si="380">IF(N2762="", "", TEXT(N2762, "dddd"))</f>
        <v>Saturday</v>
      </c>
      <c r="AA2762" s="25" t="str">
        <f t="shared" ref="AA2762:AA2825" si="381">IF(X2762="", "", TEXT(X2762, "dddd"))</f>
        <v>Tuesday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75"/>
        <v>2760</v>
      </c>
      <c r="B2763" s="25" t="s">
        <v>3589</v>
      </c>
      <c r="C2763" s="45">
        <v>45913</v>
      </c>
      <c r="D2763" s="45">
        <v>45918</v>
      </c>
      <c r="E2763" s="8">
        <v>1679</v>
      </c>
      <c r="F2763" s="8">
        <f t="shared" si="378"/>
        <v>147752</v>
      </c>
      <c r="G2763" s="54">
        <f t="shared" si="376"/>
        <v>147752</v>
      </c>
      <c r="H2763" s="25" t="s">
        <v>3593</v>
      </c>
      <c r="I2763" s="25" t="s">
        <v>4226</v>
      </c>
      <c r="J2763" s="25">
        <v>1</v>
      </c>
      <c r="K2763" s="25">
        <v>1</v>
      </c>
      <c r="L2763" s="25">
        <f t="shared" si="351"/>
        <v>0</v>
      </c>
      <c r="M2763" s="25" t="s">
        <v>3642</v>
      </c>
      <c r="N2763" s="45">
        <v>45919</v>
      </c>
      <c r="O2763" s="54">
        <v>169150</v>
      </c>
      <c r="P2763" s="25" t="s">
        <v>255</v>
      </c>
      <c r="Q2763" s="25" t="s">
        <v>2078</v>
      </c>
      <c r="R2763" s="25" t="s">
        <v>849</v>
      </c>
      <c r="S2763" s="3">
        <v>-20</v>
      </c>
      <c r="T2763" s="55"/>
      <c r="U2763" s="25" t="s">
        <v>3601</v>
      </c>
      <c r="V2763" s="25" t="str">
        <f>VLOOKUP(P2763,'Customer List'!B:C,2,)</f>
        <v>Delhi</v>
      </c>
      <c r="W2763" s="56"/>
      <c r="X2763" s="45"/>
      <c r="Y2763" s="25" t="str">
        <f t="shared" si="379"/>
        <v/>
      </c>
      <c r="Z2763" s="25" t="str">
        <f t="shared" si="380"/>
        <v>Friday</v>
      </c>
      <c r="AA2763" s="25" t="str">
        <f t="shared" si="381"/>
        <v/>
      </c>
      <c r="AB2763" s="25" t="str">
        <f>VLOOKUP(U2763,'Currency Sheet'!A:C,3,)</f>
        <v>DOLLAR</v>
      </c>
      <c r="AC2763" s="67" t="str">
        <f>VLOOKUP(P2763,'Customer List'!B:D,3,)</f>
        <v>Local</v>
      </c>
    </row>
    <row r="2764" spans="1:29" x14ac:dyDescent="0.25">
      <c r="A2764" s="25">
        <f t="shared" si="375"/>
        <v>2761</v>
      </c>
      <c r="B2764" s="25" t="s">
        <v>3589</v>
      </c>
      <c r="C2764" s="45">
        <v>45913</v>
      </c>
      <c r="D2764" s="45">
        <v>45918</v>
      </c>
      <c r="E2764" s="8">
        <v>1144</v>
      </c>
      <c r="F2764" s="8">
        <f t="shared" si="378"/>
        <v>100672</v>
      </c>
      <c r="G2764" s="54">
        <f t="shared" si="376"/>
        <v>100672</v>
      </c>
      <c r="H2764" s="25" t="s">
        <v>3594</v>
      </c>
      <c r="I2764" s="25" t="s">
        <v>4227</v>
      </c>
      <c r="J2764" s="25">
        <v>1</v>
      </c>
      <c r="K2764" s="25">
        <v>1</v>
      </c>
      <c r="L2764" s="25">
        <f t="shared" ref="L2764:L2827" si="382">J2764-K2764</f>
        <v>0</v>
      </c>
      <c r="M2764" s="25" t="s">
        <v>3677</v>
      </c>
      <c r="N2764" s="45">
        <v>45920</v>
      </c>
      <c r="O2764" s="54">
        <v>162800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3601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79"/>
        <v>2</v>
      </c>
      <c r="Z2764" s="25" t="str">
        <f t="shared" si="380"/>
        <v>Saturday</v>
      </c>
      <c r="AA2764" s="25" t="str">
        <f t="shared" si="381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75"/>
        <v>2762</v>
      </c>
      <c r="B2765" s="25" t="s">
        <v>3589</v>
      </c>
      <c r="C2765" s="45">
        <v>45913</v>
      </c>
      <c r="D2765" s="45">
        <v>45918</v>
      </c>
      <c r="E2765" s="8">
        <v>1040</v>
      </c>
      <c r="F2765" s="8">
        <f t="shared" si="378"/>
        <v>91520</v>
      </c>
      <c r="G2765" s="54">
        <f t="shared" si="376"/>
        <v>91520</v>
      </c>
      <c r="H2765" s="25" t="s">
        <v>3595</v>
      </c>
      <c r="I2765" s="25" t="s">
        <v>4228</v>
      </c>
      <c r="J2765" s="25">
        <v>1</v>
      </c>
      <c r="K2765" s="25">
        <v>1</v>
      </c>
      <c r="L2765" s="25">
        <f t="shared" si="382"/>
        <v>0</v>
      </c>
      <c r="M2765" s="25" t="s">
        <v>3678</v>
      </c>
      <c r="N2765" s="45">
        <v>45920</v>
      </c>
      <c r="O2765" s="54">
        <v>148000</v>
      </c>
      <c r="P2765" s="25" t="s">
        <v>841</v>
      </c>
      <c r="Q2765" s="25">
        <v>58155927664</v>
      </c>
      <c r="R2765" s="25" t="s">
        <v>41</v>
      </c>
      <c r="S2765" s="3">
        <v>-20</v>
      </c>
      <c r="T2765" s="55"/>
      <c r="U2765" s="25" t="s">
        <v>3601</v>
      </c>
      <c r="V2765" s="25" t="str">
        <f>VLOOKUP(P2765,'Customer List'!B:C,2,)</f>
        <v>Hyderabad</v>
      </c>
      <c r="W2765" s="56"/>
      <c r="X2765" s="45">
        <v>45922</v>
      </c>
      <c r="Y2765" s="25">
        <f t="shared" si="379"/>
        <v>2</v>
      </c>
      <c r="Z2765" s="25" t="str">
        <f t="shared" si="380"/>
        <v>Saturday</v>
      </c>
      <c r="AA2765" s="25" t="str">
        <f t="shared" si="381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75"/>
        <v>2763</v>
      </c>
      <c r="B2766" s="25" t="s">
        <v>3589</v>
      </c>
      <c r="C2766" s="45">
        <v>45913</v>
      </c>
      <c r="D2766" s="45">
        <v>45918</v>
      </c>
      <c r="E2766" s="8">
        <v>188</v>
      </c>
      <c r="F2766" s="8">
        <f t="shared" si="378"/>
        <v>16544</v>
      </c>
      <c r="G2766" s="54">
        <f t="shared" si="376"/>
        <v>33088</v>
      </c>
      <c r="H2766" s="25" t="s">
        <v>373</v>
      </c>
      <c r="I2766" s="25" t="s">
        <v>4149</v>
      </c>
      <c r="J2766" s="25">
        <v>2</v>
      </c>
      <c r="K2766" s="25">
        <v>2</v>
      </c>
      <c r="L2766" s="25">
        <f t="shared" si="382"/>
        <v>0</v>
      </c>
      <c r="M2766" s="25" t="s">
        <v>3679</v>
      </c>
      <c r="N2766" s="45">
        <v>45920</v>
      </c>
      <c r="O2766" s="54">
        <v>53800</v>
      </c>
      <c r="P2766" s="25" t="s">
        <v>841</v>
      </c>
      <c r="Q2766" s="25">
        <v>58155927664</v>
      </c>
      <c r="R2766" s="25" t="s">
        <v>41</v>
      </c>
      <c r="S2766" s="3">
        <v>-20</v>
      </c>
      <c r="T2766" s="55"/>
      <c r="U2766" s="25" t="s">
        <v>3601</v>
      </c>
      <c r="V2766" s="25" t="str">
        <f>VLOOKUP(P2766,'Customer List'!B:C,2,)</f>
        <v>Hyderabad</v>
      </c>
      <c r="W2766" s="56"/>
      <c r="X2766" s="45">
        <v>45922</v>
      </c>
      <c r="Y2766" s="25">
        <f t="shared" si="379"/>
        <v>2</v>
      </c>
      <c r="Z2766" s="25" t="str">
        <f t="shared" si="380"/>
        <v>Saturday</v>
      </c>
      <c r="AA2766" s="25" t="str">
        <f t="shared" si="381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75"/>
        <v>2764</v>
      </c>
      <c r="B2767" s="25" t="s">
        <v>3589</v>
      </c>
      <c r="C2767" s="45">
        <v>45913</v>
      </c>
      <c r="D2767" s="45">
        <v>45918</v>
      </c>
      <c r="E2767" s="8">
        <v>132</v>
      </c>
      <c r="F2767" s="8">
        <f t="shared" si="378"/>
        <v>11616</v>
      </c>
      <c r="G2767" s="54">
        <f t="shared" si="376"/>
        <v>11616</v>
      </c>
      <c r="H2767" s="25" t="s">
        <v>3596</v>
      </c>
      <c r="I2767" s="25" t="s">
        <v>4229</v>
      </c>
      <c r="J2767" s="25">
        <v>1</v>
      </c>
      <c r="K2767" s="25">
        <v>1</v>
      </c>
      <c r="L2767" s="25">
        <f t="shared" si="382"/>
        <v>0</v>
      </c>
      <c r="M2767" s="25" t="s">
        <v>3670</v>
      </c>
      <c r="N2767" s="45">
        <v>45920</v>
      </c>
      <c r="O2767" s="54">
        <v>19740</v>
      </c>
      <c r="P2767" s="25" t="s">
        <v>166</v>
      </c>
      <c r="Q2767" s="25">
        <v>58155920130</v>
      </c>
      <c r="R2767" s="25" t="s">
        <v>41</v>
      </c>
      <c r="S2767" s="3">
        <v>-20</v>
      </c>
      <c r="T2767" s="55"/>
      <c r="U2767" s="25" t="s">
        <v>3601</v>
      </c>
      <c r="V2767" s="25" t="str">
        <f>VLOOKUP(P2767,'Customer List'!B:C,2,)</f>
        <v>Lucknow</v>
      </c>
      <c r="W2767" s="56"/>
      <c r="X2767" s="45">
        <v>45922</v>
      </c>
      <c r="Y2767" s="25">
        <f t="shared" si="379"/>
        <v>2</v>
      </c>
      <c r="Z2767" s="25" t="str">
        <f t="shared" si="380"/>
        <v>Saturday</v>
      </c>
      <c r="AA2767" s="25" t="str">
        <f t="shared" si="381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75"/>
        <v>2765</v>
      </c>
      <c r="B2768" s="25" t="s">
        <v>3589</v>
      </c>
      <c r="C2768" s="45">
        <v>45913</v>
      </c>
      <c r="D2768" s="45">
        <v>45918</v>
      </c>
      <c r="E2768" s="8">
        <v>603</v>
      </c>
      <c r="F2768" s="8">
        <f t="shared" si="378"/>
        <v>53064</v>
      </c>
      <c r="G2768" s="54">
        <f t="shared" si="376"/>
        <v>53064</v>
      </c>
      <c r="H2768" s="25" t="s">
        <v>3597</v>
      </c>
      <c r="I2768" s="25" t="s">
        <v>4230</v>
      </c>
      <c r="J2768" s="25">
        <v>1</v>
      </c>
      <c r="K2768" s="25">
        <v>1</v>
      </c>
      <c r="L2768" s="25">
        <f t="shared" si="382"/>
        <v>0</v>
      </c>
      <c r="M2768" s="25" t="s">
        <v>3632</v>
      </c>
      <c r="N2768" s="45">
        <v>45920</v>
      </c>
      <c r="O2768" s="54">
        <v>90510</v>
      </c>
      <c r="P2768" s="25" t="s">
        <v>303</v>
      </c>
      <c r="Q2768" s="25">
        <v>58155928736</v>
      </c>
      <c r="R2768" s="25" t="s">
        <v>41</v>
      </c>
      <c r="S2768" s="3">
        <v>-80</v>
      </c>
      <c r="T2768" s="55"/>
      <c r="U2768" s="25" t="s">
        <v>3601</v>
      </c>
      <c r="V2768" s="25" t="str">
        <f>VLOOKUP(P2768,'Customer List'!B:C,2,)</f>
        <v>Banglore</v>
      </c>
      <c r="W2768" s="56"/>
      <c r="X2768" s="45">
        <v>45922</v>
      </c>
      <c r="Y2768" s="25">
        <f t="shared" si="379"/>
        <v>2</v>
      </c>
      <c r="Z2768" s="25" t="str">
        <f t="shared" si="380"/>
        <v>Saturday</v>
      </c>
      <c r="AA2768" s="25" t="str">
        <f t="shared" si="381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75"/>
        <v>2766</v>
      </c>
      <c r="B2769" s="25" t="s">
        <v>3589</v>
      </c>
      <c r="C2769" s="45">
        <v>45913</v>
      </c>
      <c r="D2769" s="45">
        <v>45918</v>
      </c>
      <c r="E2769" s="8">
        <v>909</v>
      </c>
      <c r="F2769" s="8">
        <f t="shared" si="378"/>
        <v>79992</v>
      </c>
      <c r="G2769" s="54">
        <f t="shared" si="376"/>
        <v>79992</v>
      </c>
      <c r="H2769" s="25" t="s">
        <v>3598</v>
      </c>
      <c r="I2769" s="25" t="s">
        <v>4231</v>
      </c>
      <c r="J2769" s="25">
        <v>1</v>
      </c>
      <c r="K2769" s="25">
        <v>1</v>
      </c>
      <c r="L2769" s="25">
        <f t="shared" si="382"/>
        <v>0</v>
      </c>
      <c r="M2769" s="25" t="s">
        <v>3626</v>
      </c>
      <c r="N2769" s="45">
        <v>45920</v>
      </c>
      <c r="O2769" s="54">
        <v>146137.5</v>
      </c>
      <c r="P2769" s="25" t="s">
        <v>371</v>
      </c>
      <c r="Q2769" s="25">
        <v>58155927432</v>
      </c>
      <c r="R2769" s="25" t="s">
        <v>41</v>
      </c>
      <c r="S2769" s="3">
        <v>-80</v>
      </c>
      <c r="T2769" s="55"/>
      <c r="U2769" s="25" t="s">
        <v>3601</v>
      </c>
      <c r="V2769" s="25" t="str">
        <f>VLOOKUP(P2769,'Customer List'!B:C,2,)</f>
        <v>Gujrat</v>
      </c>
      <c r="W2769" s="56"/>
      <c r="X2769" s="45">
        <v>45922</v>
      </c>
      <c r="Y2769" s="25">
        <f t="shared" si="379"/>
        <v>2</v>
      </c>
      <c r="Z2769" s="25" t="str">
        <f t="shared" si="380"/>
        <v>Saturday</v>
      </c>
      <c r="AA2769" s="25" t="str">
        <f t="shared" si="381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75"/>
        <v>2767</v>
      </c>
      <c r="B2770" s="25" t="s">
        <v>3589</v>
      </c>
      <c r="C2770" s="45">
        <v>45913</v>
      </c>
      <c r="D2770" s="45">
        <v>45918</v>
      </c>
      <c r="E2770" s="8">
        <v>69</v>
      </c>
      <c r="F2770" s="8">
        <f t="shared" si="378"/>
        <v>6072</v>
      </c>
      <c r="G2770" s="54">
        <f t="shared" si="376"/>
        <v>6072</v>
      </c>
      <c r="H2770" s="25" t="s">
        <v>356</v>
      </c>
      <c r="I2770" s="25" t="s">
        <v>4150</v>
      </c>
      <c r="J2770" s="25">
        <v>1</v>
      </c>
      <c r="K2770" s="25">
        <v>1</v>
      </c>
      <c r="L2770" s="25">
        <f t="shared" si="382"/>
        <v>0</v>
      </c>
      <c r="M2770" s="25" t="s">
        <v>3678</v>
      </c>
      <c r="N2770" s="45">
        <v>45920</v>
      </c>
      <c r="O2770" s="54">
        <v>9900</v>
      </c>
      <c r="P2770" s="25" t="s">
        <v>841</v>
      </c>
      <c r="Q2770" s="25">
        <v>58155927664</v>
      </c>
      <c r="R2770" s="25" t="s">
        <v>41</v>
      </c>
      <c r="S2770" s="3">
        <v>4</v>
      </c>
      <c r="T2770" s="55"/>
      <c r="U2770" s="25" t="s">
        <v>3601</v>
      </c>
      <c r="V2770" s="25" t="str">
        <f>VLOOKUP(P2770,'Customer List'!B:C,2,)</f>
        <v>Hyderabad</v>
      </c>
      <c r="W2770" s="56"/>
      <c r="X2770" s="45">
        <v>45922</v>
      </c>
      <c r="Y2770" s="25">
        <f t="shared" si="379"/>
        <v>2</v>
      </c>
      <c r="Z2770" s="25" t="str">
        <f t="shared" si="380"/>
        <v>Saturday</v>
      </c>
      <c r="AA2770" s="25" t="str">
        <f t="shared" si="381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x14ac:dyDescent="0.25">
      <c r="A2771" s="25">
        <f t="shared" si="375"/>
        <v>2768</v>
      </c>
      <c r="B2771" s="25" t="s">
        <v>3589</v>
      </c>
      <c r="C2771" s="45">
        <v>45913</v>
      </c>
      <c r="D2771" s="45">
        <v>45918</v>
      </c>
      <c r="E2771" s="8">
        <v>237</v>
      </c>
      <c r="F2771" s="8">
        <f t="shared" si="378"/>
        <v>20856</v>
      </c>
      <c r="G2771" s="54">
        <f t="shared" si="376"/>
        <v>62568</v>
      </c>
      <c r="H2771" s="25" t="s">
        <v>3599</v>
      </c>
      <c r="I2771" s="25" t="s">
        <v>4232</v>
      </c>
      <c r="J2771" s="25">
        <v>3</v>
      </c>
      <c r="K2771" s="25">
        <v>3</v>
      </c>
      <c r="L2771" s="25">
        <f t="shared" si="382"/>
        <v>0</v>
      </c>
      <c r="M2771" s="25" t="s">
        <v>3680</v>
      </c>
      <c r="N2771" s="45">
        <v>45920</v>
      </c>
      <c r="O2771" s="54">
        <v>101400</v>
      </c>
      <c r="P2771" s="25" t="s">
        <v>841</v>
      </c>
      <c r="Q2771" s="25">
        <v>58155927664</v>
      </c>
      <c r="R2771" s="25" t="s">
        <v>41</v>
      </c>
      <c r="S2771" s="3">
        <v>4</v>
      </c>
      <c r="T2771" s="55"/>
      <c r="U2771" s="25" t="s">
        <v>3601</v>
      </c>
      <c r="V2771" s="25" t="str">
        <f>VLOOKUP(P2771,'Customer List'!B:C,2,)</f>
        <v>Hyderabad</v>
      </c>
      <c r="W2771" s="56"/>
      <c r="X2771" s="45">
        <v>45922</v>
      </c>
      <c r="Y2771" s="25">
        <f t="shared" si="379"/>
        <v>2</v>
      </c>
      <c r="Z2771" s="25" t="str">
        <f t="shared" si="380"/>
        <v>Saturday</v>
      </c>
      <c r="AA2771" s="25" t="str">
        <f t="shared" si="381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x14ac:dyDescent="0.25">
      <c r="A2772" s="25">
        <f t="shared" si="375"/>
        <v>2769</v>
      </c>
      <c r="B2772" s="25" t="s">
        <v>3589</v>
      </c>
      <c r="C2772" s="45">
        <v>45913</v>
      </c>
      <c r="D2772" s="45">
        <v>45918</v>
      </c>
      <c r="E2772" s="8">
        <v>393</v>
      </c>
      <c r="F2772" s="8">
        <f t="shared" si="378"/>
        <v>34584</v>
      </c>
      <c r="G2772" s="54">
        <f t="shared" si="376"/>
        <v>34584</v>
      </c>
      <c r="H2772" s="25" t="s">
        <v>365</v>
      </c>
      <c r="I2772" s="25" t="s">
        <v>4157</v>
      </c>
      <c r="J2772" s="25">
        <v>1</v>
      </c>
      <c r="K2772" s="25">
        <v>1</v>
      </c>
      <c r="L2772" s="25">
        <f t="shared" si="382"/>
        <v>0</v>
      </c>
      <c r="M2772" s="25" t="s">
        <v>3643</v>
      </c>
      <c r="N2772" s="45">
        <v>45919</v>
      </c>
      <c r="O2772" s="54">
        <v>50580</v>
      </c>
      <c r="P2772" s="25" t="s">
        <v>255</v>
      </c>
      <c r="Q2772" s="25" t="s">
        <v>2078</v>
      </c>
      <c r="R2772" s="25" t="s">
        <v>849</v>
      </c>
      <c r="S2772" s="3">
        <v>4</v>
      </c>
      <c r="T2772" s="55"/>
      <c r="U2772" s="25" t="s">
        <v>3601</v>
      </c>
      <c r="V2772" s="25" t="str">
        <f>VLOOKUP(P2772,'Customer List'!B:C,2,)</f>
        <v>Delhi</v>
      </c>
      <c r="W2772" s="56"/>
      <c r="X2772" s="45"/>
      <c r="Y2772" s="25" t="str">
        <f t="shared" si="379"/>
        <v/>
      </c>
      <c r="Z2772" s="25" t="str">
        <f t="shared" si="380"/>
        <v>Friday</v>
      </c>
      <c r="AA2772" s="25" t="str">
        <f t="shared" si="381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75"/>
        <v>2770</v>
      </c>
      <c r="B2773" s="25" t="s">
        <v>3590</v>
      </c>
      <c r="C2773" s="45">
        <v>45912</v>
      </c>
      <c r="D2773" s="45">
        <v>45918</v>
      </c>
      <c r="E2773" s="8">
        <v>169.4</v>
      </c>
      <c r="F2773" s="8">
        <f t="shared" si="378"/>
        <v>14907.2</v>
      </c>
      <c r="G2773" s="54">
        <f t="shared" si="376"/>
        <v>14907.2</v>
      </c>
      <c r="H2773" s="25">
        <v>100222</v>
      </c>
      <c r="I2773" s="25" t="s">
        <v>4063</v>
      </c>
      <c r="J2773" s="25">
        <v>1</v>
      </c>
      <c r="K2773" s="25">
        <v>1</v>
      </c>
      <c r="L2773" s="25">
        <f t="shared" si="382"/>
        <v>0</v>
      </c>
      <c r="M2773" s="25" t="s">
        <v>3647</v>
      </c>
      <c r="N2773" s="45">
        <v>45919</v>
      </c>
      <c r="O2773" s="54">
        <v>18190.84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79"/>
        <v/>
      </c>
      <c r="Z2773" s="25" t="str">
        <f t="shared" si="380"/>
        <v>Friday</v>
      </c>
      <c r="AA2773" s="25" t="str">
        <f t="shared" si="381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75"/>
        <v>2771</v>
      </c>
      <c r="B2774" s="25" t="s">
        <v>3590</v>
      </c>
      <c r="C2774" s="45">
        <v>45912</v>
      </c>
      <c r="D2774" s="45">
        <v>45918</v>
      </c>
      <c r="E2774" s="8">
        <v>231.75</v>
      </c>
      <c r="F2774" s="8">
        <f t="shared" si="378"/>
        <v>20394</v>
      </c>
      <c r="G2774" s="54">
        <f t="shared" si="376"/>
        <v>20394</v>
      </c>
      <c r="H2774" s="25">
        <v>101243</v>
      </c>
      <c r="I2774" s="25" t="s">
        <v>4064</v>
      </c>
      <c r="J2774" s="25">
        <v>1</v>
      </c>
      <c r="K2774" s="25">
        <v>1</v>
      </c>
      <c r="L2774" s="25">
        <f t="shared" si="382"/>
        <v>0</v>
      </c>
      <c r="M2774" s="25" t="s">
        <v>3647</v>
      </c>
      <c r="N2774" s="45">
        <v>45919</v>
      </c>
      <c r="O2774" s="54">
        <v>23227.14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79"/>
        <v/>
      </c>
      <c r="Z2774" s="25" t="str">
        <f t="shared" si="380"/>
        <v>Friday</v>
      </c>
      <c r="AA2774" s="25" t="str">
        <f t="shared" si="381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75"/>
        <v>2772</v>
      </c>
      <c r="B2775" s="25" t="s">
        <v>3590</v>
      </c>
      <c r="C2775" s="45">
        <v>45912</v>
      </c>
      <c r="D2775" s="45">
        <v>45918</v>
      </c>
      <c r="E2775" s="8">
        <v>226.8</v>
      </c>
      <c r="F2775" s="8">
        <f t="shared" si="378"/>
        <v>19958.400000000001</v>
      </c>
      <c r="G2775" s="54">
        <f t="shared" si="376"/>
        <v>19958.400000000001</v>
      </c>
      <c r="H2775" s="25">
        <v>103056</v>
      </c>
      <c r="I2775" s="25" t="s">
        <v>4065</v>
      </c>
      <c r="J2775" s="25">
        <v>1</v>
      </c>
      <c r="K2775" s="25">
        <v>1</v>
      </c>
      <c r="L2775" s="25">
        <f t="shared" si="382"/>
        <v>0</v>
      </c>
      <c r="M2775" s="25" t="s">
        <v>3647</v>
      </c>
      <c r="N2775" s="45">
        <v>45919</v>
      </c>
      <c r="O2775" s="54">
        <v>24354.68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79"/>
        <v/>
      </c>
      <c r="Z2775" s="25" t="str">
        <f t="shared" si="380"/>
        <v>Friday</v>
      </c>
      <c r="AA2775" s="25" t="str">
        <f t="shared" si="381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75"/>
        <v>2773</v>
      </c>
      <c r="B2776" s="25" t="s">
        <v>3590</v>
      </c>
      <c r="C2776" s="45">
        <v>45912</v>
      </c>
      <c r="D2776" s="45">
        <v>45918</v>
      </c>
      <c r="E2776" s="8">
        <v>215.6</v>
      </c>
      <c r="F2776" s="8">
        <f t="shared" si="378"/>
        <v>18972.8</v>
      </c>
      <c r="G2776" s="54">
        <f t="shared" si="376"/>
        <v>18972.8</v>
      </c>
      <c r="H2776" s="25">
        <v>106310</v>
      </c>
      <c r="I2776" s="25" t="s">
        <v>4066</v>
      </c>
      <c r="J2776" s="25">
        <v>1</v>
      </c>
      <c r="K2776" s="25">
        <v>1</v>
      </c>
      <c r="L2776" s="25">
        <f t="shared" si="382"/>
        <v>0</v>
      </c>
      <c r="M2776" s="25" t="s">
        <v>3647</v>
      </c>
      <c r="N2776" s="45">
        <v>45919</v>
      </c>
      <c r="O2776" s="54">
        <v>23151.98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79"/>
        <v/>
      </c>
      <c r="Z2776" s="25" t="str">
        <f t="shared" si="380"/>
        <v>Friday</v>
      </c>
      <c r="AA2776" s="25" t="str">
        <f t="shared" si="381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75"/>
        <v>2774</v>
      </c>
      <c r="B2777" s="25" t="s">
        <v>3590</v>
      </c>
      <c r="C2777" s="45">
        <v>45912</v>
      </c>
      <c r="D2777" s="45">
        <v>45918</v>
      </c>
      <c r="E2777" s="8">
        <v>177.75</v>
      </c>
      <c r="F2777" s="8">
        <f t="shared" si="378"/>
        <v>15642</v>
      </c>
      <c r="G2777" s="54">
        <f t="shared" si="376"/>
        <v>15642</v>
      </c>
      <c r="H2777" s="25">
        <v>107632</v>
      </c>
      <c r="I2777" s="25" t="s">
        <v>4067</v>
      </c>
      <c r="J2777" s="25">
        <v>1</v>
      </c>
      <c r="K2777" s="25">
        <v>1</v>
      </c>
      <c r="L2777" s="25">
        <f t="shared" si="382"/>
        <v>0</v>
      </c>
      <c r="M2777" s="25" t="s">
        <v>3647</v>
      </c>
      <c r="N2777" s="45">
        <v>45919</v>
      </c>
      <c r="O2777" s="54">
        <v>17814.990000000002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79"/>
        <v/>
      </c>
      <c r="Z2777" s="25" t="str">
        <f t="shared" si="380"/>
        <v>Friday</v>
      </c>
      <c r="AA2777" s="25" t="str">
        <f t="shared" si="381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75"/>
        <v>2775</v>
      </c>
      <c r="B2778" s="25" t="s">
        <v>3590</v>
      </c>
      <c r="C2778" s="45">
        <v>45912</v>
      </c>
      <c r="D2778" s="45">
        <v>45918</v>
      </c>
      <c r="E2778" s="8">
        <v>37.799999999999997</v>
      </c>
      <c r="F2778" s="8">
        <f t="shared" si="378"/>
        <v>3326.3999999999996</v>
      </c>
      <c r="G2778" s="54">
        <f t="shared" si="376"/>
        <v>3326.3999999999996</v>
      </c>
      <c r="H2778" s="25">
        <v>115505</v>
      </c>
      <c r="I2778" s="25" t="s">
        <v>4068</v>
      </c>
      <c r="J2778" s="25">
        <v>1</v>
      </c>
      <c r="K2778" s="25">
        <v>1</v>
      </c>
      <c r="L2778" s="25">
        <f t="shared" si="382"/>
        <v>0</v>
      </c>
      <c r="M2778" s="25" t="s">
        <v>3647</v>
      </c>
      <c r="N2778" s="45">
        <v>45919</v>
      </c>
      <c r="O2778" s="54">
        <v>4059.11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79"/>
        <v/>
      </c>
      <c r="Z2778" s="25" t="str">
        <f t="shared" si="380"/>
        <v>Friday</v>
      </c>
      <c r="AA2778" s="25" t="str">
        <f t="shared" si="381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75"/>
        <v>2776</v>
      </c>
      <c r="B2779" s="25" t="s">
        <v>3590</v>
      </c>
      <c r="C2779" s="45">
        <v>45912</v>
      </c>
      <c r="D2779" s="45">
        <v>45918</v>
      </c>
      <c r="E2779" s="8">
        <v>161.69999999999999</v>
      </c>
      <c r="F2779" s="8">
        <f t="shared" si="378"/>
        <v>14229.599999999999</v>
      </c>
      <c r="G2779" s="54">
        <f t="shared" si="376"/>
        <v>14229.599999999999</v>
      </c>
      <c r="H2779" s="25">
        <v>117318</v>
      </c>
      <c r="I2779" s="25" t="s">
        <v>4069</v>
      </c>
      <c r="J2779" s="25">
        <v>1</v>
      </c>
      <c r="K2779" s="25">
        <v>1</v>
      </c>
      <c r="L2779" s="25">
        <f t="shared" si="382"/>
        <v>0</v>
      </c>
      <c r="M2779" s="25" t="s">
        <v>3647</v>
      </c>
      <c r="N2779" s="45">
        <v>45919</v>
      </c>
      <c r="O2779" s="54">
        <v>17363.98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79"/>
        <v/>
      </c>
      <c r="Z2779" s="25" t="str">
        <f t="shared" si="380"/>
        <v>Friday</v>
      </c>
      <c r="AA2779" s="25" t="str">
        <f t="shared" si="381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75"/>
        <v>2777</v>
      </c>
      <c r="B2780" s="25" t="s">
        <v>3590</v>
      </c>
      <c r="C2780" s="45">
        <v>45912</v>
      </c>
      <c r="D2780" s="45">
        <v>45918</v>
      </c>
      <c r="E2780" s="8">
        <v>227.25</v>
      </c>
      <c r="F2780" s="8">
        <f t="shared" si="378"/>
        <v>19998</v>
      </c>
      <c r="G2780" s="54">
        <f t="shared" si="376"/>
        <v>19998</v>
      </c>
      <c r="H2780" s="25">
        <v>119721</v>
      </c>
      <c r="I2780" s="25" t="s">
        <v>4070</v>
      </c>
      <c r="J2780" s="25">
        <v>1</v>
      </c>
      <c r="K2780" s="25">
        <v>1</v>
      </c>
      <c r="L2780" s="25">
        <f t="shared" si="382"/>
        <v>0</v>
      </c>
      <c r="M2780" s="25" t="s">
        <v>3647</v>
      </c>
      <c r="N2780" s="45">
        <v>45919</v>
      </c>
      <c r="O2780" s="54">
        <v>22776.13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79"/>
        <v/>
      </c>
      <c r="Z2780" s="25" t="str">
        <f t="shared" si="380"/>
        <v>Friday</v>
      </c>
      <c r="AA2780" s="25" t="str">
        <f t="shared" si="381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75"/>
        <v>2778</v>
      </c>
      <c r="B2781" s="25" t="s">
        <v>3590</v>
      </c>
      <c r="C2781" s="45">
        <v>45912</v>
      </c>
      <c r="D2781" s="45">
        <v>45918</v>
      </c>
      <c r="E2781" s="8">
        <v>160.30000000000001</v>
      </c>
      <c r="F2781" s="8">
        <f t="shared" si="378"/>
        <v>14106.400000000001</v>
      </c>
      <c r="G2781" s="54">
        <f t="shared" si="376"/>
        <v>14106.400000000001</v>
      </c>
      <c r="H2781" s="25">
        <v>121610</v>
      </c>
      <c r="I2781" s="25" t="s">
        <v>4071</v>
      </c>
      <c r="J2781" s="25">
        <v>1</v>
      </c>
      <c r="K2781" s="25">
        <v>1</v>
      </c>
      <c r="L2781" s="25">
        <f t="shared" si="382"/>
        <v>0</v>
      </c>
      <c r="M2781" s="25" t="s">
        <v>3647</v>
      </c>
      <c r="N2781" s="45">
        <v>45919</v>
      </c>
      <c r="O2781" s="54">
        <v>17213.64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79"/>
        <v/>
      </c>
      <c r="Z2781" s="25" t="str">
        <f t="shared" si="380"/>
        <v>Friday</v>
      </c>
      <c r="AA2781" s="25" t="str">
        <f t="shared" si="381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75"/>
        <v>2779</v>
      </c>
      <c r="B2782" s="25" t="s">
        <v>3590</v>
      </c>
      <c r="C2782" s="45">
        <v>45912</v>
      </c>
      <c r="D2782" s="45">
        <v>45918</v>
      </c>
      <c r="E2782" s="8">
        <v>30.1</v>
      </c>
      <c r="F2782" s="8">
        <f t="shared" si="378"/>
        <v>2648.8</v>
      </c>
      <c r="G2782" s="54">
        <f t="shared" si="376"/>
        <v>2648.8</v>
      </c>
      <c r="H2782" s="25">
        <v>123109</v>
      </c>
      <c r="I2782" s="25" t="s">
        <v>4072</v>
      </c>
      <c r="J2782" s="25">
        <v>1</v>
      </c>
      <c r="K2782" s="25">
        <v>1</v>
      </c>
      <c r="L2782" s="25">
        <f t="shared" si="382"/>
        <v>0</v>
      </c>
      <c r="M2782" s="25" t="s">
        <v>3647</v>
      </c>
      <c r="N2782" s="45">
        <v>45919</v>
      </c>
      <c r="O2782" s="54">
        <v>3232.36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79"/>
        <v/>
      </c>
      <c r="Z2782" s="25" t="str">
        <f t="shared" si="380"/>
        <v>Friday</v>
      </c>
      <c r="AA2782" s="25" t="str">
        <f t="shared" si="381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75"/>
        <v>2780</v>
      </c>
      <c r="B2783" s="25" t="s">
        <v>3590</v>
      </c>
      <c r="C2783" s="45">
        <v>45912</v>
      </c>
      <c r="D2783" s="45">
        <v>45918</v>
      </c>
      <c r="E2783" s="8">
        <v>222.75</v>
      </c>
      <c r="F2783" s="8">
        <f t="shared" si="378"/>
        <v>19602</v>
      </c>
      <c r="G2783" s="54">
        <f t="shared" si="376"/>
        <v>39204</v>
      </c>
      <c r="H2783" s="25">
        <v>125219</v>
      </c>
      <c r="I2783" s="25" t="s">
        <v>4073</v>
      </c>
      <c r="J2783" s="25">
        <v>2</v>
      </c>
      <c r="K2783" s="25">
        <v>2</v>
      </c>
      <c r="L2783" s="25">
        <f t="shared" si="382"/>
        <v>0</v>
      </c>
      <c r="M2783" s="25" t="s">
        <v>3647</v>
      </c>
      <c r="N2783" s="45">
        <v>45919</v>
      </c>
      <c r="O2783" s="54">
        <f>22325.12*2</f>
        <v>44650.239999999998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79"/>
        <v/>
      </c>
      <c r="Z2783" s="25" t="str">
        <f t="shared" si="380"/>
        <v>Friday</v>
      </c>
      <c r="AA2783" s="25" t="str">
        <f t="shared" si="381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75"/>
        <v>2781</v>
      </c>
      <c r="B2784" s="25" t="s">
        <v>3590</v>
      </c>
      <c r="C2784" s="45">
        <v>45912</v>
      </c>
      <c r="D2784" s="45">
        <v>45918</v>
      </c>
      <c r="E2784" s="8">
        <v>95.2</v>
      </c>
      <c r="F2784" s="8">
        <f t="shared" si="378"/>
        <v>8377.6</v>
      </c>
      <c r="G2784" s="54">
        <f t="shared" si="376"/>
        <v>8377.6</v>
      </c>
      <c r="H2784" s="25">
        <v>127647</v>
      </c>
      <c r="I2784" s="25" t="s">
        <v>4074</v>
      </c>
      <c r="J2784" s="25">
        <v>1</v>
      </c>
      <c r="K2784" s="25">
        <v>1</v>
      </c>
      <c r="L2784" s="25">
        <f t="shared" si="382"/>
        <v>0</v>
      </c>
      <c r="M2784" s="25" t="s">
        <v>3647</v>
      </c>
      <c r="N2784" s="45">
        <v>45919</v>
      </c>
      <c r="O2784" s="54">
        <v>10222.950000000001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79"/>
        <v/>
      </c>
      <c r="Z2784" s="25" t="str">
        <f t="shared" si="380"/>
        <v>Friday</v>
      </c>
      <c r="AA2784" s="25" t="str">
        <f t="shared" si="381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75"/>
        <v>2782</v>
      </c>
      <c r="B2785" s="25" t="s">
        <v>3590</v>
      </c>
      <c r="C2785" s="45">
        <v>45912</v>
      </c>
      <c r="D2785" s="45">
        <v>45918</v>
      </c>
      <c r="E2785" s="8">
        <v>200.2</v>
      </c>
      <c r="F2785" s="8">
        <f t="shared" si="378"/>
        <v>17617.599999999999</v>
      </c>
      <c r="G2785" s="54">
        <f t="shared" si="376"/>
        <v>17617.599999999999</v>
      </c>
      <c r="H2785" s="25">
        <v>128016</v>
      </c>
      <c r="I2785" s="25" t="s">
        <v>4075</v>
      </c>
      <c r="J2785" s="25">
        <v>1</v>
      </c>
      <c r="K2785" s="25">
        <v>1</v>
      </c>
      <c r="L2785" s="25">
        <f t="shared" si="382"/>
        <v>0</v>
      </c>
      <c r="M2785" s="25" t="s">
        <v>3647</v>
      </c>
      <c r="N2785" s="45">
        <v>45919</v>
      </c>
      <c r="O2785" s="54">
        <v>21498.26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79"/>
        <v/>
      </c>
      <c r="Z2785" s="25" t="str">
        <f t="shared" si="380"/>
        <v>Friday</v>
      </c>
      <c r="AA2785" s="25" t="str">
        <f t="shared" si="381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75"/>
        <v>2783</v>
      </c>
      <c r="B2786" s="25" t="s">
        <v>3590</v>
      </c>
      <c r="C2786" s="45">
        <v>45912</v>
      </c>
      <c r="D2786" s="45">
        <v>45918</v>
      </c>
      <c r="E2786" s="8">
        <v>212.1</v>
      </c>
      <c r="F2786" s="8">
        <f t="shared" si="378"/>
        <v>18664.8</v>
      </c>
      <c r="G2786" s="54">
        <f t="shared" si="376"/>
        <v>18664.8</v>
      </c>
      <c r="H2786" s="25">
        <v>133518</v>
      </c>
      <c r="I2786" s="25" t="s">
        <v>4076</v>
      </c>
      <c r="J2786" s="25">
        <v>1</v>
      </c>
      <c r="K2786" s="25">
        <v>1</v>
      </c>
      <c r="L2786" s="25">
        <f t="shared" si="382"/>
        <v>0</v>
      </c>
      <c r="M2786" s="25" t="s">
        <v>3647</v>
      </c>
      <c r="N2786" s="45">
        <v>45919</v>
      </c>
      <c r="O2786" s="54">
        <v>22776.13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79"/>
        <v/>
      </c>
      <c r="Z2786" s="25" t="str">
        <f t="shared" si="380"/>
        <v>Friday</v>
      </c>
      <c r="AA2786" s="25" t="str">
        <f t="shared" si="381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75"/>
        <v>2784</v>
      </c>
      <c r="B2787" s="25" t="s">
        <v>3590</v>
      </c>
      <c r="C2787" s="45">
        <v>45912</v>
      </c>
      <c r="D2787" s="45">
        <v>45918</v>
      </c>
      <c r="E2787" s="8">
        <v>194.25</v>
      </c>
      <c r="F2787" s="8">
        <f t="shared" si="378"/>
        <v>17094</v>
      </c>
      <c r="G2787" s="54">
        <f t="shared" si="376"/>
        <v>17094</v>
      </c>
      <c r="H2787" s="25">
        <v>135221</v>
      </c>
      <c r="I2787" s="25" t="s">
        <v>4077</v>
      </c>
      <c r="J2787" s="25">
        <v>1</v>
      </c>
      <c r="K2787" s="25">
        <v>1</v>
      </c>
      <c r="L2787" s="25">
        <f t="shared" si="382"/>
        <v>0</v>
      </c>
      <c r="M2787" s="25" t="s">
        <v>3647</v>
      </c>
      <c r="N2787" s="45">
        <v>45919</v>
      </c>
      <c r="O2787" s="54">
        <v>19468.71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79"/>
        <v/>
      </c>
      <c r="Z2787" s="25" t="str">
        <f t="shared" si="380"/>
        <v>Friday</v>
      </c>
      <c r="AA2787" s="25" t="str">
        <f t="shared" si="381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75"/>
        <v>2785</v>
      </c>
      <c r="B2788" s="25" t="s">
        <v>3590</v>
      </c>
      <c r="C2788" s="45">
        <v>45912</v>
      </c>
      <c r="D2788" s="45">
        <v>45918</v>
      </c>
      <c r="E2788" s="8">
        <v>259</v>
      </c>
      <c r="F2788" s="8">
        <f t="shared" si="378"/>
        <v>22792</v>
      </c>
      <c r="G2788" s="54">
        <f t="shared" si="376"/>
        <v>22792</v>
      </c>
      <c r="H2788" s="25">
        <v>149014</v>
      </c>
      <c r="I2788" s="25" t="s">
        <v>4078</v>
      </c>
      <c r="J2788" s="25">
        <v>1</v>
      </c>
      <c r="K2788" s="25">
        <v>1</v>
      </c>
      <c r="L2788" s="25">
        <f t="shared" si="382"/>
        <v>0</v>
      </c>
      <c r="M2788" s="25" t="s">
        <v>3647</v>
      </c>
      <c r="N2788" s="45">
        <v>45919</v>
      </c>
      <c r="O2788" s="54">
        <v>27812.44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79"/>
        <v/>
      </c>
      <c r="Z2788" s="25" t="str">
        <f t="shared" si="380"/>
        <v>Friday</v>
      </c>
      <c r="AA2788" s="25" t="str">
        <f t="shared" si="381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75"/>
        <v>2786</v>
      </c>
      <c r="B2789" s="25" t="s">
        <v>3590</v>
      </c>
      <c r="C2789" s="45">
        <v>45912</v>
      </c>
      <c r="D2789" s="45">
        <v>45918</v>
      </c>
      <c r="E2789" s="8">
        <v>202.5</v>
      </c>
      <c r="F2789" s="8">
        <f t="shared" si="378"/>
        <v>17820</v>
      </c>
      <c r="G2789" s="54">
        <f t="shared" si="376"/>
        <v>17820</v>
      </c>
      <c r="H2789" s="25">
        <v>154319</v>
      </c>
      <c r="I2789" s="25" t="s">
        <v>4079</v>
      </c>
      <c r="J2789" s="25">
        <v>1</v>
      </c>
      <c r="K2789" s="25">
        <v>1</v>
      </c>
      <c r="L2789" s="25">
        <f t="shared" si="382"/>
        <v>0</v>
      </c>
      <c r="M2789" s="25" t="s">
        <v>3647</v>
      </c>
      <c r="N2789" s="45">
        <v>45919</v>
      </c>
      <c r="O2789" s="54">
        <v>20295.560000000001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79"/>
        <v/>
      </c>
      <c r="Z2789" s="25" t="str">
        <f t="shared" si="380"/>
        <v>Friday</v>
      </c>
      <c r="AA2789" s="25" t="str">
        <f t="shared" si="381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75"/>
        <v>2787</v>
      </c>
      <c r="B2790" s="25" t="s">
        <v>3590</v>
      </c>
      <c r="C2790" s="45">
        <v>45912</v>
      </c>
      <c r="D2790" s="45">
        <v>45918</v>
      </c>
      <c r="E2790" s="8">
        <v>234.5</v>
      </c>
      <c r="F2790" s="8">
        <f t="shared" si="378"/>
        <v>20636</v>
      </c>
      <c r="G2790" s="54">
        <f t="shared" si="376"/>
        <v>20636</v>
      </c>
      <c r="H2790" s="25">
        <v>156104</v>
      </c>
      <c r="I2790" s="25" t="s">
        <v>4080</v>
      </c>
      <c r="J2790" s="25">
        <v>1</v>
      </c>
      <c r="K2790" s="25">
        <v>1</v>
      </c>
      <c r="L2790" s="25">
        <f t="shared" si="382"/>
        <v>0</v>
      </c>
      <c r="M2790" s="25" t="s">
        <v>3647</v>
      </c>
      <c r="N2790" s="45">
        <v>45919</v>
      </c>
      <c r="O2790" s="54">
        <v>25181.53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79"/>
        <v/>
      </c>
      <c r="Z2790" s="25" t="str">
        <f t="shared" si="380"/>
        <v>Friday</v>
      </c>
      <c r="AA2790" s="25" t="str">
        <f t="shared" si="381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75"/>
        <v>2788</v>
      </c>
      <c r="B2791" s="25" t="s">
        <v>3590</v>
      </c>
      <c r="C2791" s="45">
        <v>45912</v>
      </c>
      <c r="D2791" s="45">
        <v>45918</v>
      </c>
      <c r="E2791" s="8">
        <v>210</v>
      </c>
      <c r="F2791" s="8">
        <f t="shared" si="378"/>
        <v>18480</v>
      </c>
      <c r="G2791" s="54">
        <f t="shared" si="376"/>
        <v>18480</v>
      </c>
      <c r="H2791" s="25">
        <v>156543</v>
      </c>
      <c r="I2791" s="25" t="s">
        <v>4081</v>
      </c>
      <c r="J2791" s="25">
        <v>1</v>
      </c>
      <c r="K2791" s="25">
        <v>1</v>
      </c>
      <c r="L2791" s="25">
        <f t="shared" si="382"/>
        <v>0</v>
      </c>
      <c r="M2791" s="25" t="s">
        <v>3647</v>
      </c>
      <c r="N2791" s="45">
        <v>45919</v>
      </c>
      <c r="O2791" s="54">
        <v>21047.25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79"/>
        <v/>
      </c>
      <c r="Z2791" s="25" t="str">
        <f t="shared" si="380"/>
        <v>Friday</v>
      </c>
      <c r="AA2791" s="25" t="str">
        <f t="shared" si="381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75"/>
        <v>2789</v>
      </c>
      <c r="B2792" s="25" t="s">
        <v>3590</v>
      </c>
      <c r="C2792" s="45">
        <v>45912</v>
      </c>
      <c r="D2792" s="45">
        <v>45918</v>
      </c>
      <c r="E2792" s="8">
        <v>147</v>
      </c>
      <c r="F2792" s="8">
        <f t="shared" si="378"/>
        <v>12936</v>
      </c>
      <c r="G2792" s="54">
        <f t="shared" si="376"/>
        <v>12936</v>
      </c>
      <c r="H2792" s="25">
        <v>161214</v>
      </c>
      <c r="I2792" s="25" t="s">
        <v>4082</v>
      </c>
      <c r="J2792" s="25">
        <v>1</v>
      </c>
      <c r="K2792" s="25">
        <v>1</v>
      </c>
      <c r="L2792" s="25">
        <f t="shared" si="382"/>
        <v>0</v>
      </c>
      <c r="M2792" s="25" t="s">
        <v>3647</v>
      </c>
      <c r="N2792" s="45">
        <v>45919</v>
      </c>
      <c r="O2792" s="54">
        <v>15785.44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79"/>
        <v/>
      </c>
      <c r="Z2792" s="25" t="str">
        <f t="shared" si="380"/>
        <v>Friday</v>
      </c>
      <c r="AA2792" s="25" t="str">
        <f t="shared" si="381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75"/>
        <v>2790</v>
      </c>
      <c r="B2793" s="25" t="s">
        <v>3590</v>
      </c>
      <c r="C2793" s="45">
        <v>45912</v>
      </c>
      <c r="D2793" s="45">
        <v>45918</v>
      </c>
      <c r="E2793" s="8">
        <v>90.3</v>
      </c>
      <c r="F2793" s="8">
        <f t="shared" si="378"/>
        <v>7946.4</v>
      </c>
      <c r="G2793" s="54">
        <f t="shared" si="376"/>
        <v>7946.4</v>
      </c>
      <c r="H2793" s="25">
        <v>302645</v>
      </c>
      <c r="I2793" s="25" t="s">
        <v>4083</v>
      </c>
      <c r="J2793" s="25">
        <v>1</v>
      </c>
      <c r="K2793" s="25">
        <v>1</v>
      </c>
      <c r="L2793" s="25">
        <f t="shared" si="382"/>
        <v>0</v>
      </c>
      <c r="M2793" s="25" t="s">
        <v>3646</v>
      </c>
      <c r="N2793" s="45">
        <v>45919</v>
      </c>
      <c r="O2793" s="54">
        <v>11636.12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79"/>
        <v/>
      </c>
      <c r="Z2793" s="25" t="str">
        <f t="shared" si="380"/>
        <v>Friday</v>
      </c>
      <c r="AA2793" s="25" t="str">
        <f t="shared" si="381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75"/>
        <v>2791</v>
      </c>
      <c r="B2794" s="25" t="s">
        <v>3590</v>
      </c>
      <c r="C2794" s="45">
        <v>45912</v>
      </c>
      <c r="D2794" s="45">
        <v>45918</v>
      </c>
      <c r="E2794" s="8">
        <v>148.5</v>
      </c>
      <c r="F2794" s="8">
        <f t="shared" si="378"/>
        <v>13068</v>
      </c>
      <c r="G2794" s="54">
        <f t="shared" si="376"/>
        <v>13068</v>
      </c>
      <c r="H2794" s="25">
        <v>304035</v>
      </c>
      <c r="I2794" s="25" t="s">
        <v>4084</v>
      </c>
      <c r="J2794" s="25">
        <v>1</v>
      </c>
      <c r="K2794" s="25">
        <v>1</v>
      </c>
      <c r="L2794" s="25">
        <f t="shared" si="382"/>
        <v>0</v>
      </c>
      <c r="M2794" s="25" t="s">
        <v>3646</v>
      </c>
      <c r="N2794" s="45">
        <v>45919</v>
      </c>
      <c r="O2794" s="54">
        <v>17860.099999999999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79"/>
        <v/>
      </c>
      <c r="Z2794" s="25" t="str">
        <f t="shared" si="380"/>
        <v>Friday</v>
      </c>
      <c r="AA2794" s="25" t="str">
        <f t="shared" si="381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75"/>
        <v>2792</v>
      </c>
      <c r="B2795" s="25" t="s">
        <v>3590</v>
      </c>
      <c r="C2795" s="45">
        <v>45912</v>
      </c>
      <c r="D2795" s="45">
        <v>45918</v>
      </c>
      <c r="E2795" s="8">
        <v>165</v>
      </c>
      <c r="F2795" s="8">
        <f t="shared" si="378"/>
        <v>14520</v>
      </c>
      <c r="G2795" s="54">
        <f t="shared" si="376"/>
        <v>14520</v>
      </c>
      <c r="H2795" s="25">
        <v>310933</v>
      </c>
      <c r="I2795" s="25" t="s">
        <v>4085</v>
      </c>
      <c r="J2795" s="25">
        <v>1</v>
      </c>
      <c r="K2795" s="25">
        <v>1</v>
      </c>
      <c r="L2795" s="25">
        <f t="shared" si="382"/>
        <v>0</v>
      </c>
      <c r="M2795" s="25" t="s">
        <v>3646</v>
      </c>
      <c r="N2795" s="45">
        <v>45919</v>
      </c>
      <c r="O2795" s="54">
        <v>19844.55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79"/>
        <v/>
      </c>
      <c r="Z2795" s="25" t="str">
        <f t="shared" si="380"/>
        <v>Friday</v>
      </c>
      <c r="AA2795" s="25" t="str">
        <f t="shared" si="381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75"/>
        <v>2793</v>
      </c>
      <c r="B2796" s="25" t="s">
        <v>3590</v>
      </c>
      <c r="C2796" s="45">
        <v>45912</v>
      </c>
      <c r="D2796" s="45">
        <v>45918</v>
      </c>
      <c r="E2796" s="8">
        <v>86.8</v>
      </c>
      <c r="F2796" s="8">
        <f t="shared" si="378"/>
        <v>7638.4</v>
      </c>
      <c r="G2796" s="54">
        <f t="shared" si="376"/>
        <v>7638.4</v>
      </c>
      <c r="H2796" s="25">
        <v>317417</v>
      </c>
      <c r="I2796" s="25" t="s">
        <v>4086</v>
      </c>
      <c r="J2796" s="25">
        <v>1</v>
      </c>
      <c r="K2796" s="25">
        <v>1</v>
      </c>
      <c r="L2796" s="25">
        <f t="shared" si="382"/>
        <v>0</v>
      </c>
      <c r="M2796" s="25" t="s">
        <v>3646</v>
      </c>
      <c r="N2796" s="45">
        <v>45919</v>
      </c>
      <c r="O2796" s="54">
        <v>11185.11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79"/>
        <v/>
      </c>
      <c r="Z2796" s="25" t="str">
        <f t="shared" si="380"/>
        <v>Friday</v>
      </c>
      <c r="AA2796" s="25" t="str">
        <f t="shared" si="381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75"/>
        <v>2794</v>
      </c>
      <c r="B2797" s="25" t="s">
        <v>3590</v>
      </c>
      <c r="C2797" s="45">
        <v>45912</v>
      </c>
      <c r="D2797" s="45">
        <v>45918</v>
      </c>
      <c r="E2797" s="8">
        <v>83.3</v>
      </c>
      <c r="F2797" s="8">
        <f t="shared" si="378"/>
        <v>7330.4</v>
      </c>
      <c r="G2797" s="54">
        <f t="shared" si="376"/>
        <v>7330.4</v>
      </c>
      <c r="H2797" s="25">
        <v>364102</v>
      </c>
      <c r="I2797" s="25" t="s">
        <v>4087</v>
      </c>
      <c r="J2797" s="25">
        <v>1</v>
      </c>
      <c r="K2797" s="25">
        <v>1</v>
      </c>
      <c r="L2797" s="25">
        <f t="shared" si="382"/>
        <v>0</v>
      </c>
      <c r="M2797" s="25" t="s">
        <v>3644</v>
      </c>
      <c r="N2797" s="45">
        <v>45919</v>
      </c>
      <c r="O2797" s="54">
        <v>10734.1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79"/>
        <v/>
      </c>
      <c r="Z2797" s="25" t="str">
        <f t="shared" si="380"/>
        <v>Friday</v>
      </c>
      <c r="AA2797" s="25" t="str">
        <f t="shared" si="381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75"/>
        <v>2795</v>
      </c>
      <c r="B2798" s="25" t="s">
        <v>3590</v>
      </c>
      <c r="C2798" s="45">
        <v>45912</v>
      </c>
      <c r="D2798" s="45">
        <v>45918</v>
      </c>
      <c r="E2798" s="8">
        <v>430.5</v>
      </c>
      <c r="F2798" s="8">
        <f t="shared" si="378"/>
        <v>37884</v>
      </c>
      <c r="G2798" s="54">
        <f t="shared" si="376"/>
        <v>37884</v>
      </c>
      <c r="H2798" s="25">
        <v>422604</v>
      </c>
      <c r="I2798" s="25" t="s">
        <v>4028</v>
      </c>
      <c r="J2798" s="25">
        <v>1</v>
      </c>
      <c r="K2798" s="25">
        <v>1</v>
      </c>
      <c r="L2798" s="25">
        <f t="shared" si="382"/>
        <v>0</v>
      </c>
      <c r="M2798" s="25" t="s">
        <v>3644</v>
      </c>
      <c r="N2798" s="45">
        <v>45919</v>
      </c>
      <c r="O2798" s="54">
        <v>55474.54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79"/>
        <v/>
      </c>
      <c r="Z2798" s="25" t="str">
        <f t="shared" si="380"/>
        <v>Friday</v>
      </c>
      <c r="AA2798" s="25" t="str">
        <f t="shared" si="381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75"/>
        <v>2796</v>
      </c>
      <c r="B2799" s="25" t="s">
        <v>3590</v>
      </c>
      <c r="C2799" s="45">
        <v>45912</v>
      </c>
      <c r="D2799" s="45">
        <v>45918</v>
      </c>
      <c r="E2799" s="8">
        <v>193.20000000000002</v>
      </c>
      <c r="F2799" s="8">
        <f t="shared" si="378"/>
        <v>17001.600000000002</v>
      </c>
      <c r="G2799" s="54">
        <f t="shared" si="376"/>
        <v>51004.800000000003</v>
      </c>
      <c r="H2799" s="25">
        <v>426803</v>
      </c>
      <c r="I2799" s="25" t="s">
        <v>4088</v>
      </c>
      <c r="J2799" s="25">
        <v>3</v>
      </c>
      <c r="K2799" s="25">
        <v>3</v>
      </c>
      <c r="L2799" s="25">
        <f t="shared" si="382"/>
        <v>0</v>
      </c>
      <c r="M2799" s="25" t="s">
        <v>3647</v>
      </c>
      <c r="N2799" s="45">
        <v>45919</v>
      </c>
      <c r="O2799" s="54">
        <v>62239.74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79"/>
        <v/>
      </c>
      <c r="Z2799" s="25" t="str">
        <f t="shared" si="380"/>
        <v>Friday</v>
      </c>
      <c r="AA2799" s="25" t="str">
        <f t="shared" si="381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75"/>
        <v>2797</v>
      </c>
      <c r="B2800" s="25" t="s">
        <v>3590</v>
      </c>
      <c r="C2800" s="45">
        <v>45912</v>
      </c>
      <c r="D2800" s="45">
        <v>45918</v>
      </c>
      <c r="E2800" s="8">
        <v>212.25</v>
      </c>
      <c r="F2800" s="8">
        <f t="shared" si="378"/>
        <v>18678</v>
      </c>
      <c r="G2800" s="54">
        <f t="shared" si="376"/>
        <v>18678</v>
      </c>
      <c r="H2800" s="25">
        <v>505836</v>
      </c>
      <c r="I2800" s="25" t="s">
        <v>4089</v>
      </c>
      <c r="J2800" s="25">
        <v>1</v>
      </c>
      <c r="K2800" s="25">
        <v>1</v>
      </c>
      <c r="L2800" s="25">
        <f t="shared" si="382"/>
        <v>0</v>
      </c>
      <c r="M2800" s="25" t="s">
        <v>3647</v>
      </c>
      <c r="N2800" s="45">
        <v>45919</v>
      </c>
      <c r="O2800" s="54">
        <v>21272.76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79"/>
        <v/>
      </c>
      <c r="Z2800" s="25" t="str">
        <f t="shared" si="380"/>
        <v>Friday</v>
      </c>
      <c r="AA2800" s="25" t="str">
        <f t="shared" si="381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75"/>
        <v>2798</v>
      </c>
      <c r="B2801" s="25" t="s">
        <v>3590</v>
      </c>
      <c r="C2801" s="45">
        <v>45912</v>
      </c>
      <c r="D2801" s="45">
        <v>45918</v>
      </c>
      <c r="E2801" s="8">
        <v>137.9</v>
      </c>
      <c r="F2801" s="8">
        <f t="shared" si="378"/>
        <v>12135.2</v>
      </c>
      <c r="G2801" s="54">
        <f t="shared" si="376"/>
        <v>12135.2</v>
      </c>
      <c r="H2801" s="25">
        <v>506304</v>
      </c>
      <c r="I2801" s="25" t="s">
        <v>4090</v>
      </c>
      <c r="J2801" s="25">
        <v>1</v>
      </c>
      <c r="K2801" s="25">
        <v>1</v>
      </c>
      <c r="L2801" s="25">
        <f t="shared" si="382"/>
        <v>0</v>
      </c>
      <c r="M2801" s="25" t="s">
        <v>3647</v>
      </c>
      <c r="N2801" s="45">
        <v>45919</v>
      </c>
      <c r="O2801" s="54">
        <v>14808.24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79"/>
        <v/>
      </c>
      <c r="Z2801" s="25" t="str">
        <f t="shared" si="380"/>
        <v>Friday</v>
      </c>
      <c r="AA2801" s="25" t="str">
        <f t="shared" si="381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x14ac:dyDescent="0.25">
      <c r="A2802" s="25">
        <f t="shared" si="375"/>
        <v>2799</v>
      </c>
      <c r="B2802" s="25" t="s">
        <v>3590</v>
      </c>
      <c r="C2802" s="45">
        <v>45912</v>
      </c>
      <c r="D2802" s="45">
        <v>45918</v>
      </c>
      <c r="E2802" s="8">
        <v>349.3</v>
      </c>
      <c r="F2802" s="8">
        <f t="shared" si="378"/>
        <v>30738.400000000001</v>
      </c>
      <c r="G2802" s="54">
        <f t="shared" si="376"/>
        <v>30738.400000000001</v>
      </c>
      <c r="H2802" s="25">
        <v>576406</v>
      </c>
      <c r="I2802" s="25" t="s">
        <v>4091</v>
      </c>
      <c r="J2802" s="25">
        <v>1</v>
      </c>
      <c r="K2802" s="25">
        <v>1</v>
      </c>
      <c r="L2802" s="25">
        <f t="shared" si="382"/>
        <v>0</v>
      </c>
      <c r="M2802" s="25" t="s">
        <v>3645</v>
      </c>
      <c r="N2802" s="45">
        <v>45919</v>
      </c>
      <c r="O2802" s="54">
        <v>45011.05</v>
      </c>
      <c r="P2802" s="25" t="s">
        <v>50</v>
      </c>
      <c r="Q2802" s="25" t="s">
        <v>2078</v>
      </c>
      <c r="R2802" s="25" t="s">
        <v>638</v>
      </c>
      <c r="S2802" s="3">
        <v>-20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79"/>
        <v/>
      </c>
      <c r="Z2802" s="25" t="str">
        <f t="shared" si="380"/>
        <v>Friday</v>
      </c>
      <c r="AA2802" s="25" t="str">
        <f t="shared" si="381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x14ac:dyDescent="0.25">
      <c r="A2803" s="25">
        <f t="shared" si="375"/>
        <v>2800</v>
      </c>
      <c r="B2803" s="25" t="s">
        <v>3591</v>
      </c>
      <c r="C2803" s="45">
        <v>45912</v>
      </c>
      <c r="D2803" s="45">
        <v>45918</v>
      </c>
      <c r="E2803" s="8">
        <v>121.1</v>
      </c>
      <c r="F2803" s="8">
        <f t="shared" si="378"/>
        <v>10656.8</v>
      </c>
      <c r="G2803" s="54">
        <f t="shared" si="376"/>
        <v>10656.8</v>
      </c>
      <c r="H2803" s="25">
        <v>101208</v>
      </c>
      <c r="I2803" s="25" t="s">
        <v>4092</v>
      </c>
      <c r="J2803" s="25">
        <v>1</v>
      </c>
      <c r="K2803" s="25">
        <v>1</v>
      </c>
      <c r="L2803" s="25">
        <f t="shared" si="382"/>
        <v>0</v>
      </c>
      <c r="M2803" s="25" t="s">
        <v>3654</v>
      </c>
      <c r="N2803" s="45">
        <v>45920</v>
      </c>
      <c r="O2803" s="54">
        <v>17429.75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79"/>
        <v>2</v>
      </c>
      <c r="Z2803" s="25" t="str">
        <f t="shared" si="380"/>
        <v>Saturday</v>
      </c>
      <c r="AA2803" s="25" t="str">
        <f t="shared" si="381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75"/>
        <v>2801</v>
      </c>
      <c r="B2804" s="25" t="s">
        <v>3591</v>
      </c>
      <c r="C2804" s="45">
        <v>45912</v>
      </c>
      <c r="D2804" s="45">
        <v>45918</v>
      </c>
      <c r="E2804" s="8">
        <v>160.30000000000001</v>
      </c>
      <c r="F2804" s="8">
        <f t="shared" si="378"/>
        <v>14106.400000000001</v>
      </c>
      <c r="G2804" s="54">
        <f t="shared" si="376"/>
        <v>28212.800000000003</v>
      </c>
      <c r="H2804" s="25">
        <v>101320</v>
      </c>
      <c r="I2804" s="25" t="s">
        <v>4093</v>
      </c>
      <c r="J2804" s="25">
        <v>2</v>
      </c>
      <c r="K2804" s="25">
        <v>2</v>
      </c>
      <c r="L2804" s="25">
        <f t="shared" si="382"/>
        <v>0</v>
      </c>
      <c r="M2804" s="25" t="s">
        <v>3671</v>
      </c>
      <c r="N2804" s="45">
        <v>45920</v>
      </c>
      <c r="O2804" s="54">
        <v>42594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79"/>
        <v>2</v>
      </c>
      <c r="Z2804" s="25" t="str">
        <f t="shared" si="380"/>
        <v>Saturday</v>
      </c>
      <c r="AA2804" s="25" t="str">
        <f t="shared" si="381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75"/>
        <v>2802</v>
      </c>
      <c r="B2805" s="25" t="s">
        <v>3591</v>
      </c>
      <c r="C2805" s="45">
        <v>45912</v>
      </c>
      <c r="D2805" s="45">
        <v>45918</v>
      </c>
      <c r="E2805" s="8">
        <v>65.8</v>
      </c>
      <c r="F2805" s="8">
        <f t="shared" si="378"/>
        <v>5790.4</v>
      </c>
      <c r="G2805" s="54">
        <f t="shared" si="376"/>
        <v>5790.4</v>
      </c>
      <c r="H2805" s="25">
        <v>103112</v>
      </c>
      <c r="I2805" s="25" t="s">
        <v>3948</v>
      </c>
      <c r="J2805" s="25">
        <v>1</v>
      </c>
      <c r="K2805" s="25">
        <v>1</v>
      </c>
      <c r="L2805" s="25">
        <f t="shared" si="382"/>
        <v>0</v>
      </c>
      <c r="M2805" s="25" t="s">
        <v>3654</v>
      </c>
      <c r="N2805" s="45">
        <v>45920</v>
      </c>
      <c r="O2805" s="54">
        <v>9470.5</v>
      </c>
      <c r="P2805" s="25" t="s">
        <v>2055</v>
      </c>
      <c r="Q2805" s="25">
        <v>58155928261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Hyderabad</v>
      </c>
      <c r="W2805" s="56"/>
      <c r="X2805" s="45">
        <v>45922</v>
      </c>
      <c r="Y2805" s="25">
        <f t="shared" si="379"/>
        <v>2</v>
      </c>
      <c r="Z2805" s="25" t="str">
        <f t="shared" si="380"/>
        <v>Saturday</v>
      </c>
      <c r="AA2805" s="25" t="str">
        <f t="shared" si="381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75"/>
        <v>2803</v>
      </c>
      <c r="B2806" s="25" t="s">
        <v>3591</v>
      </c>
      <c r="C2806" s="45">
        <v>45912</v>
      </c>
      <c r="D2806" s="45">
        <v>45918</v>
      </c>
      <c r="E2806" s="8">
        <v>137.19999999999999</v>
      </c>
      <c r="F2806" s="8">
        <f t="shared" si="378"/>
        <v>12073.599999999999</v>
      </c>
      <c r="G2806" s="54">
        <f t="shared" si="376"/>
        <v>12073.599999999999</v>
      </c>
      <c r="H2806" s="25">
        <v>103116</v>
      </c>
      <c r="I2806" s="25" t="s">
        <v>3949</v>
      </c>
      <c r="J2806" s="25">
        <v>1</v>
      </c>
      <c r="K2806" s="25">
        <v>1</v>
      </c>
      <c r="L2806" s="25">
        <f t="shared" si="382"/>
        <v>0</v>
      </c>
      <c r="M2806" s="25" t="s">
        <v>3671</v>
      </c>
      <c r="N2806" s="45">
        <v>45920</v>
      </c>
      <c r="O2806" s="54">
        <v>18228</v>
      </c>
      <c r="P2806" s="25" t="s">
        <v>2052</v>
      </c>
      <c r="Q2806" s="25">
        <v>58155920056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Pune</v>
      </c>
      <c r="W2806" s="56"/>
      <c r="X2806" s="45">
        <v>45922</v>
      </c>
      <c r="Y2806" s="25">
        <f t="shared" si="379"/>
        <v>2</v>
      </c>
      <c r="Z2806" s="25" t="str">
        <f t="shared" si="380"/>
        <v>Saturday</v>
      </c>
      <c r="AA2806" s="25" t="str">
        <f t="shared" si="381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75"/>
        <v>2804</v>
      </c>
      <c r="B2807" s="25" t="s">
        <v>3591</v>
      </c>
      <c r="C2807" s="45">
        <v>45912</v>
      </c>
      <c r="D2807" s="45">
        <v>45918</v>
      </c>
      <c r="E2807" s="8">
        <v>150.5</v>
      </c>
      <c r="F2807" s="8">
        <f t="shared" si="378"/>
        <v>13244</v>
      </c>
      <c r="G2807" s="54">
        <f t="shared" si="376"/>
        <v>39732</v>
      </c>
      <c r="H2807" s="25">
        <v>103227</v>
      </c>
      <c r="I2807" s="25" t="s">
        <v>4094</v>
      </c>
      <c r="J2807" s="25">
        <v>3</v>
      </c>
      <c r="K2807" s="25">
        <v>3</v>
      </c>
      <c r="L2807" s="25">
        <f t="shared" si="382"/>
        <v>0</v>
      </c>
      <c r="M2807" s="25" t="s">
        <v>3671</v>
      </c>
      <c r="N2807" s="45">
        <v>45920</v>
      </c>
      <c r="O2807" s="54">
        <v>59985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79"/>
        <v>2</v>
      </c>
      <c r="Z2807" s="25" t="str">
        <f t="shared" si="380"/>
        <v>Saturday</v>
      </c>
      <c r="AA2807" s="25" t="str">
        <f t="shared" si="381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75"/>
        <v>2805</v>
      </c>
      <c r="B2808" s="25" t="s">
        <v>3591</v>
      </c>
      <c r="C2808" s="45">
        <v>45912</v>
      </c>
      <c r="D2808" s="45">
        <v>45918</v>
      </c>
      <c r="E2808" s="8">
        <v>226.1</v>
      </c>
      <c r="F2808" s="8">
        <f t="shared" si="378"/>
        <v>19896.8</v>
      </c>
      <c r="G2808" s="54">
        <f t="shared" si="376"/>
        <v>19896.8</v>
      </c>
      <c r="H2808" s="25">
        <v>116420</v>
      </c>
      <c r="I2808" s="25" t="s">
        <v>4095</v>
      </c>
      <c r="J2808" s="25">
        <v>1</v>
      </c>
      <c r="K2808" s="25">
        <v>1</v>
      </c>
      <c r="L2808" s="25">
        <f t="shared" si="382"/>
        <v>0</v>
      </c>
      <c r="M2808" s="25" t="s">
        <v>3654</v>
      </c>
      <c r="N2808" s="45">
        <v>45920</v>
      </c>
      <c r="O2808" s="54">
        <v>32542.25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79"/>
        <v>2</v>
      </c>
      <c r="Z2808" s="25" t="str">
        <f t="shared" si="380"/>
        <v>Saturday</v>
      </c>
      <c r="AA2808" s="25" t="str">
        <f t="shared" si="381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75"/>
        <v>2806</v>
      </c>
      <c r="B2809" s="25" t="s">
        <v>3591</v>
      </c>
      <c r="C2809" s="45">
        <v>45912</v>
      </c>
      <c r="D2809" s="45">
        <v>45918</v>
      </c>
      <c r="E2809" s="8">
        <v>231.75</v>
      </c>
      <c r="F2809" s="8">
        <f t="shared" si="378"/>
        <v>20394</v>
      </c>
      <c r="G2809" s="54">
        <f t="shared" si="376"/>
        <v>20394</v>
      </c>
      <c r="H2809" s="25">
        <v>117334</v>
      </c>
      <c r="I2809" s="25" t="s">
        <v>4096</v>
      </c>
      <c r="J2809" s="25">
        <v>1</v>
      </c>
      <c r="K2809" s="25">
        <v>1</v>
      </c>
      <c r="L2809" s="25">
        <f t="shared" si="382"/>
        <v>0</v>
      </c>
      <c r="M2809" s="25" t="s">
        <v>3654</v>
      </c>
      <c r="N2809" s="45">
        <v>45920</v>
      </c>
      <c r="O2809" s="54">
        <v>31131.75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79"/>
        <v>2</v>
      </c>
      <c r="Z2809" s="25" t="str">
        <f t="shared" si="380"/>
        <v>Saturday</v>
      </c>
      <c r="AA2809" s="25" t="str">
        <f t="shared" si="381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75"/>
        <v>2807</v>
      </c>
      <c r="B2810" s="25" t="s">
        <v>3591</v>
      </c>
      <c r="C2810" s="45">
        <v>45912</v>
      </c>
      <c r="D2810" s="45">
        <v>45918</v>
      </c>
      <c r="E2810" s="8">
        <v>129.5</v>
      </c>
      <c r="F2810" s="8">
        <f t="shared" si="378"/>
        <v>11396</v>
      </c>
      <c r="G2810" s="54">
        <f t="shared" si="376"/>
        <v>11396</v>
      </c>
      <c r="H2810" s="25">
        <v>123108</v>
      </c>
      <c r="I2810" s="25" t="s">
        <v>4097</v>
      </c>
      <c r="J2810" s="25">
        <v>1</v>
      </c>
      <c r="K2810" s="25">
        <v>1</v>
      </c>
      <c r="L2810" s="25">
        <f t="shared" si="382"/>
        <v>0</v>
      </c>
      <c r="M2810" s="25" t="s">
        <v>3654</v>
      </c>
      <c r="N2810" s="45">
        <v>45920</v>
      </c>
      <c r="O2810" s="54">
        <v>18638.75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79"/>
        <v>2</v>
      </c>
      <c r="Z2810" s="25" t="str">
        <f t="shared" si="380"/>
        <v>Saturday</v>
      </c>
      <c r="AA2810" s="25" t="str">
        <f t="shared" si="381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75"/>
        <v>2808</v>
      </c>
      <c r="B2811" s="25" t="s">
        <v>3591</v>
      </c>
      <c r="C2811" s="45">
        <v>45912</v>
      </c>
      <c r="D2811" s="45">
        <v>45918</v>
      </c>
      <c r="E2811" s="8">
        <v>212.1</v>
      </c>
      <c r="F2811" s="8">
        <f t="shared" si="378"/>
        <v>18664.8</v>
      </c>
      <c r="G2811" s="54">
        <f t="shared" si="376"/>
        <v>18664.8</v>
      </c>
      <c r="H2811" s="25">
        <v>127624</v>
      </c>
      <c r="I2811" s="25" t="s">
        <v>4098</v>
      </c>
      <c r="J2811" s="25">
        <v>1</v>
      </c>
      <c r="K2811" s="25">
        <v>1</v>
      </c>
      <c r="L2811" s="25">
        <f t="shared" si="382"/>
        <v>0</v>
      </c>
      <c r="M2811" s="25" t="s">
        <v>3654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79"/>
        <v>2</v>
      </c>
      <c r="Z2811" s="25" t="str">
        <f t="shared" si="380"/>
        <v>Saturday</v>
      </c>
      <c r="AA2811" s="25" t="str">
        <f t="shared" si="381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75"/>
        <v>2809</v>
      </c>
      <c r="B2812" s="25" t="s">
        <v>3591</v>
      </c>
      <c r="C2812" s="45">
        <v>45912</v>
      </c>
      <c r="D2812" s="45">
        <v>45918</v>
      </c>
      <c r="E2812" s="8">
        <v>234.5</v>
      </c>
      <c r="F2812" s="8">
        <f t="shared" si="378"/>
        <v>20636</v>
      </c>
      <c r="G2812" s="54">
        <f t="shared" si="376"/>
        <v>20636</v>
      </c>
      <c r="H2812" s="25">
        <v>128012</v>
      </c>
      <c r="I2812" s="25" t="s">
        <v>4099</v>
      </c>
      <c r="J2812" s="25">
        <v>1</v>
      </c>
      <c r="K2812" s="25">
        <v>1</v>
      </c>
      <c r="L2812" s="25">
        <f t="shared" si="382"/>
        <v>0</v>
      </c>
      <c r="M2812" s="25" t="s">
        <v>3654</v>
      </c>
      <c r="N2812" s="45">
        <v>45920</v>
      </c>
      <c r="O2812" s="54">
        <v>33751.25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79"/>
        <v>2</v>
      </c>
      <c r="Z2812" s="25" t="str">
        <f t="shared" si="380"/>
        <v>Saturday</v>
      </c>
      <c r="AA2812" s="25" t="str">
        <f t="shared" si="381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75"/>
        <v>2810</v>
      </c>
      <c r="B2813" s="25" t="s">
        <v>3591</v>
      </c>
      <c r="C2813" s="45">
        <v>45912</v>
      </c>
      <c r="D2813" s="45">
        <v>45918</v>
      </c>
      <c r="E2813" s="8">
        <v>227.25</v>
      </c>
      <c r="F2813" s="8">
        <f t="shared" si="378"/>
        <v>19998</v>
      </c>
      <c r="G2813" s="54">
        <f t="shared" si="376"/>
        <v>19998</v>
      </c>
      <c r="H2813" s="25">
        <v>141727</v>
      </c>
      <c r="I2813" s="25" t="s">
        <v>4100</v>
      </c>
      <c r="J2813" s="25">
        <v>1</v>
      </c>
      <c r="K2813" s="25">
        <v>1</v>
      </c>
      <c r="L2813" s="25">
        <f t="shared" si="382"/>
        <v>0</v>
      </c>
      <c r="M2813" s="25" t="s">
        <v>3654</v>
      </c>
      <c r="N2813" s="45">
        <v>45920</v>
      </c>
      <c r="O2813" s="54">
        <v>30527.25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79"/>
        <v>2</v>
      </c>
      <c r="Z2813" s="25" t="str">
        <f t="shared" si="380"/>
        <v>Saturday</v>
      </c>
      <c r="AA2813" s="25" t="str">
        <f t="shared" si="381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75"/>
        <v>2811</v>
      </c>
      <c r="B2814" s="25" t="s">
        <v>3591</v>
      </c>
      <c r="C2814" s="45">
        <v>45912</v>
      </c>
      <c r="D2814" s="45">
        <v>45918</v>
      </c>
      <c r="E2814" s="8">
        <v>193.2</v>
      </c>
      <c r="F2814" s="8">
        <f t="shared" si="378"/>
        <v>17001.599999999999</v>
      </c>
      <c r="G2814" s="54">
        <f t="shared" si="376"/>
        <v>17001.599999999999</v>
      </c>
      <c r="H2814" s="25">
        <v>156604</v>
      </c>
      <c r="I2814" s="25" t="s">
        <v>3966</v>
      </c>
      <c r="J2814" s="25">
        <v>1</v>
      </c>
      <c r="K2814" s="25">
        <v>1</v>
      </c>
      <c r="L2814" s="25">
        <f t="shared" si="382"/>
        <v>0</v>
      </c>
      <c r="M2814" s="25" t="s">
        <v>3667</v>
      </c>
      <c r="N2814" s="45">
        <v>45920</v>
      </c>
      <c r="O2814" s="54">
        <v>20964.96</v>
      </c>
      <c r="P2814" s="25" t="s">
        <v>277</v>
      </c>
      <c r="Q2814" s="25">
        <v>58155927303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Pune</v>
      </c>
      <c r="W2814" s="56"/>
      <c r="X2814" s="45">
        <v>45923</v>
      </c>
      <c r="Y2814" s="25">
        <f t="shared" si="379"/>
        <v>3</v>
      </c>
      <c r="Z2814" s="25" t="str">
        <f t="shared" si="380"/>
        <v>Saturday</v>
      </c>
      <c r="AA2814" s="25" t="str">
        <f t="shared" si="381"/>
        <v>Tuesday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75"/>
        <v>2812</v>
      </c>
      <c r="B2815" s="25" t="s">
        <v>3591</v>
      </c>
      <c r="C2815" s="45">
        <v>45912</v>
      </c>
      <c r="D2815" s="45">
        <v>45918</v>
      </c>
      <c r="E2815" s="8">
        <v>157.5</v>
      </c>
      <c r="F2815" s="8">
        <f t="shared" si="378"/>
        <v>13860</v>
      </c>
      <c r="G2815" s="54">
        <f t="shared" si="376"/>
        <v>27720</v>
      </c>
      <c r="H2815" s="25">
        <v>159214</v>
      </c>
      <c r="I2815" s="25" t="s">
        <v>4101</v>
      </c>
      <c r="J2815" s="25">
        <v>2</v>
      </c>
      <c r="K2815" s="25">
        <v>2</v>
      </c>
      <c r="L2815" s="25">
        <f t="shared" si="382"/>
        <v>0</v>
      </c>
      <c r="M2815" s="25" t="s">
        <v>3654</v>
      </c>
      <c r="N2815" s="45">
        <v>45920</v>
      </c>
      <c r="O2815" s="54">
        <v>45337.5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79"/>
        <v>2</v>
      </c>
      <c r="Z2815" s="25" t="str">
        <f t="shared" si="380"/>
        <v>Saturday</v>
      </c>
      <c r="AA2815" s="25" t="str">
        <f t="shared" si="381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75"/>
        <v>2813</v>
      </c>
      <c r="B2816" s="25" t="s">
        <v>3591</v>
      </c>
      <c r="C2816" s="45">
        <v>45912</v>
      </c>
      <c r="D2816" s="45">
        <v>45918</v>
      </c>
      <c r="E2816" s="8">
        <v>68.599999999999994</v>
      </c>
      <c r="F2816" s="8">
        <f t="shared" si="378"/>
        <v>6036.7999999999993</v>
      </c>
      <c r="G2816" s="54">
        <f t="shared" si="376"/>
        <v>30183.999999999996</v>
      </c>
      <c r="H2816" s="25">
        <v>300602</v>
      </c>
      <c r="I2816" s="25" t="s">
        <v>4102</v>
      </c>
      <c r="J2816" s="25">
        <v>5</v>
      </c>
      <c r="K2816" s="25">
        <v>5</v>
      </c>
      <c r="L2816" s="25">
        <f t="shared" si="382"/>
        <v>0</v>
      </c>
      <c r="M2816" s="25" t="s">
        <v>3669</v>
      </c>
      <c r="N2816" s="45">
        <v>45920</v>
      </c>
      <c r="O2816" s="54">
        <v>53165</v>
      </c>
      <c r="P2816" s="25" t="s">
        <v>631</v>
      </c>
      <c r="Q2816" s="25">
        <v>58155919651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Telangana</v>
      </c>
      <c r="W2816" s="56"/>
      <c r="X2816" s="45">
        <v>45922</v>
      </c>
      <c r="Y2816" s="25">
        <f t="shared" si="379"/>
        <v>2</v>
      </c>
      <c r="Z2816" s="25" t="str">
        <f t="shared" si="380"/>
        <v>Saturday</v>
      </c>
      <c r="AA2816" s="25" t="str">
        <f t="shared" si="381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75"/>
        <v>2814</v>
      </c>
      <c r="B2817" s="25" t="s">
        <v>3591</v>
      </c>
      <c r="C2817" s="45">
        <v>45912</v>
      </c>
      <c r="D2817" s="45">
        <v>45918</v>
      </c>
      <c r="E2817" s="8">
        <v>297</v>
      </c>
      <c r="F2817" s="8">
        <f t="shared" si="378"/>
        <v>26136</v>
      </c>
      <c r="G2817" s="54">
        <f t="shared" si="376"/>
        <v>78408</v>
      </c>
      <c r="H2817" s="25">
        <v>301044</v>
      </c>
      <c r="I2817" s="25" t="s">
        <v>4103</v>
      </c>
      <c r="J2817" s="25">
        <v>3</v>
      </c>
      <c r="K2817" s="25">
        <v>3</v>
      </c>
      <c r="L2817" s="25">
        <f t="shared" si="382"/>
        <v>0</v>
      </c>
      <c r="M2817" s="25" t="s">
        <v>3654</v>
      </c>
      <c r="N2817" s="45">
        <v>45920</v>
      </c>
      <c r="O2817" s="54">
        <v>119691</v>
      </c>
      <c r="P2817" s="25" t="s">
        <v>2055</v>
      </c>
      <c r="Q2817" s="25">
        <v>58155928261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Hyderabad</v>
      </c>
      <c r="W2817" s="56"/>
      <c r="X2817" s="45">
        <v>45922</v>
      </c>
      <c r="Y2817" s="25">
        <f t="shared" si="379"/>
        <v>2</v>
      </c>
      <c r="Z2817" s="25" t="str">
        <f t="shared" si="380"/>
        <v>Saturday</v>
      </c>
      <c r="AA2817" s="25" t="str">
        <f t="shared" si="381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75"/>
        <v>2815</v>
      </c>
      <c r="B2818" s="25" t="s">
        <v>3591</v>
      </c>
      <c r="C2818" s="45">
        <v>45912</v>
      </c>
      <c r="D2818" s="45">
        <v>45918</v>
      </c>
      <c r="E2818" s="8">
        <v>207.9</v>
      </c>
      <c r="F2818" s="8">
        <f t="shared" si="378"/>
        <v>18295.2</v>
      </c>
      <c r="G2818" s="54">
        <f t="shared" si="376"/>
        <v>54885.600000000006</v>
      </c>
      <c r="H2818" s="25">
        <v>302910</v>
      </c>
      <c r="I2818" s="25" t="s">
        <v>4104</v>
      </c>
      <c r="J2818" s="25">
        <v>3</v>
      </c>
      <c r="K2818" s="25">
        <v>3</v>
      </c>
      <c r="L2818" s="25">
        <f t="shared" si="382"/>
        <v>0</v>
      </c>
      <c r="M2818" s="25" t="s">
        <v>3654</v>
      </c>
      <c r="N2818" s="45">
        <v>45920</v>
      </c>
      <c r="O2818" s="54">
        <v>89768.25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79"/>
        <v>2</v>
      </c>
      <c r="Z2818" s="25" t="str">
        <f t="shared" si="380"/>
        <v>Saturday</v>
      </c>
      <c r="AA2818" s="25" t="str">
        <f t="shared" si="381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75"/>
        <v>2816</v>
      </c>
      <c r="B2819" s="25" t="s">
        <v>3591</v>
      </c>
      <c r="C2819" s="45">
        <v>45912</v>
      </c>
      <c r="D2819" s="45">
        <v>45918</v>
      </c>
      <c r="E2819" s="8">
        <v>153</v>
      </c>
      <c r="F2819" s="8">
        <f t="shared" si="378"/>
        <v>13464</v>
      </c>
      <c r="G2819" s="54">
        <f t="shared" si="376"/>
        <v>26928</v>
      </c>
      <c r="H2819" s="25">
        <v>303529</v>
      </c>
      <c r="I2819" s="25" t="s">
        <v>4105</v>
      </c>
      <c r="J2819" s="25">
        <v>2</v>
      </c>
      <c r="K2819" s="25">
        <v>2</v>
      </c>
      <c r="L2819" s="25">
        <f t="shared" si="382"/>
        <v>0</v>
      </c>
      <c r="M2819" s="25" t="s">
        <v>3648</v>
      </c>
      <c r="N2819" s="45">
        <v>45923</v>
      </c>
      <c r="O2819" s="54">
        <v>46165</v>
      </c>
      <c r="P2819" s="25" t="s">
        <v>654</v>
      </c>
      <c r="Q2819" s="25" t="s">
        <v>2078</v>
      </c>
      <c r="R2819" s="25" t="s">
        <v>638</v>
      </c>
      <c r="S2819" s="3">
        <v>4</v>
      </c>
      <c r="T2819" s="55" t="s">
        <v>3702</v>
      </c>
      <c r="U2819" s="25" t="s">
        <v>19</v>
      </c>
      <c r="V2819" s="25" t="str">
        <f>VLOOKUP(P2819,'Customer List'!B:C,2,)</f>
        <v>Delhi</v>
      </c>
      <c r="W2819" s="56"/>
      <c r="X2819" s="45"/>
      <c r="Y2819" s="25" t="str">
        <f t="shared" si="379"/>
        <v/>
      </c>
      <c r="Z2819" s="25" t="str">
        <f t="shared" si="380"/>
        <v>Tuesday</v>
      </c>
      <c r="AA2819" s="25" t="str">
        <f t="shared" si="381"/>
        <v/>
      </c>
      <c r="AB2819" s="25" t="str">
        <f>VLOOKUP(U2819,'Currency Sheet'!A:C,3,)</f>
        <v>DOLLAR</v>
      </c>
      <c r="AC2819" s="67" t="str">
        <f>VLOOKUP(P2819,'Customer List'!B:D,3,)</f>
        <v>Local</v>
      </c>
    </row>
    <row r="2820" spans="1:29" x14ac:dyDescent="0.25">
      <c r="A2820" s="25">
        <f t="shared" si="375"/>
        <v>2817</v>
      </c>
      <c r="B2820" s="25" t="s">
        <v>3591</v>
      </c>
      <c r="C2820" s="45">
        <v>45912</v>
      </c>
      <c r="D2820" s="45">
        <v>45918</v>
      </c>
      <c r="E2820" s="8">
        <v>300.75</v>
      </c>
      <c r="F2820" s="8">
        <f t="shared" si="378"/>
        <v>26466</v>
      </c>
      <c r="G2820" s="54">
        <f t="shared" si="376"/>
        <v>79398</v>
      </c>
      <c r="H2820" s="25">
        <v>304042</v>
      </c>
      <c r="I2820" s="25" t="s">
        <v>3916</v>
      </c>
      <c r="J2820" s="25">
        <v>3</v>
      </c>
      <c r="K2820" s="25">
        <v>3</v>
      </c>
      <c r="L2820" s="25">
        <f t="shared" si="382"/>
        <v>0</v>
      </c>
      <c r="M2820" s="25" t="s">
        <v>3654</v>
      </c>
      <c r="N2820" s="45">
        <v>45920</v>
      </c>
      <c r="O2820" s="54">
        <v>121202.25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79"/>
        <v>2</v>
      </c>
      <c r="Z2820" s="25" t="str">
        <f t="shared" si="380"/>
        <v>Saturday</v>
      </c>
      <c r="AA2820" s="25" t="str">
        <f t="shared" si="381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375"/>
        <v>2818</v>
      </c>
      <c r="B2821" s="25" t="s">
        <v>3591</v>
      </c>
      <c r="C2821" s="45">
        <v>45912</v>
      </c>
      <c r="D2821" s="45">
        <v>45918</v>
      </c>
      <c r="E2821" s="8">
        <v>185.5</v>
      </c>
      <c r="F2821" s="8">
        <f t="shared" si="378"/>
        <v>16324</v>
      </c>
      <c r="G2821" s="54">
        <f t="shared" si="376"/>
        <v>32648</v>
      </c>
      <c r="H2821" s="25">
        <v>304120</v>
      </c>
      <c r="I2821" s="25" t="s">
        <v>4106</v>
      </c>
      <c r="J2821" s="25">
        <v>2</v>
      </c>
      <c r="K2821" s="25">
        <v>2</v>
      </c>
      <c r="L2821" s="25">
        <f t="shared" si="382"/>
        <v>0</v>
      </c>
      <c r="M2821" s="25" t="s">
        <v>3654</v>
      </c>
      <c r="N2821" s="45">
        <v>45920</v>
      </c>
      <c r="O2821" s="54">
        <v>53397.5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79"/>
        <v>2</v>
      </c>
      <c r="Z2821" s="25" t="str">
        <f t="shared" si="380"/>
        <v>Saturday</v>
      </c>
      <c r="AA2821" s="25" t="str">
        <f t="shared" si="381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75"/>
        <v>2819</v>
      </c>
      <c r="B2822" s="25" t="s">
        <v>3591</v>
      </c>
      <c r="C2822" s="45">
        <v>45912</v>
      </c>
      <c r="D2822" s="45">
        <v>45918</v>
      </c>
      <c r="E2822" s="8">
        <v>226.1</v>
      </c>
      <c r="F2822" s="8">
        <f t="shared" si="378"/>
        <v>19896.8</v>
      </c>
      <c r="G2822" s="54">
        <f t="shared" si="376"/>
        <v>59690.399999999994</v>
      </c>
      <c r="H2822" s="25">
        <v>305636</v>
      </c>
      <c r="I2822" s="25" t="s">
        <v>4107</v>
      </c>
      <c r="J2822" s="25">
        <v>3</v>
      </c>
      <c r="K2822" s="25">
        <v>3</v>
      </c>
      <c r="L2822" s="25">
        <f t="shared" si="382"/>
        <v>0</v>
      </c>
      <c r="M2822" s="25" t="s">
        <v>3654</v>
      </c>
      <c r="N2822" s="45">
        <v>45920</v>
      </c>
      <c r="O2822" s="54">
        <v>97626.75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79"/>
        <v>2</v>
      </c>
      <c r="Z2822" s="25" t="str">
        <f t="shared" si="380"/>
        <v>Saturday</v>
      </c>
      <c r="AA2822" s="25" t="str">
        <f t="shared" si="381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ref="A2823:A2886" si="383">A2822+1</f>
        <v>2820</v>
      </c>
      <c r="B2823" s="25" t="s">
        <v>3591</v>
      </c>
      <c r="C2823" s="45">
        <v>45912</v>
      </c>
      <c r="D2823" s="45">
        <v>45918</v>
      </c>
      <c r="E2823" s="8">
        <v>318</v>
      </c>
      <c r="F2823" s="8">
        <f t="shared" si="378"/>
        <v>27984</v>
      </c>
      <c r="G2823" s="54">
        <f t="shared" ref="G2823:G2886" si="384">F2823*J2823</f>
        <v>27984</v>
      </c>
      <c r="H2823" s="25">
        <v>308120</v>
      </c>
      <c r="I2823" s="25" t="s">
        <v>4108</v>
      </c>
      <c r="J2823" s="25">
        <v>1</v>
      </c>
      <c r="K2823" s="25">
        <v>1</v>
      </c>
      <c r="L2823" s="25">
        <f t="shared" si="382"/>
        <v>0</v>
      </c>
      <c r="M2823" s="25" t="s">
        <v>3686</v>
      </c>
      <c r="N2823" s="45">
        <v>45920</v>
      </c>
      <c r="O2823" s="54">
        <v>36252</v>
      </c>
      <c r="P2823" s="25" t="s">
        <v>243</v>
      </c>
      <c r="Q2823" s="25">
        <v>58155920465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Mumbai</v>
      </c>
      <c r="W2823" s="56"/>
      <c r="X2823" s="45">
        <v>45922</v>
      </c>
      <c r="Y2823" s="25">
        <f t="shared" si="379"/>
        <v>2</v>
      </c>
      <c r="Z2823" s="25" t="str">
        <f t="shared" si="380"/>
        <v>Saturday</v>
      </c>
      <c r="AA2823" s="25" t="str">
        <f t="shared" si="381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83"/>
        <v>2821</v>
      </c>
      <c r="B2824" s="25" t="s">
        <v>3591</v>
      </c>
      <c r="C2824" s="45">
        <v>45912</v>
      </c>
      <c r="D2824" s="45">
        <v>45918</v>
      </c>
      <c r="E2824" s="8">
        <v>204.4</v>
      </c>
      <c r="F2824" s="8">
        <f t="shared" si="378"/>
        <v>17987.2</v>
      </c>
      <c r="G2824" s="54">
        <f t="shared" si="384"/>
        <v>53961.600000000006</v>
      </c>
      <c r="H2824" s="25">
        <v>324406</v>
      </c>
      <c r="I2824" s="25" t="s">
        <v>4109</v>
      </c>
      <c r="J2824" s="25">
        <v>3</v>
      </c>
      <c r="K2824" s="25">
        <v>3</v>
      </c>
      <c r="L2824" s="25">
        <f t="shared" si="382"/>
        <v>0</v>
      </c>
      <c r="M2824" s="25" t="s">
        <v>3654</v>
      </c>
      <c r="N2824" s="45">
        <v>45920</v>
      </c>
      <c r="O2824" s="54">
        <v>88257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Hyderabad</v>
      </c>
      <c r="W2824" s="56"/>
      <c r="X2824" s="45">
        <v>45922</v>
      </c>
      <c r="Y2824" s="25">
        <f t="shared" si="379"/>
        <v>2</v>
      </c>
      <c r="Z2824" s="25" t="str">
        <f t="shared" si="380"/>
        <v>Saturday</v>
      </c>
      <c r="AA2824" s="25" t="str">
        <f t="shared" si="381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83"/>
        <v>2822</v>
      </c>
      <c r="B2825" s="25" t="s">
        <v>3591</v>
      </c>
      <c r="C2825" s="45">
        <v>45912</v>
      </c>
      <c r="D2825" s="45">
        <v>45918</v>
      </c>
      <c r="E2825" s="8">
        <v>334.5</v>
      </c>
      <c r="F2825" s="8">
        <f t="shared" si="378"/>
        <v>29436</v>
      </c>
      <c r="G2825" s="54">
        <f t="shared" si="384"/>
        <v>88308</v>
      </c>
      <c r="H2825" s="25">
        <v>353230</v>
      </c>
      <c r="I2825" s="25" t="s">
        <v>4110</v>
      </c>
      <c r="J2825" s="25">
        <v>3</v>
      </c>
      <c r="K2825" s="25">
        <v>3</v>
      </c>
      <c r="L2825" s="25">
        <f t="shared" si="382"/>
        <v>0</v>
      </c>
      <c r="M2825" s="25" t="s">
        <v>3654</v>
      </c>
      <c r="N2825" s="45">
        <v>45920</v>
      </c>
      <c r="O2825" s="54">
        <v>134803.5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79"/>
        <v>2</v>
      </c>
      <c r="Z2825" s="25" t="str">
        <f t="shared" si="380"/>
        <v>Saturday</v>
      </c>
      <c r="AA2825" s="25" t="str">
        <f t="shared" si="381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83"/>
        <v>2823</v>
      </c>
      <c r="B2826" s="25" t="s">
        <v>3591</v>
      </c>
      <c r="C2826" s="45">
        <v>45912</v>
      </c>
      <c r="D2826" s="45">
        <v>45918</v>
      </c>
      <c r="E2826" s="8">
        <v>156.75</v>
      </c>
      <c r="F2826" s="8">
        <f t="shared" ref="F2826:F2868" si="385">IF(AB2826="DOLLAR",E2826*88,E2826)</f>
        <v>13794</v>
      </c>
      <c r="G2826" s="54">
        <f t="shared" si="384"/>
        <v>13794</v>
      </c>
      <c r="H2826" s="25">
        <v>356619</v>
      </c>
      <c r="I2826" s="25" t="s">
        <v>4111</v>
      </c>
      <c r="J2826" s="25">
        <v>1</v>
      </c>
      <c r="K2826" s="25">
        <v>1</v>
      </c>
      <c r="L2826" s="25">
        <f t="shared" si="382"/>
        <v>0</v>
      </c>
      <c r="M2826" s="25" t="s">
        <v>3659</v>
      </c>
      <c r="N2826" s="45">
        <v>45920</v>
      </c>
      <c r="O2826" s="54">
        <v>22676.5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ref="Y2826:Y2867" si="386">IF(X2826="", "", X2826-N2826)</f>
        <v>3</v>
      </c>
      <c r="Z2826" s="25" t="str">
        <f t="shared" ref="Z2826:Z2867" si="387">IF(N2826="", "", TEXT(N2826, "dddd"))</f>
        <v>Saturday</v>
      </c>
      <c r="AA2826" s="25" t="str">
        <f t="shared" ref="AA2826:AA2867" si="388">IF(X2826="", "", TEXT(X2826, "dddd"))</f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83"/>
        <v>2824</v>
      </c>
      <c r="B2827" s="25" t="s">
        <v>3591</v>
      </c>
      <c r="C2827" s="45">
        <v>45912</v>
      </c>
      <c r="D2827" s="45">
        <v>45918</v>
      </c>
      <c r="E2827" s="8">
        <v>136.5</v>
      </c>
      <c r="F2827" s="8">
        <f t="shared" si="385"/>
        <v>12012</v>
      </c>
      <c r="G2827" s="54">
        <f t="shared" si="384"/>
        <v>12012</v>
      </c>
      <c r="H2827" s="25">
        <v>359413</v>
      </c>
      <c r="I2827" s="25" t="s">
        <v>4112</v>
      </c>
      <c r="J2827" s="25">
        <v>1</v>
      </c>
      <c r="K2827" s="25">
        <v>1</v>
      </c>
      <c r="L2827" s="25">
        <f t="shared" si="382"/>
        <v>0</v>
      </c>
      <c r="M2827" s="25" t="s">
        <v>3659</v>
      </c>
      <c r="N2827" s="45">
        <v>45920</v>
      </c>
      <c r="O2827" s="54">
        <v>19747</v>
      </c>
      <c r="P2827" s="25" t="s">
        <v>267</v>
      </c>
      <c r="Q2827" s="25">
        <v>58155923210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Pune</v>
      </c>
      <c r="W2827" s="56"/>
      <c r="X2827" s="45">
        <v>45923</v>
      </c>
      <c r="Y2827" s="25">
        <f t="shared" si="386"/>
        <v>3</v>
      </c>
      <c r="Z2827" s="25" t="str">
        <f t="shared" si="387"/>
        <v>Saturday</v>
      </c>
      <c r="AA2827" s="25" t="str">
        <f t="shared" si="388"/>
        <v>Tuesday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83"/>
        <v>2825</v>
      </c>
      <c r="B2828" s="25" t="s">
        <v>3591</v>
      </c>
      <c r="C2828" s="45">
        <v>45912</v>
      </c>
      <c r="D2828" s="45">
        <v>45918</v>
      </c>
      <c r="E2828" s="8">
        <v>177.75</v>
      </c>
      <c r="F2828" s="8">
        <f t="shared" si="385"/>
        <v>15642</v>
      </c>
      <c r="G2828" s="54">
        <f t="shared" si="384"/>
        <v>15642</v>
      </c>
      <c r="H2828" s="25">
        <v>360731</v>
      </c>
      <c r="I2828" s="25" t="s">
        <v>4113</v>
      </c>
      <c r="J2828" s="25">
        <v>1</v>
      </c>
      <c r="K2828" s="25">
        <v>1</v>
      </c>
      <c r="L2828" s="25">
        <f t="shared" ref="L2828:L2867" si="389">J2828-K2828</f>
        <v>0</v>
      </c>
      <c r="M2828" s="25" t="s">
        <v>3659</v>
      </c>
      <c r="N2828" s="45">
        <v>45920</v>
      </c>
      <c r="O2828" s="54">
        <v>25714.5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86"/>
        <v>3</v>
      </c>
      <c r="Z2828" s="25" t="str">
        <f t="shared" si="387"/>
        <v>Saturday</v>
      </c>
      <c r="AA2828" s="25" t="str">
        <f t="shared" si="388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83"/>
        <v>2826</v>
      </c>
      <c r="B2829" s="25" t="s">
        <v>3591</v>
      </c>
      <c r="C2829" s="45">
        <v>45912</v>
      </c>
      <c r="D2829" s="45">
        <v>45918</v>
      </c>
      <c r="E2829" s="8">
        <v>259</v>
      </c>
      <c r="F2829" s="8">
        <f t="shared" si="385"/>
        <v>22792</v>
      </c>
      <c r="G2829" s="54">
        <f t="shared" si="384"/>
        <v>22792</v>
      </c>
      <c r="H2829" s="25">
        <v>369616</v>
      </c>
      <c r="I2829" s="25" t="s">
        <v>4114</v>
      </c>
      <c r="J2829" s="25">
        <v>1</v>
      </c>
      <c r="K2829" s="25">
        <v>1</v>
      </c>
      <c r="L2829" s="25">
        <f t="shared" si="389"/>
        <v>0</v>
      </c>
      <c r="M2829" s="25" t="s">
        <v>3663</v>
      </c>
      <c r="N2829" s="45">
        <v>45920</v>
      </c>
      <c r="O2829" s="54">
        <v>34410</v>
      </c>
      <c r="P2829" s="25" t="s">
        <v>893</v>
      </c>
      <c r="Q2829" s="25">
        <v>58155919286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Banglore</v>
      </c>
      <c r="W2829" s="56"/>
      <c r="X2829" s="45">
        <v>45922</v>
      </c>
      <c r="Y2829" s="25">
        <f t="shared" si="386"/>
        <v>2</v>
      </c>
      <c r="Z2829" s="25" t="str">
        <f t="shared" si="387"/>
        <v>Saturday</v>
      </c>
      <c r="AA2829" s="25" t="str">
        <f t="shared" si="388"/>
        <v>Monday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83"/>
        <v>2827</v>
      </c>
      <c r="B2830" s="25" t="s">
        <v>3591</v>
      </c>
      <c r="C2830" s="45">
        <v>45912</v>
      </c>
      <c r="D2830" s="45">
        <v>45918</v>
      </c>
      <c r="E2830" s="8">
        <v>316.5</v>
      </c>
      <c r="F2830" s="8">
        <f t="shared" si="385"/>
        <v>27852</v>
      </c>
      <c r="G2830" s="54">
        <f t="shared" si="384"/>
        <v>55704</v>
      </c>
      <c r="H2830" s="25">
        <v>373746</v>
      </c>
      <c r="I2830" s="25" t="s">
        <v>4115</v>
      </c>
      <c r="J2830" s="25">
        <v>2</v>
      </c>
      <c r="K2830" s="25">
        <v>2</v>
      </c>
      <c r="L2830" s="25">
        <f t="shared" si="389"/>
        <v>0</v>
      </c>
      <c r="M2830" s="25" t="s">
        <v>3664</v>
      </c>
      <c r="N2830" s="45">
        <v>45920</v>
      </c>
      <c r="O2830" s="54">
        <v>91574</v>
      </c>
      <c r="P2830" s="25" t="s">
        <v>893</v>
      </c>
      <c r="Q2830" s="25">
        <v>58155919286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Banglore</v>
      </c>
      <c r="W2830" s="56"/>
      <c r="X2830" s="45">
        <v>45922</v>
      </c>
      <c r="Y2830" s="25">
        <f t="shared" si="386"/>
        <v>2</v>
      </c>
      <c r="Z2830" s="25" t="str">
        <f t="shared" si="387"/>
        <v>Saturday</v>
      </c>
      <c r="AA2830" s="25" t="str">
        <f t="shared" si="388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83"/>
        <v>2828</v>
      </c>
      <c r="B2831" s="25" t="s">
        <v>3591</v>
      </c>
      <c r="C2831" s="45">
        <v>45912</v>
      </c>
      <c r="D2831" s="45">
        <v>45918</v>
      </c>
      <c r="E2831" s="8">
        <v>99.4</v>
      </c>
      <c r="F2831" s="8">
        <f t="shared" si="385"/>
        <v>8747.2000000000007</v>
      </c>
      <c r="G2831" s="54">
        <f t="shared" si="384"/>
        <v>8747.2000000000007</v>
      </c>
      <c r="H2831" s="25">
        <v>379207</v>
      </c>
      <c r="I2831" s="25" t="s">
        <v>4116</v>
      </c>
      <c r="J2831" s="25">
        <v>1</v>
      </c>
      <c r="K2831" s="25">
        <v>1</v>
      </c>
      <c r="L2831" s="25">
        <f t="shared" si="389"/>
        <v>0</v>
      </c>
      <c r="M2831" s="25" t="s">
        <v>3659</v>
      </c>
      <c r="N2831" s="45">
        <v>45920</v>
      </c>
      <c r="O2831" s="54">
        <v>15407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Pune</v>
      </c>
      <c r="W2831" s="56"/>
      <c r="X2831" s="45">
        <v>45923</v>
      </c>
      <c r="Y2831" s="25">
        <f t="shared" si="386"/>
        <v>3</v>
      </c>
      <c r="Z2831" s="25" t="str">
        <f t="shared" si="387"/>
        <v>Saturday</v>
      </c>
      <c r="AA2831" s="25" t="str">
        <f t="shared" si="388"/>
        <v>Tuesday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83"/>
        <v>2829</v>
      </c>
      <c r="B2832" s="25" t="s">
        <v>3591</v>
      </c>
      <c r="C2832" s="45">
        <v>45912</v>
      </c>
      <c r="D2832" s="45">
        <v>45918</v>
      </c>
      <c r="E2832" s="8">
        <v>199.5</v>
      </c>
      <c r="F2832" s="8">
        <f t="shared" si="385"/>
        <v>17556</v>
      </c>
      <c r="G2832" s="54">
        <f t="shared" si="384"/>
        <v>52668</v>
      </c>
      <c r="H2832" s="25">
        <v>384808</v>
      </c>
      <c r="I2832" s="25" t="s">
        <v>4117</v>
      </c>
      <c r="J2832" s="25">
        <v>3</v>
      </c>
      <c r="K2832" s="25">
        <v>3</v>
      </c>
      <c r="L2832" s="25">
        <f t="shared" si="389"/>
        <v>0</v>
      </c>
      <c r="M2832" s="25" t="s">
        <v>3654</v>
      </c>
      <c r="N2832" s="45">
        <v>45920</v>
      </c>
      <c r="O2832" s="54">
        <v>86141.25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86"/>
        <v>2</v>
      </c>
      <c r="Z2832" s="25" t="str">
        <f t="shared" si="387"/>
        <v>Saturday</v>
      </c>
      <c r="AA2832" s="25" t="str">
        <f t="shared" si="388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83"/>
        <v>2830</v>
      </c>
      <c r="B2833" s="25" t="s">
        <v>3591</v>
      </c>
      <c r="C2833" s="45">
        <v>45912</v>
      </c>
      <c r="D2833" s="45">
        <v>45918</v>
      </c>
      <c r="E2833" s="8">
        <v>250.6</v>
      </c>
      <c r="F2833" s="8">
        <f t="shared" si="385"/>
        <v>22052.799999999999</v>
      </c>
      <c r="G2833" s="54">
        <f t="shared" si="384"/>
        <v>22052.799999999999</v>
      </c>
      <c r="H2833" s="25">
        <v>395004</v>
      </c>
      <c r="I2833" s="25" t="s">
        <v>4118</v>
      </c>
      <c r="J2833" s="25">
        <v>1</v>
      </c>
      <c r="K2833" s="25">
        <v>1</v>
      </c>
      <c r="L2833" s="25">
        <f t="shared" si="389"/>
        <v>0</v>
      </c>
      <c r="M2833" s="25" t="s">
        <v>3746</v>
      </c>
      <c r="N2833" s="45">
        <v>45929</v>
      </c>
      <c r="O2833" s="54">
        <v>38843</v>
      </c>
      <c r="P2833" s="25" t="s">
        <v>3745</v>
      </c>
      <c r="Q2833" s="25" t="s">
        <v>2078</v>
      </c>
      <c r="R2833" s="25" t="s">
        <v>638</v>
      </c>
      <c r="S2833" s="3">
        <v>4</v>
      </c>
      <c r="T2833" s="55"/>
      <c r="U2833" s="25" t="s">
        <v>19</v>
      </c>
      <c r="V2833" s="25" t="str">
        <f>VLOOKUP(P2833,'Customer List'!B:C,2,)</f>
        <v>Delhi</v>
      </c>
      <c r="W2833" s="56"/>
      <c r="X2833" s="45"/>
      <c r="Y2833" s="25" t="str">
        <f t="shared" si="386"/>
        <v/>
      </c>
      <c r="Z2833" s="25" t="str">
        <f t="shared" si="387"/>
        <v>Monday</v>
      </c>
      <c r="AA2833" s="25" t="str">
        <f t="shared" si="388"/>
        <v/>
      </c>
      <c r="AB2833" s="25" t="str">
        <f>VLOOKUP(U2833,'Currency Sheet'!A:C,3,)</f>
        <v>DOLLAR</v>
      </c>
      <c r="AC2833" s="67" t="str">
        <f>VLOOKUP(P2833,'Customer List'!B:D,3,)</f>
        <v>Local</v>
      </c>
    </row>
    <row r="2834" spans="1:29" x14ac:dyDescent="0.25">
      <c r="A2834" s="25">
        <f t="shared" si="383"/>
        <v>2831</v>
      </c>
      <c r="B2834" s="25" t="s">
        <v>3591</v>
      </c>
      <c r="C2834" s="45">
        <v>45912</v>
      </c>
      <c r="D2834" s="45">
        <v>45918</v>
      </c>
      <c r="E2834" s="8">
        <v>116.89999999999999</v>
      </c>
      <c r="F2834" s="8">
        <f t="shared" si="385"/>
        <v>10287.199999999999</v>
      </c>
      <c r="G2834" s="54">
        <f t="shared" si="384"/>
        <v>30861.599999999999</v>
      </c>
      <c r="H2834" s="25">
        <v>400118</v>
      </c>
      <c r="I2834" s="25" t="s">
        <v>4119</v>
      </c>
      <c r="J2834" s="25">
        <v>3</v>
      </c>
      <c r="K2834" s="25">
        <v>3</v>
      </c>
      <c r="L2834" s="25">
        <f t="shared" si="389"/>
        <v>0</v>
      </c>
      <c r="M2834" s="25" t="s">
        <v>3654</v>
      </c>
      <c r="N2834" s="45">
        <v>45920</v>
      </c>
      <c r="O2834" s="54">
        <v>50475.75</v>
      </c>
      <c r="P2834" s="25" t="s">
        <v>2055</v>
      </c>
      <c r="Q2834" s="25">
        <v>58155928261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Hyderabad</v>
      </c>
      <c r="W2834" s="56"/>
      <c r="X2834" s="45">
        <v>45922</v>
      </c>
      <c r="Y2834" s="25">
        <f t="shared" si="386"/>
        <v>2</v>
      </c>
      <c r="Z2834" s="25" t="str">
        <f t="shared" si="387"/>
        <v>Saturday</v>
      </c>
      <c r="AA2834" s="25" t="str">
        <f t="shared" si="388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83"/>
        <v>2832</v>
      </c>
      <c r="B2835" s="25" t="s">
        <v>3591</v>
      </c>
      <c r="C2835" s="45">
        <v>45912</v>
      </c>
      <c r="D2835" s="45">
        <v>45918</v>
      </c>
      <c r="E2835" s="8">
        <v>125.3</v>
      </c>
      <c r="F2835" s="8">
        <f t="shared" si="385"/>
        <v>11026.4</v>
      </c>
      <c r="G2835" s="54">
        <f t="shared" si="384"/>
        <v>33079.199999999997</v>
      </c>
      <c r="H2835" s="25">
        <v>400128</v>
      </c>
      <c r="I2835" s="25" t="s">
        <v>3828</v>
      </c>
      <c r="J2835" s="25">
        <v>3</v>
      </c>
      <c r="K2835" s="25">
        <v>3</v>
      </c>
      <c r="L2835" s="25">
        <f t="shared" si="389"/>
        <v>0</v>
      </c>
      <c r="M2835" s="25" t="s">
        <v>3654</v>
      </c>
      <c r="N2835" s="45">
        <v>45920</v>
      </c>
      <c r="O2835" s="54">
        <v>54102.75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86"/>
        <v>2</v>
      </c>
      <c r="Z2835" s="25" t="str">
        <f t="shared" si="387"/>
        <v>Saturday</v>
      </c>
      <c r="AA2835" s="25" t="str">
        <f t="shared" si="388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83"/>
        <v>2833</v>
      </c>
      <c r="B2836" s="25" t="s">
        <v>3591</v>
      </c>
      <c r="C2836" s="45">
        <v>45912</v>
      </c>
      <c r="D2836" s="45">
        <v>45918</v>
      </c>
      <c r="E2836" s="8">
        <v>32.9</v>
      </c>
      <c r="F2836" s="8">
        <f t="shared" si="385"/>
        <v>2895.2</v>
      </c>
      <c r="G2836" s="54">
        <f t="shared" si="384"/>
        <v>2895.2</v>
      </c>
      <c r="H2836" s="25">
        <v>400137</v>
      </c>
      <c r="I2836" s="25" t="s">
        <v>4120</v>
      </c>
      <c r="J2836" s="25">
        <v>1</v>
      </c>
      <c r="K2836" s="25">
        <v>1</v>
      </c>
      <c r="L2836" s="25">
        <f t="shared" si="389"/>
        <v>0</v>
      </c>
      <c r="M2836" s="25" t="s">
        <v>3673</v>
      </c>
      <c r="N2836" s="45">
        <v>45920</v>
      </c>
      <c r="O2836" s="54">
        <v>4794</v>
      </c>
      <c r="P2836" s="25" t="s">
        <v>630</v>
      </c>
      <c r="Q2836" s="25">
        <v>58155918612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Gujrat</v>
      </c>
      <c r="W2836" s="56"/>
      <c r="X2836" s="45">
        <v>45922</v>
      </c>
      <c r="Y2836" s="25">
        <f t="shared" si="386"/>
        <v>2</v>
      </c>
      <c r="Z2836" s="25" t="str">
        <f t="shared" si="387"/>
        <v>Saturday</v>
      </c>
      <c r="AA2836" s="25" t="str">
        <f t="shared" si="388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83"/>
        <v>2834</v>
      </c>
      <c r="B2837" s="25" t="s">
        <v>3591</v>
      </c>
      <c r="C2837" s="45">
        <v>45912</v>
      </c>
      <c r="D2837" s="45">
        <v>45918</v>
      </c>
      <c r="E2837" s="8">
        <v>82.6</v>
      </c>
      <c r="F2837" s="8">
        <f t="shared" si="385"/>
        <v>7268.7999999999993</v>
      </c>
      <c r="G2837" s="54">
        <f t="shared" si="384"/>
        <v>7268.7999999999993</v>
      </c>
      <c r="H2837" s="25">
        <v>400208</v>
      </c>
      <c r="I2837" s="25" t="s">
        <v>4121</v>
      </c>
      <c r="J2837" s="25">
        <v>1</v>
      </c>
      <c r="K2837" s="25">
        <v>1</v>
      </c>
      <c r="L2837" s="25">
        <f t="shared" si="389"/>
        <v>0</v>
      </c>
      <c r="M2837" s="25" t="s">
        <v>3654</v>
      </c>
      <c r="N2837" s="45">
        <v>45920</v>
      </c>
      <c r="O2837" s="54">
        <v>11888.5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86"/>
        <v>2</v>
      </c>
      <c r="Z2837" s="25" t="str">
        <f t="shared" si="387"/>
        <v>Saturday</v>
      </c>
      <c r="AA2837" s="25" t="str">
        <f t="shared" si="388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83"/>
        <v>2835</v>
      </c>
      <c r="B2838" s="25" t="s">
        <v>3591</v>
      </c>
      <c r="C2838" s="45">
        <v>45912</v>
      </c>
      <c r="D2838" s="45">
        <v>45918</v>
      </c>
      <c r="E2838" s="8">
        <v>309.75</v>
      </c>
      <c r="F2838" s="8">
        <f t="shared" si="385"/>
        <v>27258</v>
      </c>
      <c r="G2838" s="54">
        <f t="shared" si="384"/>
        <v>81774</v>
      </c>
      <c r="H2838" s="25">
        <v>400274</v>
      </c>
      <c r="I2838" s="25" t="s">
        <v>4122</v>
      </c>
      <c r="J2838" s="25">
        <v>3</v>
      </c>
      <c r="K2838" s="25">
        <v>3</v>
      </c>
      <c r="L2838" s="25">
        <f t="shared" si="389"/>
        <v>0</v>
      </c>
      <c r="M2838" s="25" t="s">
        <v>3654</v>
      </c>
      <c r="N2838" s="45">
        <v>45920</v>
      </c>
      <c r="O2838" s="54">
        <v>124829.25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86"/>
        <v>2</v>
      </c>
      <c r="Z2838" s="25" t="str">
        <f t="shared" si="387"/>
        <v>Saturday</v>
      </c>
      <c r="AA2838" s="25" t="str">
        <f t="shared" si="388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83"/>
        <v>2836</v>
      </c>
      <c r="B2839" s="25" t="s">
        <v>3591</v>
      </c>
      <c r="C2839" s="45">
        <v>45912</v>
      </c>
      <c r="D2839" s="45">
        <v>45918</v>
      </c>
      <c r="E2839" s="8">
        <v>135.1</v>
      </c>
      <c r="F2839" s="8">
        <f t="shared" si="385"/>
        <v>11888.8</v>
      </c>
      <c r="G2839" s="54">
        <f t="shared" si="384"/>
        <v>23777.599999999999</v>
      </c>
      <c r="H2839" s="25">
        <v>400334</v>
      </c>
      <c r="I2839" s="25" t="s">
        <v>3837</v>
      </c>
      <c r="J2839" s="25">
        <v>2</v>
      </c>
      <c r="K2839" s="25">
        <v>2</v>
      </c>
      <c r="L2839" s="25">
        <f t="shared" si="389"/>
        <v>0</v>
      </c>
      <c r="M2839" s="25" t="s">
        <v>3654</v>
      </c>
      <c r="N2839" s="45">
        <v>45920</v>
      </c>
      <c r="O2839" s="54">
        <v>38889.5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86"/>
        <v>2</v>
      </c>
      <c r="Z2839" s="25" t="str">
        <f t="shared" si="387"/>
        <v>Saturday</v>
      </c>
      <c r="AA2839" s="25" t="str">
        <f t="shared" si="388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83"/>
        <v>2837</v>
      </c>
      <c r="B2840" s="25" t="s">
        <v>3591</v>
      </c>
      <c r="C2840" s="45">
        <v>45912</v>
      </c>
      <c r="D2840" s="45">
        <v>45918</v>
      </c>
      <c r="E2840" s="8">
        <v>346.5</v>
      </c>
      <c r="F2840" s="8">
        <f t="shared" si="385"/>
        <v>30492</v>
      </c>
      <c r="G2840" s="54">
        <f t="shared" si="384"/>
        <v>30492</v>
      </c>
      <c r="H2840" s="25">
        <v>405225</v>
      </c>
      <c r="I2840" s="25" t="s">
        <v>4123</v>
      </c>
      <c r="J2840" s="25">
        <v>1</v>
      </c>
      <c r="K2840" s="25">
        <v>1</v>
      </c>
      <c r="L2840" s="25">
        <f t="shared" si="389"/>
        <v>0</v>
      </c>
      <c r="M2840" s="25" t="s">
        <v>3655</v>
      </c>
      <c r="N2840" s="45">
        <v>45920</v>
      </c>
      <c r="O2840" s="54">
        <v>71610</v>
      </c>
      <c r="P2840" s="25" t="s">
        <v>3600</v>
      </c>
      <c r="Q2840" s="25">
        <v>58155920745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Bhopal</v>
      </c>
      <c r="W2840" s="56"/>
      <c r="X2840" s="45">
        <v>45922</v>
      </c>
      <c r="Y2840" s="25">
        <f t="shared" si="386"/>
        <v>2</v>
      </c>
      <c r="Z2840" s="25" t="str">
        <f t="shared" si="387"/>
        <v>Saturday</v>
      </c>
      <c r="AA2840" s="25" t="str">
        <f t="shared" si="388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83"/>
        <v>2838</v>
      </c>
      <c r="B2841" s="25" t="s">
        <v>3591</v>
      </c>
      <c r="C2841" s="45">
        <v>45912</v>
      </c>
      <c r="D2841" s="45">
        <v>45918</v>
      </c>
      <c r="E2841" s="8">
        <v>160.29999999999998</v>
      </c>
      <c r="F2841" s="8">
        <f t="shared" si="385"/>
        <v>14106.399999999998</v>
      </c>
      <c r="G2841" s="54">
        <f t="shared" si="384"/>
        <v>42319.199999999997</v>
      </c>
      <c r="H2841" s="25">
        <v>422302</v>
      </c>
      <c r="I2841" s="25" t="s">
        <v>3838</v>
      </c>
      <c r="J2841" s="25">
        <v>3</v>
      </c>
      <c r="K2841" s="25">
        <v>3</v>
      </c>
      <c r="L2841" s="25">
        <f t="shared" si="389"/>
        <v>0</v>
      </c>
      <c r="M2841" s="25" t="s">
        <v>3654</v>
      </c>
      <c r="N2841" s="45">
        <v>45920</v>
      </c>
      <c r="O2841" s="54">
        <v>69215.25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86"/>
        <v>2</v>
      </c>
      <c r="Z2841" s="25" t="str">
        <f t="shared" si="387"/>
        <v>Saturday</v>
      </c>
      <c r="AA2841" s="25" t="str">
        <f t="shared" si="388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83"/>
        <v>2839</v>
      </c>
      <c r="B2842" s="25" t="s">
        <v>3591</v>
      </c>
      <c r="C2842" s="45">
        <v>45912</v>
      </c>
      <c r="D2842" s="45">
        <v>45918</v>
      </c>
      <c r="E2842" s="8">
        <v>31.5</v>
      </c>
      <c r="F2842" s="8">
        <f t="shared" si="385"/>
        <v>2772</v>
      </c>
      <c r="G2842" s="54">
        <f t="shared" si="384"/>
        <v>11088</v>
      </c>
      <c r="H2842" s="25">
        <v>423201</v>
      </c>
      <c r="I2842" s="25" t="s">
        <v>4124</v>
      </c>
      <c r="J2842" s="25">
        <v>4</v>
      </c>
      <c r="K2842" s="25">
        <v>4</v>
      </c>
      <c r="L2842" s="25">
        <f t="shared" si="389"/>
        <v>0</v>
      </c>
      <c r="M2842" s="25" t="s">
        <v>3657</v>
      </c>
      <c r="N2842" s="45">
        <v>45920</v>
      </c>
      <c r="O2842" s="54">
        <v>18900</v>
      </c>
      <c r="P2842" s="25" t="s">
        <v>622</v>
      </c>
      <c r="Q2842" s="25">
        <v>58155918542</v>
      </c>
      <c r="R2842" s="25" t="s">
        <v>41</v>
      </c>
      <c r="S2842" s="3">
        <v>-20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86"/>
        <v>2</v>
      </c>
      <c r="Z2842" s="25" t="str">
        <f t="shared" si="387"/>
        <v>Saturday</v>
      </c>
      <c r="AA2842" s="25" t="str">
        <f t="shared" si="388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83"/>
        <v>2840</v>
      </c>
      <c r="B2843" s="25" t="s">
        <v>3591</v>
      </c>
      <c r="C2843" s="45">
        <v>45912</v>
      </c>
      <c r="D2843" s="45">
        <v>45918</v>
      </c>
      <c r="E2843" s="8">
        <v>193.5</v>
      </c>
      <c r="F2843" s="8">
        <f t="shared" si="385"/>
        <v>17028</v>
      </c>
      <c r="G2843" s="54">
        <f t="shared" si="384"/>
        <v>17028</v>
      </c>
      <c r="H2843" s="25">
        <v>424902</v>
      </c>
      <c r="I2843" s="25" t="s">
        <v>4125</v>
      </c>
      <c r="J2843" s="25">
        <v>1</v>
      </c>
      <c r="K2843" s="25">
        <v>1</v>
      </c>
      <c r="L2843" s="25">
        <f t="shared" si="389"/>
        <v>0</v>
      </c>
      <c r="M2843" s="25" t="s">
        <v>3674</v>
      </c>
      <c r="N2843" s="45">
        <v>45920</v>
      </c>
      <c r="O2843" s="54">
        <v>27993</v>
      </c>
      <c r="P2843" s="25" t="s">
        <v>3602</v>
      </c>
      <c r="Q2843" s="25">
        <v>58155919916</v>
      </c>
      <c r="R2843" s="25" t="s">
        <v>41</v>
      </c>
      <c r="S2843" s="3">
        <v>4</v>
      </c>
      <c r="T2843" s="55"/>
      <c r="U2843" s="25" t="s">
        <v>19</v>
      </c>
      <c r="V2843" s="25" t="str">
        <f>VLOOKUP(P2843,'Customer List'!B:C,2,)</f>
        <v>Hyderabad</v>
      </c>
      <c r="W2843" s="56"/>
      <c r="X2843" s="45">
        <v>45922</v>
      </c>
      <c r="Y2843" s="25">
        <f t="shared" si="386"/>
        <v>2</v>
      </c>
      <c r="Z2843" s="25" t="str">
        <f t="shared" si="387"/>
        <v>Saturday</v>
      </c>
      <c r="AA2843" s="25" t="str">
        <f t="shared" si="388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83"/>
        <v>2841</v>
      </c>
      <c r="B2844" s="25" t="s">
        <v>3591</v>
      </c>
      <c r="C2844" s="45">
        <v>45912</v>
      </c>
      <c r="D2844" s="45">
        <v>45918</v>
      </c>
      <c r="E2844" s="8">
        <v>394.1</v>
      </c>
      <c r="F2844" s="8">
        <f t="shared" si="385"/>
        <v>34680.800000000003</v>
      </c>
      <c r="G2844" s="54">
        <f t="shared" si="384"/>
        <v>34680.800000000003</v>
      </c>
      <c r="H2844" s="25">
        <v>426103</v>
      </c>
      <c r="I2844" s="25" t="s">
        <v>4126</v>
      </c>
      <c r="J2844" s="25">
        <v>1</v>
      </c>
      <c r="K2844" s="25">
        <v>1</v>
      </c>
      <c r="L2844" s="25">
        <f t="shared" si="389"/>
        <v>0</v>
      </c>
      <c r="M2844" s="25" t="s">
        <v>3665</v>
      </c>
      <c r="N2844" s="45">
        <v>45920</v>
      </c>
      <c r="O2844" s="54">
        <v>61085.5</v>
      </c>
      <c r="P2844" s="25" t="s">
        <v>2288</v>
      </c>
      <c r="Q2844" s="25">
        <v>58155921154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Ahemedabad</v>
      </c>
      <c r="W2844" s="56"/>
      <c r="X2844" s="45">
        <v>45922</v>
      </c>
      <c r="Y2844" s="25">
        <f t="shared" si="386"/>
        <v>2</v>
      </c>
      <c r="Z2844" s="25" t="str">
        <f t="shared" si="387"/>
        <v>Saturday</v>
      </c>
      <c r="AA2844" s="25" t="str">
        <f t="shared" si="388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83"/>
        <v>2842</v>
      </c>
      <c r="B2845" s="25" t="s">
        <v>3591</v>
      </c>
      <c r="C2845" s="45">
        <v>45912</v>
      </c>
      <c r="D2845" s="45">
        <v>45918</v>
      </c>
      <c r="E2845" s="8">
        <v>107.10000000000001</v>
      </c>
      <c r="F2845" s="8">
        <f t="shared" si="385"/>
        <v>9424.8000000000011</v>
      </c>
      <c r="G2845" s="54">
        <f t="shared" si="384"/>
        <v>56548.800000000003</v>
      </c>
      <c r="H2845" s="25">
        <v>426202</v>
      </c>
      <c r="I2845" s="25" t="s">
        <v>4127</v>
      </c>
      <c r="J2845" s="25">
        <v>6</v>
      </c>
      <c r="K2845" s="25">
        <v>6</v>
      </c>
      <c r="L2845" s="25">
        <f t="shared" si="389"/>
        <v>0</v>
      </c>
      <c r="M2845" s="25" t="s">
        <v>3666</v>
      </c>
      <c r="N2845" s="45">
        <v>45920</v>
      </c>
      <c r="O2845" s="54">
        <v>69731.28</v>
      </c>
      <c r="P2845" s="25" t="s">
        <v>277</v>
      </c>
      <c r="Q2845" s="25">
        <v>58155927303</v>
      </c>
      <c r="R2845" s="25" t="s">
        <v>41</v>
      </c>
      <c r="S2845" s="3" t="s">
        <v>300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86"/>
        <v>3</v>
      </c>
      <c r="Z2845" s="25" t="str">
        <f t="shared" si="387"/>
        <v>Saturday</v>
      </c>
      <c r="AA2845" s="25" t="str">
        <f t="shared" si="388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83"/>
        <v>2843</v>
      </c>
      <c r="B2846" s="25" t="s">
        <v>3591</v>
      </c>
      <c r="C2846" s="45">
        <v>45912</v>
      </c>
      <c r="D2846" s="45">
        <v>45918</v>
      </c>
      <c r="E2846" s="8">
        <v>78.400000000000006</v>
      </c>
      <c r="F2846" s="8">
        <f t="shared" si="385"/>
        <v>6899.2000000000007</v>
      </c>
      <c r="G2846" s="54">
        <f t="shared" si="384"/>
        <v>6899.2000000000007</v>
      </c>
      <c r="H2846" s="25">
        <v>575304</v>
      </c>
      <c r="I2846" s="25" t="s">
        <v>4047</v>
      </c>
      <c r="J2846" s="25">
        <v>1</v>
      </c>
      <c r="K2846" s="25">
        <v>1</v>
      </c>
      <c r="L2846" s="25">
        <f t="shared" si="389"/>
        <v>0</v>
      </c>
      <c r="M2846" s="25" t="s">
        <v>3661</v>
      </c>
      <c r="N2846" s="45">
        <v>45920</v>
      </c>
      <c r="O2846" s="54">
        <v>12152</v>
      </c>
      <c r="P2846" s="25" t="s">
        <v>296</v>
      </c>
      <c r="Q2846" s="25">
        <v>58155922554</v>
      </c>
      <c r="R2846" s="25" t="s">
        <v>41</v>
      </c>
      <c r="S2846" s="3">
        <v>-20</v>
      </c>
      <c r="T2846" s="55"/>
      <c r="U2846" s="25" t="s">
        <v>19</v>
      </c>
      <c r="V2846" s="25" t="str">
        <f>VLOOKUP(P2846,'Customer List'!B:C,2,)</f>
        <v>Kerala</v>
      </c>
      <c r="W2846" s="56"/>
      <c r="X2846" s="45">
        <v>45923</v>
      </c>
      <c r="Y2846" s="25">
        <f t="shared" si="386"/>
        <v>3</v>
      </c>
      <c r="Z2846" s="25" t="str">
        <f t="shared" si="387"/>
        <v>Saturday</v>
      </c>
      <c r="AA2846" s="25" t="str">
        <f t="shared" si="388"/>
        <v>Tuesday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83"/>
        <v>2844</v>
      </c>
      <c r="B2847" s="25" t="s">
        <v>3591</v>
      </c>
      <c r="C2847" s="45">
        <v>45912</v>
      </c>
      <c r="D2847" s="45">
        <v>45918</v>
      </c>
      <c r="E2847" s="8">
        <v>177.1</v>
      </c>
      <c r="F2847" s="8">
        <f t="shared" si="385"/>
        <v>15584.8</v>
      </c>
      <c r="G2847" s="54">
        <f t="shared" si="384"/>
        <v>15584.8</v>
      </c>
      <c r="H2847" s="25">
        <v>582304</v>
      </c>
      <c r="I2847" s="25" t="s">
        <v>4128</v>
      </c>
      <c r="J2847" s="25">
        <v>1</v>
      </c>
      <c r="K2847" s="25">
        <v>1</v>
      </c>
      <c r="L2847" s="25">
        <f t="shared" si="389"/>
        <v>0</v>
      </c>
      <c r="M2847" s="25" t="s">
        <v>3667</v>
      </c>
      <c r="N2847" s="45">
        <v>45920</v>
      </c>
      <c r="O2847" s="54">
        <v>19217.88</v>
      </c>
      <c r="P2847" s="25" t="s">
        <v>277</v>
      </c>
      <c r="Q2847" s="25">
        <v>58155927303</v>
      </c>
      <c r="R2847" s="25" t="s">
        <v>41</v>
      </c>
      <c r="S2847" s="3">
        <v>-20</v>
      </c>
      <c r="T2847" s="55"/>
      <c r="U2847" s="25" t="s">
        <v>19</v>
      </c>
      <c r="V2847" s="25" t="str">
        <f>VLOOKUP(P2847,'Customer List'!B:C,2,)</f>
        <v>Pune</v>
      </c>
      <c r="W2847" s="56"/>
      <c r="X2847" s="45">
        <v>45923</v>
      </c>
      <c r="Y2847" s="25">
        <f t="shared" si="386"/>
        <v>3</v>
      </c>
      <c r="Z2847" s="25" t="str">
        <f t="shared" si="387"/>
        <v>Saturday</v>
      </c>
      <c r="AA2847" s="25" t="str">
        <f t="shared" si="388"/>
        <v>Tuesday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83"/>
        <v>2845</v>
      </c>
      <c r="B2848" s="25" t="s">
        <v>3591</v>
      </c>
      <c r="C2848" s="45">
        <v>45912</v>
      </c>
      <c r="D2848" s="45">
        <v>45918</v>
      </c>
      <c r="E2848" s="8">
        <v>267.39999999999998</v>
      </c>
      <c r="F2848" s="8">
        <f t="shared" si="385"/>
        <v>23531.199999999997</v>
      </c>
      <c r="G2848" s="54">
        <f t="shared" si="384"/>
        <v>23531.199999999997</v>
      </c>
      <c r="H2848" s="25">
        <v>626810</v>
      </c>
      <c r="I2848" s="25" t="s">
        <v>4129</v>
      </c>
      <c r="J2848" s="25">
        <v>1</v>
      </c>
      <c r="K2848" s="25">
        <v>1</v>
      </c>
      <c r="L2848" s="25">
        <f t="shared" si="389"/>
        <v>0</v>
      </c>
      <c r="M2848" s="25" t="s">
        <v>3653</v>
      </c>
      <c r="N2848" s="45">
        <v>45920</v>
      </c>
      <c r="O2848" s="54">
        <v>41447</v>
      </c>
      <c r="P2848" s="25" t="s">
        <v>2053</v>
      </c>
      <c r="Q2848" s="25">
        <v>58155918682</v>
      </c>
      <c r="R2848" s="25" t="s">
        <v>41</v>
      </c>
      <c r="S2848" s="3">
        <v>4</v>
      </c>
      <c r="T2848" s="55"/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86"/>
        <v>2</v>
      </c>
      <c r="Z2848" s="25" t="str">
        <f t="shared" si="387"/>
        <v>Saturday</v>
      </c>
      <c r="AA2848" s="25" t="str">
        <f t="shared" si="388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83"/>
        <v>2846</v>
      </c>
      <c r="B2849" s="25" t="s">
        <v>3591</v>
      </c>
      <c r="C2849" s="45">
        <v>45912</v>
      </c>
      <c r="D2849" s="45">
        <v>45918</v>
      </c>
      <c r="E2849" s="8">
        <v>82.6</v>
      </c>
      <c r="F2849" s="8">
        <f t="shared" si="385"/>
        <v>7268.7999999999993</v>
      </c>
      <c r="G2849" s="54">
        <f t="shared" si="384"/>
        <v>7268.7999999999993</v>
      </c>
      <c r="H2849" s="25">
        <v>740042</v>
      </c>
      <c r="I2849" s="25" t="s">
        <v>4130</v>
      </c>
      <c r="J2849" s="25">
        <v>1</v>
      </c>
      <c r="K2849" s="25">
        <v>1</v>
      </c>
      <c r="L2849" s="25">
        <f t="shared" si="389"/>
        <v>0</v>
      </c>
      <c r="M2849" s="25" t="s">
        <v>3668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3621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86"/>
        <v>2</v>
      </c>
      <c r="Z2849" s="25" t="str">
        <f t="shared" si="387"/>
        <v>Saturday</v>
      </c>
      <c r="AA2849" s="25" t="str">
        <f t="shared" si="388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83"/>
        <v>2847</v>
      </c>
      <c r="B2850" s="25" t="s">
        <v>3591</v>
      </c>
      <c r="C2850" s="45">
        <v>45912</v>
      </c>
      <c r="D2850" s="45">
        <v>45918</v>
      </c>
      <c r="E2850" s="8">
        <v>82.6</v>
      </c>
      <c r="F2850" s="8">
        <f t="shared" si="385"/>
        <v>7268.7999999999993</v>
      </c>
      <c r="G2850" s="54">
        <f t="shared" si="384"/>
        <v>7268.7999999999993</v>
      </c>
      <c r="H2850" s="25">
        <v>740043</v>
      </c>
      <c r="I2850" s="25" t="s">
        <v>4131</v>
      </c>
      <c r="J2850" s="25">
        <v>1</v>
      </c>
      <c r="K2850" s="25">
        <v>1</v>
      </c>
      <c r="L2850" s="25">
        <f t="shared" si="389"/>
        <v>0</v>
      </c>
      <c r="M2850" s="25" t="s">
        <v>3668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3621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86"/>
        <v>2</v>
      </c>
      <c r="Z2850" s="25" t="str">
        <f t="shared" si="387"/>
        <v>Saturday</v>
      </c>
      <c r="AA2850" s="25" t="str">
        <f t="shared" si="388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83"/>
        <v>2848</v>
      </c>
      <c r="B2851" s="25" t="s">
        <v>3591</v>
      </c>
      <c r="C2851" s="45">
        <v>45912</v>
      </c>
      <c r="D2851" s="45">
        <v>45918</v>
      </c>
      <c r="E2851" s="8">
        <v>82.6</v>
      </c>
      <c r="F2851" s="8">
        <f t="shared" si="385"/>
        <v>7268.7999999999993</v>
      </c>
      <c r="G2851" s="54">
        <f t="shared" si="384"/>
        <v>7268.7999999999993</v>
      </c>
      <c r="H2851" s="25">
        <v>740044</v>
      </c>
      <c r="I2851" s="25" t="s">
        <v>4132</v>
      </c>
      <c r="J2851" s="25">
        <v>1</v>
      </c>
      <c r="K2851" s="25">
        <v>1</v>
      </c>
      <c r="L2851" s="25">
        <f t="shared" si="389"/>
        <v>0</v>
      </c>
      <c r="M2851" s="25" t="s">
        <v>3668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3621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86"/>
        <v>2</v>
      </c>
      <c r="Z2851" s="25" t="str">
        <f t="shared" si="387"/>
        <v>Saturday</v>
      </c>
      <c r="AA2851" s="25" t="str">
        <f t="shared" si="388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83"/>
        <v>2849</v>
      </c>
      <c r="B2852" s="25" t="s">
        <v>3591</v>
      </c>
      <c r="C2852" s="45">
        <v>45912</v>
      </c>
      <c r="D2852" s="45">
        <v>45918</v>
      </c>
      <c r="E2852" s="8">
        <v>82.6</v>
      </c>
      <c r="F2852" s="8">
        <f t="shared" si="385"/>
        <v>7268.7999999999993</v>
      </c>
      <c r="G2852" s="54">
        <f t="shared" si="384"/>
        <v>7268.7999999999993</v>
      </c>
      <c r="H2852" s="25">
        <v>740045</v>
      </c>
      <c r="I2852" s="25" t="s">
        <v>4133</v>
      </c>
      <c r="J2852" s="25">
        <v>1</v>
      </c>
      <c r="K2852" s="25">
        <v>1</v>
      </c>
      <c r="L2852" s="25">
        <f t="shared" si="389"/>
        <v>0</v>
      </c>
      <c r="M2852" s="25" t="s">
        <v>3668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3621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86"/>
        <v>2</v>
      </c>
      <c r="Z2852" s="25" t="str">
        <f t="shared" si="387"/>
        <v>Saturday</v>
      </c>
      <c r="AA2852" s="25" t="str">
        <f t="shared" si="388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83"/>
        <v>2850</v>
      </c>
      <c r="B2853" s="25" t="s">
        <v>3591</v>
      </c>
      <c r="C2853" s="45">
        <v>45912</v>
      </c>
      <c r="D2853" s="45">
        <v>45918</v>
      </c>
      <c r="E2853" s="8">
        <v>82.6</v>
      </c>
      <c r="F2853" s="8">
        <f t="shared" si="385"/>
        <v>7268.7999999999993</v>
      </c>
      <c r="G2853" s="54">
        <f t="shared" si="384"/>
        <v>7268.7999999999993</v>
      </c>
      <c r="H2853" s="25">
        <v>740046</v>
      </c>
      <c r="I2853" s="25" t="s">
        <v>4134</v>
      </c>
      <c r="J2853" s="25">
        <v>1</v>
      </c>
      <c r="K2853" s="25">
        <v>1</v>
      </c>
      <c r="L2853" s="25">
        <f t="shared" si="389"/>
        <v>0</v>
      </c>
      <c r="M2853" s="25" t="s">
        <v>3668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3621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86"/>
        <v>2</v>
      </c>
      <c r="Z2853" s="25" t="str">
        <f t="shared" si="387"/>
        <v>Saturday</v>
      </c>
      <c r="AA2853" s="25" t="str">
        <f t="shared" si="388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83"/>
        <v>2851</v>
      </c>
      <c r="B2854" s="25" t="s">
        <v>3591</v>
      </c>
      <c r="C2854" s="45">
        <v>45912</v>
      </c>
      <c r="D2854" s="45">
        <v>45918</v>
      </c>
      <c r="E2854" s="8">
        <v>82.6</v>
      </c>
      <c r="F2854" s="8">
        <f t="shared" si="385"/>
        <v>7268.7999999999993</v>
      </c>
      <c r="G2854" s="54">
        <f t="shared" si="384"/>
        <v>7268.7999999999993</v>
      </c>
      <c r="H2854" s="25">
        <v>740047</v>
      </c>
      <c r="I2854" s="25" t="s">
        <v>4135</v>
      </c>
      <c r="J2854" s="25">
        <v>1</v>
      </c>
      <c r="K2854" s="25">
        <v>1</v>
      </c>
      <c r="L2854" s="25">
        <f t="shared" si="389"/>
        <v>0</v>
      </c>
      <c r="M2854" s="25" t="s">
        <v>3668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3621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86"/>
        <v>2</v>
      </c>
      <c r="Z2854" s="25" t="str">
        <f t="shared" si="387"/>
        <v>Saturday</v>
      </c>
      <c r="AA2854" s="25" t="str">
        <f t="shared" si="388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83"/>
        <v>2852</v>
      </c>
      <c r="B2855" s="25" t="s">
        <v>3591</v>
      </c>
      <c r="C2855" s="45">
        <v>45912</v>
      </c>
      <c r="D2855" s="45">
        <v>45918</v>
      </c>
      <c r="E2855" s="8">
        <v>82.6</v>
      </c>
      <c r="F2855" s="8">
        <f t="shared" si="385"/>
        <v>7268.7999999999993</v>
      </c>
      <c r="G2855" s="54">
        <f t="shared" si="384"/>
        <v>7268.7999999999993</v>
      </c>
      <c r="H2855" s="25">
        <v>740052</v>
      </c>
      <c r="I2855" s="25" t="s">
        <v>4136</v>
      </c>
      <c r="J2855" s="25">
        <v>1</v>
      </c>
      <c r="K2855" s="25">
        <v>1</v>
      </c>
      <c r="L2855" s="25">
        <f t="shared" si="389"/>
        <v>0</v>
      </c>
      <c r="M2855" s="25" t="s">
        <v>3668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3621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86"/>
        <v>2</v>
      </c>
      <c r="Z2855" s="25" t="str">
        <f t="shared" si="387"/>
        <v>Saturday</v>
      </c>
      <c r="AA2855" s="25" t="str">
        <f t="shared" si="388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83"/>
        <v>2853</v>
      </c>
      <c r="B2856" s="25" t="s">
        <v>3591</v>
      </c>
      <c r="C2856" s="45">
        <v>45912</v>
      </c>
      <c r="D2856" s="45">
        <v>45918</v>
      </c>
      <c r="E2856" s="8">
        <v>82.6</v>
      </c>
      <c r="F2856" s="8">
        <f t="shared" si="385"/>
        <v>7268.7999999999993</v>
      </c>
      <c r="G2856" s="54">
        <f t="shared" si="384"/>
        <v>7268.7999999999993</v>
      </c>
      <c r="H2856" s="25">
        <v>740053</v>
      </c>
      <c r="I2856" s="25" t="s">
        <v>4137</v>
      </c>
      <c r="J2856" s="25">
        <v>1</v>
      </c>
      <c r="K2856" s="25">
        <v>1</v>
      </c>
      <c r="L2856" s="25">
        <f t="shared" si="389"/>
        <v>0</v>
      </c>
      <c r="M2856" s="25" t="s">
        <v>3668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3621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86"/>
        <v>2</v>
      </c>
      <c r="Z2856" s="25" t="str">
        <f t="shared" si="387"/>
        <v>Saturday</v>
      </c>
      <c r="AA2856" s="25" t="str">
        <f t="shared" si="388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83"/>
        <v>2854</v>
      </c>
      <c r="B2857" s="25" t="s">
        <v>3591</v>
      </c>
      <c r="C2857" s="45">
        <v>45912</v>
      </c>
      <c r="D2857" s="45">
        <v>45918</v>
      </c>
      <c r="E2857" s="8">
        <v>82.6</v>
      </c>
      <c r="F2857" s="8">
        <f t="shared" si="385"/>
        <v>7268.7999999999993</v>
      </c>
      <c r="G2857" s="54">
        <f t="shared" si="384"/>
        <v>7268.7999999999993</v>
      </c>
      <c r="H2857" s="25">
        <v>740368</v>
      </c>
      <c r="I2857" s="25" t="s">
        <v>4138</v>
      </c>
      <c r="J2857" s="25">
        <v>1</v>
      </c>
      <c r="K2857" s="25">
        <v>1</v>
      </c>
      <c r="L2857" s="25">
        <f t="shared" si="389"/>
        <v>0</v>
      </c>
      <c r="M2857" s="25" t="s">
        <v>3668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3621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86"/>
        <v>2</v>
      </c>
      <c r="Z2857" s="25" t="str">
        <f t="shared" si="387"/>
        <v>Saturday</v>
      </c>
      <c r="AA2857" s="25" t="str">
        <f t="shared" si="388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83"/>
        <v>2855</v>
      </c>
      <c r="B2858" s="25" t="s">
        <v>3591</v>
      </c>
      <c r="C2858" s="45">
        <v>45912</v>
      </c>
      <c r="D2858" s="45">
        <v>45918</v>
      </c>
      <c r="E2858" s="8">
        <v>82.6</v>
      </c>
      <c r="F2858" s="8">
        <f t="shared" si="385"/>
        <v>7268.7999999999993</v>
      </c>
      <c r="G2858" s="54">
        <f t="shared" si="384"/>
        <v>7268.7999999999993</v>
      </c>
      <c r="H2858" s="25">
        <v>740717</v>
      </c>
      <c r="I2858" s="25" t="s">
        <v>4139</v>
      </c>
      <c r="J2858" s="25">
        <v>1</v>
      </c>
      <c r="K2858" s="25">
        <v>1</v>
      </c>
      <c r="L2858" s="25">
        <f t="shared" si="389"/>
        <v>0</v>
      </c>
      <c r="M2858" s="25" t="s">
        <v>3668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3621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86"/>
        <v>2</v>
      </c>
      <c r="Z2858" s="25" t="str">
        <f t="shared" si="387"/>
        <v>Saturday</v>
      </c>
      <c r="AA2858" s="25" t="str">
        <f t="shared" si="388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83"/>
        <v>2856</v>
      </c>
      <c r="B2859" s="25" t="s">
        <v>3591</v>
      </c>
      <c r="C2859" s="45">
        <v>45912</v>
      </c>
      <c r="D2859" s="45">
        <v>45918</v>
      </c>
      <c r="E2859" s="8">
        <v>1</v>
      </c>
      <c r="F2859" s="8">
        <f t="shared" si="385"/>
        <v>88</v>
      </c>
      <c r="G2859" s="54">
        <f t="shared" si="384"/>
        <v>88</v>
      </c>
      <c r="H2859" s="25">
        <v>740809</v>
      </c>
      <c r="I2859" s="25" t="s">
        <v>4140</v>
      </c>
      <c r="J2859" s="25">
        <v>1</v>
      </c>
      <c r="K2859" s="25"/>
      <c r="L2859" s="25">
        <f t="shared" si="389"/>
        <v>1</v>
      </c>
      <c r="M2859" s="25"/>
      <c r="N2859" s="45"/>
      <c r="O2859" s="54"/>
      <c r="P2859" s="25" t="s">
        <v>3708</v>
      </c>
      <c r="Q2859" s="25"/>
      <c r="R2859" s="25"/>
      <c r="S2859" s="3">
        <v>4</v>
      </c>
      <c r="T2859" s="55" t="s">
        <v>3611</v>
      </c>
      <c r="U2859" s="25" t="s">
        <v>19</v>
      </c>
      <c r="V2859" s="25" t="str">
        <f>VLOOKUP(P2859,'Customer List'!B:C,2,)</f>
        <v>Unknown</v>
      </c>
      <c r="W2859" s="56" t="s">
        <v>3611</v>
      </c>
      <c r="X2859" s="45"/>
      <c r="Y2859" s="25" t="str">
        <f t="shared" si="386"/>
        <v/>
      </c>
      <c r="Z2859" s="25" t="str">
        <f t="shared" si="387"/>
        <v/>
      </c>
      <c r="AA2859" s="25" t="str">
        <f t="shared" si="388"/>
        <v/>
      </c>
      <c r="AB2859" s="25" t="str">
        <f>VLOOKUP(U2859,'Currency Sheet'!A:C,3,)</f>
        <v>DOLLAR</v>
      </c>
      <c r="AC2859" s="67" t="str">
        <f>VLOOKUP(P2859,'Customer List'!B:D,3,)</f>
        <v>Unknown</v>
      </c>
    </row>
    <row r="2860" spans="1:29" x14ac:dyDescent="0.25">
      <c r="A2860" s="25">
        <f t="shared" si="383"/>
        <v>2857</v>
      </c>
      <c r="B2860" s="25" t="s">
        <v>3591</v>
      </c>
      <c r="C2860" s="45">
        <v>45912</v>
      </c>
      <c r="D2860" s="45">
        <v>45918</v>
      </c>
      <c r="E2860" s="8">
        <v>205.8</v>
      </c>
      <c r="F2860" s="8">
        <f t="shared" si="385"/>
        <v>18110.400000000001</v>
      </c>
      <c r="G2860" s="54">
        <f t="shared" si="384"/>
        <v>18110.400000000001</v>
      </c>
      <c r="H2860" s="25">
        <v>741041</v>
      </c>
      <c r="I2860" s="25" t="s">
        <v>4141</v>
      </c>
      <c r="J2860" s="25">
        <v>1</v>
      </c>
      <c r="K2860" s="25">
        <v>1</v>
      </c>
      <c r="L2860" s="25">
        <f t="shared" si="389"/>
        <v>0</v>
      </c>
      <c r="M2860" s="25" t="s">
        <v>3668</v>
      </c>
      <c r="N2860" s="45">
        <v>45920</v>
      </c>
      <c r="O2860" s="54">
        <v>34177.5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55" t="s">
        <v>3621</v>
      </c>
      <c r="U2860" s="25" t="s">
        <v>19</v>
      </c>
      <c r="V2860" s="25" t="str">
        <f>VLOOKUP(P2860,'Customer List'!B:C,2,)</f>
        <v>Banglore</v>
      </c>
      <c r="W2860" s="56"/>
      <c r="X2860" s="45">
        <v>45922</v>
      </c>
      <c r="Y2860" s="25">
        <f t="shared" si="386"/>
        <v>2</v>
      </c>
      <c r="Z2860" s="25" t="str">
        <f t="shared" si="387"/>
        <v>Saturday</v>
      </c>
      <c r="AA2860" s="25" t="str">
        <f t="shared" si="388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83"/>
        <v>2858</v>
      </c>
      <c r="B2861" s="25" t="s">
        <v>3591</v>
      </c>
      <c r="C2861" s="45">
        <v>45912</v>
      </c>
      <c r="D2861" s="45">
        <v>45918</v>
      </c>
      <c r="E2861" s="8">
        <v>41.3</v>
      </c>
      <c r="F2861" s="8">
        <f t="shared" si="385"/>
        <v>3634.3999999999996</v>
      </c>
      <c r="G2861" s="54">
        <f t="shared" si="384"/>
        <v>3634.3999999999996</v>
      </c>
      <c r="H2861" s="25">
        <v>741042</v>
      </c>
      <c r="I2861" s="25" t="s">
        <v>4142</v>
      </c>
      <c r="J2861" s="25">
        <v>1</v>
      </c>
      <c r="K2861" s="25">
        <v>1</v>
      </c>
      <c r="L2861" s="25">
        <f t="shared" si="389"/>
        <v>0</v>
      </c>
      <c r="M2861" s="25" t="s">
        <v>3668</v>
      </c>
      <c r="N2861" s="45">
        <v>45920</v>
      </c>
      <c r="O2861" s="54">
        <v>6858.75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3621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86"/>
        <v>2</v>
      </c>
      <c r="Z2861" s="25" t="str">
        <f t="shared" si="387"/>
        <v>Saturday</v>
      </c>
      <c r="AA2861" s="25" t="str">
        <f t="shared" si="388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83"/>
        <v>2859</v>
      </c>
      <c r="B2862" s="25" t="s">
        <v>3591</v>
      </c>
      <c r="C2862" s="45">
        <v>45912</v>
      </c>
      <c r="D2862" s="45">
        <v>45918</v>
      </c>
      <c r="E2862" s="8">
        <v>171.75</v>
      </c>
      <c r="F2862" s="8">
        <f t="shared" si="385"/>
        <v>15114</v>
      </c>
      <c r="G2862" s="54">
        <f t="shared" si="384"/>
        <v>15114</v>
      </c>
      <c r="H2862" s="25">
        <v>846102</v>
      </c>
      <c r="I2862" s="25" t="s">
        <v>4143</v>
      </c>
      <c r="J2862" s="25">
        <v>1</v>
      </c>
      <c r="K2862" s="25">
        <v>1</v>
      </c>
      <c r="L2862" s="25">
        <f t="shared" si="389"/>
        <v>0</v>
      </c>
      <c r="M2862" s="25" t="s">
        <v>3656</v>
      </c>
      <c r="N2862" s="45">
        <v>45920</v>
      </c>
      <c r="O2862" s="54">
        <v>24045</v>
      </c>
      <c r="P2862" s="25" t="s">
        <v>622</v>
      </c>
      <c r="Q2862" s="25">
        <v>58155918542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Hyderabad</v>
      </c>
      <c r="W2862" s="56"/>
      <c r="X2862" s="45">
        <v>45922</v>
      </c>
      <c r="Y2862" s="25">
        <f t="shared" si="386"/>
        <v>2</v>
      </c>
      <c r="Z2862" s="25" t="str">
        <f t="shared" si="387"/>
        <v>Saturday</v>
      </c>
      <c r="AA2862" s="25" t="str">
        <f t="shared" si="388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83"/>
        <v>2860</v>
      </c>
      <c r="B2863" s="25" t="s">
        <v>3591</v>
      </c>
      <c r="C2863" s="45">
        <v>45912</v>
      </c>
      <c r="D2863" s="45">
        <v>45918</v>
      </c>
      <c r="E2863" s="8">
        <v>990</v>
      </c>
      <c r="F2863" s="8">
        <f t="shared" si="385"/>
        <v>87120</v>
      </c>
      <c r="G2863" s="54">
        <f t="shared" si="384"/>
        <v>174240</v>
      </c>
      <c r="H2863" s="25">
        <v>900007328</v>
      </c>
      <c r="I2863" s="25" t="s">
        <v>4233</v>
      </c>
      <c r="J2863" s="25">
        <v>2</v>
      </c>
      <c r="K2863" s="25">
        <v>2</v>
      </c>
      <c r="L2863" s="25">
        <f t="shared" si="389"/>
        <v>0</v>
      </c>
      <c r="M2863" s="25" t="s">
        <v>3652</v>
      </c>
      <c r="N2863" s="45">
        <v>45920</v>
      </c>
      <c r="O2863" s="54">
        <v>231660</v>
      </c>
      <c r="P2863" s="25" t="s">
        <v>3603</v>
      </c>
      <c r="Q2863" s="25">
        <v>58155928084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MADURAI</v>
      </c>
      <c r="W2863" s="56"/>
      <c r="X2863" s="45">
        <v>45922</v>
      </c>
      <c r="Y2863" s="25">
        <f t="shared" si="386"/>
        <v>2</v>
      </c>
      <c r="Z2863" s="25" t="str">
        <f t="shared" si="387"/>
        <v>Saturday</v>
      </c>
      <c r="AA2863" s="25" t="str">
        <f t="shared" si="388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83"/>
        <v>2861</v>
      </c>
      <c r="B2864" s="25" t="s">
        <v>3591</v>
      </c>
      <c r="C2864" s="45">
        <v>45912</v>
      </c>
      <c r="D2864" s="45">
        <v>45918</v>
      </c>
      <c r="E2864" s="8">
        <v>1540</v>
      </c>
      <c r="F2864" s="8">
        <f t="shared" si="385"/>
        <v>135520</v>
      </c>
      <c r="G2864" s="54">
        <f t="shared" si="384"/>
        <v>271040</v>
      </c>
      <c r="H2864" s="25">
        <v>900007329</v>
      </c>
      <c r="I2864" s="25" t="s">
        <v>4234</v>
      </c>
      <c r="J2864" s="25">
        <v>2</v>
      </c>
      <c r="K2864" s="25">
        <v>2</v>
      </c>
      <c r="L2864" s="25">
        <f t="shared" si="389"/>
        <v>0</v>
      </c>
      <c r="M2864" s="25" t="s">
        <v>3652</v>
      </c>
      <c r="N2864" s="45">
        <v>45920</v>
      </c>
      <c r="O2864" s="54">
        <v>360360</v>
      </c>
      <c r="P2864" s="25" t="s">
        <v>3603</v>
      </c>
      <c r="Q2864" s="25">
        <v>58155928084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MADURAI</v>
      </c>
      <c r="W2864" s="56"/>
      <c r="X2864" s="45">
        <v>45922</v>
      </c>
      <c r="Y2864" s="25">
        <f t="shared" si="386"/>
        <v>2</v>
      </c>
      <c r="Z2864" s="25" t="str">
        <f t="shared" si="387"/>
        <v>Saturday</v>
      </c>
      <c r="AA2864" s="25" t="str">
        <f t="shared" si="388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83"/>
        <v>2862</v>
      </c>
      <c r="B2865" s="25" t="s">
        <v>3591</v>
      </c>
      <c r="C2865" s="45">
        <v>45912</v>
      </c>
      <c r="D2865" s="45">
        <v>45918</v>
      </c>
      <c r="E2865" s="8">
        <v>62.3</v>
      </c>
      <c r="F2865" s="8">
        <f t="shared" si="385"/>
        <v>5482.4</v>
      </c>
      <c r="G2865" s="54">
        <f t="shared" si="384"/>
        <v>5482.4</v>
      </c>
      <c r="H2865" s="25">
        <v>906113</v>
      </c>
      <c r="I2865" s="25" t="s">
        <v>4235</v>
      </c>
      <c r="J2865" s="25">
        <v>1</v>
      </c>
      <c r="K2865" s="25">
        <v>1</v>
      </c>
      <c r="L2865" s="25">
        <f t="shared" si="389"/>
        <v>0</v>
      </c>
      <c r="M2865" s="25" t="s">
        <v>3656</v>
      </c>
      <c r="N2865" s="45">
        <v>45920</v>
      </c>
      <c r="O2865" s="54">
        <v>9345</v>
      </c>
      <c r="P2865" s="25" t="s">
        <v>622</v>
      </c>
      <c r="Q2865" s="25">
        <v>58155918542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Hyderabad</v>
      </c>
      <c r="W2865" s="56"/>
      <c r="X2865" s="45">
        <v>45922</v>
      </c>
      <c r="Y2865" s="25">
        <f t="shared" si="386"/>
        <v>2</v>
      </c>
      <c r="Z2865" s="25" t="str">
        <f t="shared" si="387"/>
        <v>Saturday</v>
      </c>
      <c r="AA2865" s="25" t="str">
        <f t="shared" si="388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83"/>
        <v>2863</v>
      </c>
      <c r="B2866" s="25" t="s">
        <v>3591</v>
      </c>
      <c r="C2866" s="45">
        <v>45912</v>
      </c>
      <c r="D2866" s="45">
        <v>45918</v>
      </c>
      <c r="E2866" s="8">
        <v>152.6</v>
      </c>
      <c r="F2866" s="8">
        <f t="shared" si="385"/>
        <v>13428.8</v>
      </c>
      <c r="G2866" s="54">
        <f t="shared" si="384"/>
        <v>13428.8</v>
      </c>
      <c r="H2866" s="25">
        <v>921304</v>
      </c>
      <c r="I2866" s="25" t="s">
        <v>4236</v>
      </c>
      <c r="J2866" s="25">
        <v>1</v>
      </c>
      <c r="K2866" s="25">
        <v>1</v>
      </c>
      <c r="L2866" s="25">
        <f t="shared" si="389"/>
        <v>0</v>
      </c>
      <c r="M2866" s="25" t="s">
        <v>3666</v>
      </c>
      <c r="N2866" s="45">
        <v>45920</v>
      </c>
      <c r="O2866" s="54">
        <v>16559.28</v>
      </c>
      <c r="P2866" s="25" t="s">
        <v>277</v>
      </c>
      <c r="Q2866" s="25">
        <v>58155927303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Pune</v>
      </c>
      <c r="W2866" s="56"/>
      <c r="X2866" s="45">
        <v>45923</v>
      </c>
      <c r="Y2866" s="25">
        <f t="shared" si="386"/>
        <v>3</v>
      </c>
      <c r="Z2866" s="25" t="str">
        <f t="shared" si="387"/>
        <v>Saturday</v>
      </c>
      <c r="AA2866" s="25" t="str">
        <f t="shared" si="388"/>
        <v>Tuesday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83"/>
        <v>2864</v>
      </c>
      <c r="B2867" s="25" t="s">
        <v>3591</v>
      </c>
      <c r="C2867" s="45">
        <v>45912</v>
      </c>
      <c r="D2867" s="45">
        <v>45918</v>
      </c>
      <c r="E2867" s="8">
        <v>88.9</v>
      </c>
      <c r="F2867" s="8">
        <f t="shared" si="385"/>
        <v>7823.2000000000007</v>
      </c>
      <c r="G2867" s="54">
        <f t="shared" si="384"/>
        <v>7823.2000000000007</v>
      </c>
      <c r="H2867" s="25">
        <v>926201</v>
      </c>
      <c r="I2867" s="25" t="s">
        <v>4237</v>
      </c>
      <c r="J2867" s="25">
        <v>1</v>
      </c>
      <c r="K2867" s="25">
        <v>1</v>
      </c>
      <c r="L2867" s="25">
        <f t="shared" si="389"/>
        <v>0</v>
      </c>
      <c r="M2867" s="25" t="s">
        <v>3666</v>
      </c>
      <c r="N2867" s="45">
        <v>45920</v>
      </c>
      <c r="O2867" s="54">
        <v>9646.92</v>
      </c>
      <c r="P2867" s="25" t="s">
        <v>277</v>
      </c>
      <c r="Q2867" s="25">
        <v>58155927303</v>
      </c>
      <c r="R2867" s="25" t="s">
        <v>41</v>
      </c>
      <c r="S2867" s="3" t="s">
        <v>300</v>
      </c>
      <c r="T2867" s="55"/>
      <c r="U2867" s="25" t="s">
        <v>19</v>
      </c>
      <c r="V2867" s="25" t="str">
        <f>VLOOKUP(P2867,'Customer List'!B:C,2,)</f>
        <v>Pune</v>
      </c>
      <c r="W2867" s="56"/>
      <c r="X2867" s="45">
        <v>45923</v>
      </c>
      <c r="Y2867" s="25">
        <f t="shared" si="386"/>
        <v>3</v>
      </c>
      <c r="Z2867" s="25" t="str">
        <f t="shared" si="387"/>
        <v>Saturday</v>
      </c>
      <c r="AA2867" s="25" t="str">
        <f t="shared" si="388"/>
        <v>Tuesday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83"/>
        <v>2865</v>
      </c>
      <c r="B2868" s="25" t="s">
        <v>3612</v>
      </c>
      <c r="C2868" s="45">
        <v>45916</v>
      </c>
      <c r="D2868" s="45">
        <v>45919</v>
      </c>
      <c r="E2868" s="8">
        <v>0</v>
      </c>
      <c r="F2868" s="8">
        <f t="shared" si="385"/>
        <v>0</v>
      </c>
      <c r="G2868" s="54">
        <f t="shared" si="384"/>
        <v>0</v>
      </c>
      <c r="H2868" s="25" t="s">
        <v>3613</v>
      </c>
      <c r="I2868" s="25" t="s">
        <v>4238</v>
      </c>
      <c r="J2868" s="25">
        <v>1</v>
      </c>
      <c r="K2868" s="25">
        <v>1</v>
      </c>
      <c r="L2868" s="25">
        <f t="shared" ref="L2868:L2935" si="390">J2868-K2868</f>
        <v>0</v>
      </c>
      <c r="M2868" s="25" t="s">
        <v>3682</v>
      </c>
      <c r="N2868" s="45">
        <v>45920</v>
      </c>
      <c r="O2868" s="54">
        <v>0</v>
      </c>
      <c r="P2868" s="25" t="s">
        <v>3614</v>
      </c>
      <c r="Q2868" s="25">
        <v>58155918774</v>
      </c>
      <c r="R2868" s="25" t="s">
        <v>41</v>
      </c>
      <c r="S2868" s="3">
        <v>4</v>
      </c>
      <c r="T2868" s="55" t="s">
        <v>3620</v>
      </c>
      <c r="U2868" s="25" t="s">
        <v>3365</v>
      </c>
      <c r="V2868" s="25" t="str">
        <f>VLOOKUP(P2868,'Customer List'!B:C,2,)</f>
        <v>Mumbai</v>
      </c>
      <c r="W2868" s="56"/>
      <c r="X2868" s="45">
        <v>45922</v>
      </c>
      <c r="Y2868" s="25">
        <f t="shared" ref="Y2868:Y2872" si="391">IF(X2868="", "", X2868-N2868)</f>
        <v>2</v>
      </c>
      <c r="Z2868" s="25" t="str">
        <f t="shared" ref="Z2868:Z2872" si="392">IF(N2868="", "", TEXT(N2868, "dddd"))</f>
        <v>Saturday</v>
      </c>
      <c r="AA2868" s="25" t="str">
        <f t="shared" ref="AA2868:AA2872" si="393">IF(X2868="", "", TEXT(X2868, "dddd"))</f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83"/>
        <v>2866</v>
      </c>
      <c r="B2869" s="25">
        <v>178883</v>
      </c>
      <c r="C2869" s="45">
        <v>45915</v>
      </c>
      <c r="D2869" s="45">
        <v>45919</v>
      </c>
      <c r="E2869" s="8">
        <v>172</v>
      </c>
      <c r="F2869" s="8">
        <f t="shared" ref="F2869:F2878" si="394">IF(AB2869="DOLLAR",E2869*88,E2869)</f>
        <v>15136</v>
      </c>
      <c r="G2869" s="54">
        <f t="shared" si="384"/>
        <v>15136</v>
      </c>
      <c r="H2869" s="25" t="s">
        <v>659</v>
      </c>
      <c r="I2869" s="25" t="s">
        <v>4144</v>
      </c>
      <c r="J2869" s="25">
        <v>1</v>
      </c>
      <c r="K2869" s="25">
        <v>1</v>
      </c>
      <c r="L2869" s="25">
        <f t="shared" si="390"/>
        <v>0</v>
      </c>
      <c r="M2869" s="25" t="s">
        <v>3662</v>
      </c>
      <c r="N2869" s="45">
        <v>45920</v>
      </c>
      <c r="O2869" s="54">
        <v>12642</v>
      </c>
      <c r="P2869" s="25" t="s">
        <v>3616</v>
      </c>
      <c r="Q2869" s="25">
        <v>58155922742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Kharagpur</v>
      </c>
      <c r="W2869" s="56"/>
      <c r="X2869" s="45">
        <v>45922</v>
      </c>
      <c r="Y2869" s="25">
        <f t="shared" si="391"/>
        <v>2</v>
      </c>
      <c r="Z2869" s="25" t="str">
        <f t="shared" si="392"/>
        <v>Saturday</v>
      </c>
      <c r="AA2869" s="25" t="str">
        <f t="shared" si="393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83"/>
        <v>2867</v>
      </c>
      <c r="B2870" s="25">
        <v>178883</v>
      </c>
      <c r="C2870" s="45">
        <v>45915</v>
      </c>
      <c r="D2870" s="45">
        <v>45919</v>
      </c>
      <c r="E2870" s="8">
        <v>903</v>
      </c>
      <c r="F2870" s="8">
        <f t="shared" si="394"/>
        <v>79464</v>
      </c>
      <c r="G2870" s="54">
        <f t="shared" si="384"/>
        <v>79464</v>
      </c>
      <c r="H2870" s="25" t="s">
        <v>2073</v>
      </c>
      <c r="I2870" s="25" t="s">
        <v>4151</v>
      </c>
      <c r="J2870" s="25">
        <v>1</v>
      </c>
      <c r="K2870" s="25">
        <v>1</v>
      </c>
      <c r="L2870" s="25">
        <f t="shared" si="390"/>
        <v>0</v>
      </c>
      <c r="M2870" s="25" t="s">
        <v>3658</v>
      </c>
      <c r="N2870" s="45">
        <v>45920</v>
      </c>
      <c r="O2870" s="54">
        <v>155011.5</v>
      </c>
      <c r="P2870" s="25" t="s">
        <v>3617</v>
      </c>
      <c r="Q2870" s="25">
        <v>58155922370</v>
      </c>
      <c r="R2870" s="25" t="s">
        <v>41</v>
      </c>
      <c r="S2870" s="3">
        <v>4</v>
      </c>
      <c r="T2870" s="55"/>
      <c r="U2870" s="25" t="s">
        <v>424</v>
      </c>
      <c r="V2870" s="25" t="str">
        <f>VLOOKUP(P2870,'Customer List'!B:C,2,)</f>
        <v>NAGPUR</v>
      </c>
      <c r="W2870" s="56"/>
      <c r="X2870" s="45">
        <v>45922</v>
      </c>
      <c r="Y2870" s="25">
        <f t="shared" si="391"/>
        <v>2</v>
      </c>
      <c r="Z2870" s="25" t="str">
        <f t="shared" si="392"/>
        <v>Saturday</v>
      </c>
      <c r="AA2870" s="25" t="str">
        <f t="shared" si="393"/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si="383"/>
        <v>2868</v>
      </c>
      <c r="B2871" s="25">
        <v>178883</v>
      </c>
      <c r="C2871" s="45">
        <v>45915</v>
      </c>
      <c r="D2871" s="45">
        <v>45919</v>
      </c>
      <c r="E2871" s="8">
        <v>1064</v>
      </c>
      <c r="F2871" s="8">
        <f t="shared" si="394"/>
        <v>93632</v>
      </c>
      <c r="G2871" s="54">
        <f t="shared" si="384"/>
        <v>93632</v>
      </c>
      <c r="H2871" s="25" t="s">
        <v>2074</v>
      </c>
      <c r="I2871" s="25" t="s">
        <v>4152</v>
      </c>
      <c r="J2871" s="25">
        <v>1</v>
      </c>
      <c r="K2871" s="25">
        <v>1</v>
      </c>
      <c r="L2871" s="25">
        <f t="shared" si="390"/>
        <v>0</v>
      </c>
      <c r="M2871" s="25" t="s">
        <v>3658</v>
      </c>
      <c r="N2871" s="45">
        <v>45920</v>
      </c>
      <c r="O2871" s="54">
        <v>166845</v>
      </c>
      <c r="P2871" s="25" t="s">
        <v>3617</v>
      </c>
      <c r="Q2871" s="25">
        <v>58155922370</v>
      </c>
      <c r="R2871" s="25" t="s">
        <v>41</v>
      </c>
      <c r="S2871" s="3">
        <v>4</v>
      </c>
      <c r="T2871" s="55"/>
      <c r="U2871" s="25" t="s">
        <v>424</v>
      </c>
      <c r="V2871" s="25" t="str">
        <f>VLOOKUP(P2871,'Customer List'!B:C,2,)</f>
        <v>NAGPUR</v>
      </c>
      <c r="W2871" s="56"/>
      <c r="X2871" s="45">
        <v>45922</v>
      </c>
      <c r="Y2871" s="25">
        <f t="shared" si="391"/>
        <v>2</v>
      </c>
      <c r="Z2871" s="25" t="str">
        <f t="shared" si="392"/>
        <v>Saturday</v>
      </c>
      <c r="AA2871" s="25" t="str">
        <f t="shared" si="393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83"/>
        <v>2869</v>
      </c>
      <c r="B2872" s="25">
        <v>178883</v>
      </c>
      <c r="C2872" s="45">
        <v>45915</v>
      </c>
      <c r="D2872" s="45">
        <v>45919</v>
      </c>
      <c r="E2872" s="8">
        <v>3288</v>
      </c>
      <c r="F2872" s="8">
        <f t="shared" si="394"/>
        <v>289344</v>
      </c>
      <c r="G2872" s="54">
        <f t="shared" si="384"/>
        <v>289344</v>
      </c>
      <c r="H2872" s="25" t="s">
        <v>3615</v>
      </c>
      <c r="I2872" s="25" t="s">
        <v>4239</v>
      </c>
      <c r="J2872" s="25">
        <v>1</v>
      </c>
      <c r="K2872" s="25"/>
      <c r="L2872" s="25">
        <f t="shared" si="390"/>
        <v>1</v>
      </c>
      <c r="M2872" s="25"/>
      <c r="N2872" s="45"/>
      <c r="O2872" s="54"/>
      <c r="P2872" s="25" t="s">
        <v>1149</v>
      </c>
      <c r="Q2872" s="25"/>
      <c r="R2872" s="25"/>
      <c r="S2872" s="3">
        <v>4</v>
      </c>
      <c r="T2872" s="55"/>
      <c r="U2872" s="25" t="s">
        <v>424</v>
      </c>
      <c r="V2872" s="25" t="str">
        <f>VLOOKUP(P2872,'Customer List'!B:C,2,)</f>
        <v>STOCK</v>
      </c>
      <c r="W2872" s="56" t="s">
        <v>1149</v>
      </c>
      <c r="X2872" s="45"/>
      <c r="Y2872" s="25" t="str">
        <f t="shared" si="391"/>
        <v/>
      </c>
      <c r="Z2872" s="25" t="str">
        <f t="shared" si="392"/>
        <v/>
      </c>
      <c r="AA2872" s="25" t="str">
        <f t="shared" si="393"/>
        <v/>
      </c>
      <c r="AB2872" s="25" t="str">
        <f>VLOOKUP(U2872,'Currency Sheet'!A:C,3,)</f>
        <v>DOLLAR</v>
      </c>
      <c r="AC2872" s="67" t="str">
        <f>VLOOKUP(P2872,'Customer List'!B:D,3,)</f>
        <v>STOCK</v>
      </c>
    </row>
    <row r="2873" spans="1:29" x14ac:dyDescent="0.25">
      <c r="A2873" s="25">
        <f t="shared" si="383"/>
        <v>2870</v>
      </c>
      <c r="B2873" s="25" t="s">
        <v>3623</v>
      </c>
      <c r="C2873" s="45">
        <v>45915</v>
      </c>
      <c r="D2873" s="45">
        <v>45922</v>
      </c>
      <c r="E2873" s="8">
        <v>2249</v>
      </c>
      <c r="F2873" s="8">
        <f t="shared" si="394"/>
        <v>197912</v>
      </c>
      <c r="G2873" s="54">
        <f t="shared" si="384"/>
        <v>197912</v>
      </c>
      <c r="H2873" s="25" t="s">
        <v>3624</v>
      </c>
      <c r="I2873" s="25" t="s">
        <v>4240</v>
      </c>
      <c r="J2873" s="25">
        <v>1</v>
      </c>
      <c r="K2873" s="25">
        <v>1</v>
      </c>
      <c r="L2873" s="25">
        <f t="shared" si="390"/>
        <v>0</v>
      </c>
      <c r="M2873" s="25" t="s">
        <v>3627</v>
      </c>
      <c r="N2873" s="45">
        <v>45920</v>
      </c>
      <c r="O2873" s="54">
        <v>393750</v>
      </c>
      <c r="P2873" s="25" t="s">
        <v>371</v>
      </c>
      <c r="Q2873" s="25">
        <v>58155939203</v>
      </c>
      <c r="R2873" s="25" t="s">
        <v>41</v>
      </c>
      <c r="S2873" s="3">
        <v>-80</v>
      </c>
      <c r="T2873" s="55"/>
      <c r="U2873" s="25" t="s">
        <v>3601</v>
      </c>
      <c r="V2873" s="25" t="str">
        <f>VLOOKUP(P2873,'Customer List'!B:C,2,)</f>
        <v>Gujrat</v>
      </c>
      <c r="W2873" s="56"/>
      <c r="X2873" s="45">
        <v>45922</v>
      </c>
      <c r="Y2873" s="25">
        <f t="shared" ref="Y2873:Y2876" si="395">IF(X2873="", "", X2873-N2873)</f>
        <v>2</v>
      </c>
      <c r="Z2873" s="25" t="str">
        <f t="shared" ref="Z2873:Z2876" si="396">IF(N2873="", "", TEXT(N2873, "dddd"))</f>
        <v>Saturday</v>
      </c>
      <c r="AA2873" s="25" t="str">
        <f t="shared" ref="AA2873:AA2876" si="397">IF(X2873="", "", TEXT(X2873, "dddd"))</f>
        <v>Monday</v>
      </c>
      <c r="AB2873" s="25" t="str">
        <f>VLOOKUP(U2873,'Currency Sheet'!A:C,3,)</f>
        <v>DOLLAR</v>
      </c>
      <c r="AC2873" s="67" t="str">
        <f>VLOOKUP(P2873,'Customer List'!B:D,3,)</f>
        <v>OutStation</v>
      </c>
    </row>
    <row r="2874" spans="1:29" x14ac:dyDescent="0.25">
      <c r="A2874" s="25">
        <f t="shared" si="383"/>
        <v>2871</v>
      </c>
      <c r="B2874" s="25" t="s">
        <v>3623</v>
      </c>
      <c r="C2874" s="45">
        <v>45915</v>
      </c>
      <c r="D2874" s="45">
        <v>45922</v>
      </c>
      <c r="E2874" s="8">
        <v>1</v>
      </c>
      <c r="F2874" s="8">
        <f t="shared" si="394"/>
        <v>88</v>
      </c>
      <c r="G2874" s="54">
        <f t="shared" si="384"/>
        <v>88</v>
      </c>
      <c r="H2874" s="25" t="s">
        <v>3625</v>
      </c>
      <c r="I2874" s="25" t="s">
        <v>4241</v>
      </c>
      <c r="J2874" s="25">
        <v>1</v>
      </c>
      <c r="K2874" s="25">
        <v>1</v>
      </c>
      <c r="L2874" s="25">
        <f t="shared" si="390"/>
        <v>0</v>
      </c>
      <c r="M2874" s="25" t="s">
        <v>3627</v>
      </c>
      <c r="N2874" s="45">
        <v>45920</v>
      </c>
      <c r="O2874" s="54">
        <v>0</v>
      </c>
      <c r="P2874" s="25" t="s">
        <v>371</v>
      </c>
      <c r="Q2874" s="25">
        <v>58155939203</v>
      </c>
      <c r="R2874" s="25" t="s">
        <v>41</v>
      </c>
      <c r="S2874" s="3">
        <v>-80</v>
      </c>
      <c r="T2874" s="55" t="s">
        <v>3628</v>
      </c>
      <c r="U2874" s="25" t="s">
        <v>3601</v>
      </c>
      <c r="V2874" s="25" t="str">
        <f>VLOOKUP(P2874,'Customer List'!B:C,2,)</f>
        <v>Gujrat</v>
      </c>
      <c r="W2874" s="56"/>
      <c r="X2874" s="45">
        <v>45922</v>
      </c>
      <c r="Y2874" s="25">
        <f t="shared" si="395"/>
        <v>2</v>
      </c>
      <c r="Z2874" s="25" t="str">
        <f t="shared" si="396"/>
        <v>Saturday</v>
      </c>
      <c r="AA2874" s="25" t="str">
        <f t="shared" si="397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83"/>
        <v>2872</v>
      </c>
      <c r="B2875" s="25" t="s">
        <v>3689</v>
      </c>
      <c r="C2875" s="45">
        <v>45917</v>
      </c>
      <c r="D2875" s="45">
        <v>45922</v>
      </c>
      <c r="E2875" s="8">
        <v>11860.25</v>
      </c>
      <c r="F2875" s="8">
        <f t="shared" si="394"/>
        <v>11860.25</v>
      </c>
      <c r="G2875" s="54">
        <f t="shared" si="384"/>
        <v>23720.5</v>
      </c>
      <c r="H2875" s="25">
        <v>100575</v>
      </c>
      <c r="I2875" s="25" t="s">
        <v>4751</v>
      </c>
      <c r="J2875" s="25">
        <v>2</v>
      </c>
      <c r="K2875" s="25"/>
      <c r="L2875" s="25">
        <f t="shared" si="390"/>
        <v>2</v>
      </c>
      <c r="M2875" s="25"/>
      <c r="N2875" s="45"/>
      <c r="O2875" s="54"/>
      <c r="P2875" s="25" t="s">
        <v>1149</v>
      </c>
      <c r="Q2875" s="25"/>
      <c r="R2875" s="25"/>
      <c r="S2875" s="3">
        <v>4</v>
      </c>
      <c r="T2875" s="55"/>
      <c r="U2875" s="25" t="s">
        <v>2091</v>
      </c>
      <c r="V2875" s="25" t="str">
        <f>VLOOKUP(P2875,'Customer List'!B:C,2,)</f>
        <v>STOCK</v>
      </c>
      <c r="W2875" s="56" t="s">
        <v>1149</v>
      </c>
      <c r="X2875" s="45"/>
      <c r="Y2875" s="25" t="str">
        <f t="shared" si="395"/>
        <v/>
      </c>
      <c r="Z2875" s="25" t="str">
        <f t="shared" si="396"/>
        <v/>
      </c>
      <c r="AA2875" s="25" t="str">
        <f t="shared" si="397"/>
        <v/>
      </c>
      <c r="AB2875" s="25" t="str">
        <f>VLOOKUP(U2875,'Currency Sheet'!A:C,3,)</f>
        <v>INR</v>
      </c>
      <c r="AC2875" s="67" t="str">
        <f>VLOOKUP(P2875,'Customer List'!B:D,3,)</f>
        <v>STOCK</v>
      </c>
    </row>
    <row r="2876" spans="1:29" x14ac:dyDescent="0.25">
      <c r="A2876" s="25">
        <f t="shared" si="383"/>
        <v>2873</v>
      </c>
      <c r="B2876" s="25" t="s">
        <v>3689</v>
      </c>
      <c r="C2876" s="45">
        <v>45917</v>
      </c>
      <c r="D2876" s="45">
        <v>45922</v>
      </c>
      <c r="E2876" s="8">
        <v>51562.5</v>
      </c>
      <c r="F2876" s="8">
        <f t="shared" si="394"/>
        <v>51562.5</v>
      </c>
      <c r="G2876" s="54">
        <f t="shared" si="384"/>
        <v>51562.5</v>
      </c>
      <c r="H2876" s="25">
        <v>162517</v>
      </c>
      <c r="I2876" s="25"/>
      <c r="J2876" s="25">
        <v>1</v>
      </c>
      <c r="K2876" s="25">
        <v>1</v>
      </c>
      <c r="L2876" s="25">
        <f t="shared" si="390"/>
        <v>0</v>
      </c>
      <c r="M2876" s="25" t="s">
        <v>3700</v>
      </c>
      <c r="N2876" s="45">
        <v>45923</v>
      </c>
      <c r="O2876" s="54">
        <v>61875</v>
      </c>
      <c r="P2876" s="25" t="s">
        <v>3701</v>
      </c>
      <c r="Q2876" s="25" t="s">
        <v>2078</v>
      </c>
      <c r="R2876" s="25" t="s">
        <v>849</v>
      </c>
      <c r="S2876" s="3" t="s">
        <v>300</v>
      </c>
      <c r="T2876" s="55"/>
      <c r="U2876" s="25" t="s">
        <v>2091</v>
      </c>
      <c r="V2876" s="25" t="e">
        <f>VLOOKUP(P2876,'Customer List'!B:C,2,)</f>
        <v>#N/A</v>
      </c>
      <c r="W2876" s="56"/>
      <c r="X2876" s="45"/>
      <c r="Y2876" s="25" t="str">
        <f t="shared" si="395"/>
        <v/>
      </c>
      <c r="Z2876" s="25" t="str">
        <f t="shared" si="396"/>
        <v>Tuesday</v>
      </c>
      <c r="AA2876" s="25" t="str">
        <f t="shared" si="397"/>
        <v/>
      </c>
      <c r="AB2876" s="25" t="str">
        <f>VLOOKUP(U2876,'Currency Sheet'!A:C,3,)</f>
        <v>INR</v>
      </c>
      <c r="AC2876" s="67" t="e">
        <f>VLOOKUP(P2876,'Customer List'!B:D,3,)</f>
        <v>#N/A</v>
      </c>
    </row>
    <row r="2877" spans="1:29" x14ac:dyDescent="0.25">
      <c r="A2877" s="25">
        <f t="shared" si="383"/>
        <v>2874</v>
      </c>
      <c r="B2877" s="25" t="s">
        <v>3690</v>
      </c>
      <c r="C2877" s="45">
        <v>45918</v>
      </c>
      <c r="D2877" s="45">
        <v>45923</v>
      </c>
      <c r="E2877" s="8">
        <v>850</v>
      </c>
      <c r="F2877" s="8">
        <f t="shared" si="394"/>
        <v>74800</v>
      </c>
      <c r="G2877" s="54">
        <f t="shared" si="384"/>
        <v>74800</v>
      </c>
      <c r="H2877" s="25" t="s">
        <v>3692</v>
      </c>
      <c r="I2877" s="25"/>
      <c r="J2877" s="25">
        <v>1</v>
      </c>
      <c r="K2877" s="25">
        <v>1</v>
      </c>
      <c r="L2877" s="25">
        <f t="shared" si="390"/>
        <v>0</v>
      </c>
      <c r="M2877" s="25"/>
      <c r="N2877" s="45">
        <v>45923</v>
      </c>
      <c r="O2877" s="54"/>
      <c r="P2877" s="25" t="s">
        <v>3693</v>
      </c>
      <c r="Q2877" s="25">
        <v>58156038765</v>
      </c>
      <c r="R2877" s="25" t="s">
        <v>41</v>
      </c>
      <c r="S2877" s="3">
        <v>-20</v>
      </c>
      <c r="T2877" s="55"/>
      <c r="U2877" s="25" t="s">
        <v>521</v>
      </c>
      <c r="V2877" s="25" t="str">
        <f>VLOOKUP(P2877,'Customer List'!B:C,2,)</f>
        <v>Chennai</v>
      </c>
      <c r="W2877" s="56"/>
      <c r="X2877" s="45">
        <v>45924</v>
      </c>
      <c r="Y2877" s="25">
        <f t="shared" ref="Y2877:Y2901" si="398">IF(X2877="", "", X2877-N2877)</f>
        <v>1</v>
      </c>
      <c r="Z2877" s="25" t="str">
        <f t="shared" ref="Z2877:Z2883" si="399">IF(N2877="", "", TEXT(N2877, "dddd"))</f>
        <v>Tuesday</v>
      </c>
      <c r="AA2877" s="25" t="str">
        <f t="shared" ref="AA2877:AA2883" si="400">IF(X2877="", "", TEXT(X2877, "dddd"))</f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83"/>
        <v>2875</v>
      </c>
      <c r="B2878" s="25" t="s">
        <v>3691</v>
      </c>
      <c r="C2878" s="45">
        <v>45918</v>
      </c>
      <c r="D2878" s="45">
        <v>45923</v>
      </c>
      <c r="E2878" s="8">
        <v>238.8</v>
      </c>
      <c r="F2878" s="8">
        <f t="shared" si="394"/>
        <v>21014.400000000001</v>
      </c>
      <c r="G2878" s="54">
        <f t="shared" si="384"/>
        <v>21014.400000000001</v>
      </c>
      <c r="H2878" s="25" t="s">
        <v>3694</v>
      </c>
      <c r="I2878" s="25"/>
      <c r="J2878" s="25">
        <v>1</v>
      </c>
      <c r="K2878" s="25">
        <v>1</v>
      </c>
      <c r="L2878" s="25">
        <f t="shared" si="390"/>
        <v>0</v>
      </c>
      <c r="M2878" s="25"/>
      <c r="N2878" s="45">
        <v>45934</v>
      </c>
      <c r="O2878" s="54"/>
      <c r="P2878" s="25" t="s">
        <v>1098</v>
      </c>
      <c r="Q2878" s="25" t="s">
        <v>4756</v>
      </c>
      <c r="R2878" s="25"/>
      <c r="S2878" s="3">
        <v>-20</v>
      </c>
      <c r="T2878" s="55"/>
      <c r="U2878" s="25" t="s">
        <v>521</v>
      </c>
      <c r="V2878" s="25" t="str">
        <f>VLOOKUP(P2878,'Customer List'!B:C,2,)</f>
        <v>Punjab</v>
      </c>
      <c r="W2878" s="56" t="s">
        <v>3711</v>
      </c>
      <c r="X2878" s="45"/>
      <c r="Y2878" s="25" t="str">
        <f t="shared" si="398"/>
        <v/>
      </c>
      <c r="Z2878" s="25" t="str">
        <f t="shared" si="399"/>
        <v>Saturday</v>
      </c>
      <c r="AA2878" s="25" t="str">
        <f t="shared" si="400"/>
        <v/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83"/>
        <v>2876</v>
      </c>
      <c r="B2879" s="25" t="s">
        <v>3698</v>
      </c>
      <c r="C2879" s="45">
        <v>45919</v>
      </c>
      <c r="D2879" s="45">
        <v>45923</v>
      </c>
      <c r="E2879" s="8">
        <v>2806.8</v>
      </c>
      <c r="F2879" s="8">
        <f t="shared" ref="F2879:F2883" si="401">IF(AB2879="DOLLAR",E2879*88,E2879)</f>
        <v>246998.40000000002</v>
      </c>
      <c r="G2879" s="54">
        <f t="shared" si="384"/>
        <v>246998.40000000002</v>
      </c>
      <c r="H2879" s="25" t="s">
        <v>2074</v>
      </c>
      <c r="I2879" s="25" t="s">
        <v>4152</v>
      </c>
      <c r="J2879" s="25">
        <v>1</v>
      </c>
      <c r="K2879" s="25">
        <v>1</v>
      </c>
      <c r="L2879" s="25">
        <f t="shared" si="390"/>
        <v>0</v>
      </c>
      <c r="M2879" s="25"/>
      <c r="N2879" s="45">
        <v>45923</v>
      </c>
      <c r="O2879" s="54"/>
      <c r="P2879" s="25" t="s">
        <v>2053</v>
      </c>
      <c r="Q2879" s="25">
        <v>58156039233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Banglore</v>
      </c>
      <c r="W2879" s="56"/>
      <c r="X2879" s="45">
        <v>45924</v>
      </c>
      <c r="Y2879" s="25">
        <f t="shared" si="398"/>
        <v>1</v>
      </c>
      <c r="Z2879" s="25" t="str">
        <f t="shared" si="399"/>
        <v>Tuesday</v>
      </c>
      <c r="AA2879" s="25" t="str">
        <f t="shared" si="400"/>
        <v>Wednesday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83"/>
        <v>2877</v>
      </c>
      <c r="B2880" s="25" t="s">
        <v>3698</v>
      </c>
      <c r="C2880" s="45">
        <v>45919</v>
      </c>
      <c r="D2880" s="45">
        <v>45923</v>
      </c>
      <c r="E2880" s="8">
        <v>1108</v>
      </c>
      <c r="F2880" s="8">
        <f t="shared" si="401"/>
        <v>97504</v>
      </c>
      <c r="G2880" s="54">
        <f t="shared" si="384"/>
        <v>97504</v>
      </c>
      <c r="H2880" s="25" t="s">
        <v>2074</v>
      </c>
      <c r="I2880" s="25" t="s">
        <v>4152</v>
      </c>
      <c r="J2880" s="25">
        <v>1</v>
      </c>
      <c r="K2880" s="25">
        <v>1</v>
      </c>
      <c r="L2880" s="25">
        <f t="shared" si="390"/>
        <v>0</v>
      </c>
      <c r="M2880" s="25" t="s">
        <v>3726</v>
      </c>
      <c r="N2880" s="45">
        <v>45924</v>
      </c>
      <c r="O2880" s="54">
        <v>177514</v>
      </c>
      <c r="P2880" s="25" t="s">
        <v>3697</v>
      </c>
      <c r="Q2880" s="25">
        <v>58156097705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/>
      <c r="X2880" s="45">
        <v>45925</v>
      </c>
      <c r="Y2880" s="25">
        <f t="shared" si="398"/>
        <v>1</v>
      </c>
      <c r="Z2880" s="25" t="str">
        <f t="shared" si="399"/>
        <v>Wednesday</v>
      </c>
      <c r="AA2880" s="25" t="str">
        <f t="shared" si="400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83"/>
        <v>2878</v>
      </c>
      <c r="B2881" s="25" t="s">
        <v>3698</v>
      </c>
      <c r="C2881" s="45">
        <v>45919</v>
      </c>
      <c r="D2881" s="45">
        <v>45923</v>
      </c>
      <c r="E2881" s="8">
        <v>2013</v>
      </c>
      <c r="F2881" s="8">
        <f t="shared" si="401"/>
        <v>177144</v>
      </c>
      <c r="G2881" s="54">
        <f t="shared" si="384"/>
        <v>177144</v>
      </c>
      <c r="H2881" s="25" t="s">
        <v>3695</v>
      </c>
      <c r="I2881" s="25" t="s">
        <v>4242</v>
      </c>
      <c r="J2881" s="25">
        <v>1</v>
      </c>
      <c r="K2881" s="25">
        <v>1</v>
      </c>
      <c r="L2881" s="25">
        <f t="shared" si="390"/>
        <v>0</v>
      </c>
      <c r="M2881" s="25"/>
      <c r="N2881" s="45">
        <v>45923</v>
      </c>
      <c r="O2881" s="54"/>
      <c r="P2881" s="25" t="s">
        <v>166</v>
      </c>
      <c r="Q2881" s="25">
        <v>58156038916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Lucknow</v>
      </c>
      <c r="W2881" s="56"/>
      <c r="X2881" s="45">
        <v>45925</v>
      </c>
      <c r="Y2881" s="25">
        <f t="shared" si="398"/>
        <v>2</v>
      </c>
      <c r="Z2881" s="25" t="str">
        <f t="shared" si="399"/>
        <v>Tuesday</v>
      </c>
      <c r="AA2881" s="25" t="str">
        <f t="shared" si="400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83"/>
        <v>2879</v>
      </c>
      <c r="B2882" s="25" t="s">
        <v>3698</v>
      </c>
      <c r="C2882" s="45">
        <v>45919</v>
      </c>
      <c r="D2882" s="45">
        <v>45923</v>
      </c>
      <c r="E2882" s="8">
        <v>2013</v>
      </c>
      <c r="F2882" s="8">
        <f t="shared" si="401"/>
        <v>177144</v>
      </c>
      <c r="G2882" s="54">
        <f t="shared" si="384"/>
        <v>177144</v>
      </c>
      <c r="H2882" s="25" t="s">
        <v>3696</v>
      </c>
      <c r="I2882" s="25" t="s">
        <v>4243</v>
      </c>
      <c r="J2882" s="25">
        <v>1</v>
      </c>
      <c r="K2882" s="25">
        <v>1</v>
      </c>
      <c r="L2882" s="25">
        <f t="shared" si="390"/>
        <v>0</v>
      </c>
      <c r="M2882" s="25"/>
      <c r="N2882" s="45">
        <v>45923</v>
      </c>
      <c r="O2882" s="54"/>
      <c r="P2882" s="25" t="s">
        <v>166</v>
      </c>
      <c r="Q2882" s="25">
        <v>58156038916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Lucknow</v>
      </c>
      <c r="W2882" s="56"/>
      <c r="X2882" s="45">
        <v>45925</v>
      </c>
      <c r="Y2882" s="25">
        <f t="shared" si="398"/>
        <v>2</v>
      </c>
      <c r="Z2882" s="25" t="str">
        <f t="shared" si="399"/>
        <v>Tuesday</v>
      </c>
      <c r="AA2882" s="25" t="str">
        <f t="shared" si="400"/>
        <v>Thursday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83"/>
        <v>2880</v>
      </c>
      <c r="B2883" s="25" t="s">
        <v>3698</v>
      </c>
      <c r="C2883" s="45">
        <v>45919</v>
      </c>
      <c r="D2883" s="45">
        <v>45923</v>
      </c>
      <c r="E2883" s="8">
        <v>96.8</v>
      </c>
      <c r="F2883" s="8">
        <f t="shared" si="401"/>
        <v>8518.4</v>
      </c>
      <c r="G2883" s="54">
        <f t="shared" si="384"/>
        <v>8518.4</v>
      </c>
      <c r="H2883" s="25" t="s">
        <v>935</v>
      </c>
      <c r="I2883" s="25" t="s">
        <v>4147</v>
      </c>
      <c r="J2883" s="25">
        <v>1</v>
      </c>
      <c r="K2883" s="25">
        <v>1</v>
      </c>
      <c r="L2883" s="25">
        <f t="shared" si="390"/>
        <v>0</v>
      </c>
      <c r="M2883" s="25" t="s">
        <v>3726</v>
      </c>
      <c r="N2883" s="45">
        <v>45924</v>
      </c>
      <c r="O2883" s="54">
        <v>8452.5</v>
      </c>
      <c r="P2883" s="25" t="s">
        <v>3697</v>
      </c>
      <c r="Q2883" s="25">
        <v>58156097705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BANGLORE</v>
      </c>
      <c r="W2883" s="56"/>
      <c r="X2883" s="45">
        <v>45925</v>
      </c>
      <c r="Y2883" s="25">
        <f t="shared" si="398"/>
        <v>1</v>
      </c>
      <c r="Z2883" s="25" t="str">
        <f t="shared" si="399"/>
        <v>Wednesday</v>
      </c>
      <c r="AA2883" s="25" t="str">
        <f t="shared" si="400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x14ac:dyDescent="0.25">
      <c r="A2884" s="25">
        <f t="shared" si="383"/>
        <v>2881</v>
      </c>
      <c r="B2884" s="25" t="s">
        <v>3712</v>
      </c>
      <c r="C2884" s="45">
        <v>45923</v>
      </c>
      <c r="D2884" s="45">
        <v>45924</v>
      </c>
      <c r="E2884" s="8">
        <v>191.57</v>
      </c>
      <c r="F2884" s="8">
        <f t="shared" ref="F2884:F2902" si="402">IF(AB2884="DOLLAR",E2884*88,E2884)</f>
        <v>16858.16</v>
      </c>
      <c r="G2884" s="54">
        <f t="shared" si="384"/>
        <v>16858.16</v>
      </c>
      <c r="H2884" s="25" t="s">
        <v>3713</v>
      </c>
      <c r="I2884" s="25" t="s">
        <v>4244</v>
      </c>
      <c r="J2884" s="25">
        <v>1</v>
      </c>
      <c r="K2884" s="25">
        <v>1</v>
      </c>
      <c r="L2884" s="25">
        <f t="shared" si="390"/>
        <v>0</v>
      </c>
      <c r="M2884" s="25"/>
      <c r="N2884" s="45">
        <v>45927</v>
      </c>
      <c r="O2884" s="54"/>
      <c r="P2884" s="25" t="s">
        <v>1034</v>
      </c>
      <c r="Q2884" s="25">
        <v>58156228885</v>
      </c>
      <c r="R2884" s="25" t="s">
        <v>41</v>
      </c>
      <c r="S2884" s="3">
        <v>-20</v>
      </c>
      <c r="T2884" s="55"/>
      <c r="U2884" s="25" t="s">
        <v>321</v>
      </c>
      <c r="V2884" s="25" t="str">
        <f>VLOOKUP(P2884,'Customer List'!B:C,2,)</f>
        <v>Kerala</v>
      </c>
      <c r="W2884" s="56"/>
      <c r="X2884" s="45">
        <v>45930</v>
      </c>
      <c r="Y2884" s="25">
        <f t="shared" si="398"/>
        <v>3</v>
      </c>
      <c r="Z2884" s="25" t="str">
        <f t="shared" ref="Z2884:Z2901" si="403">IF(N2884="", "", TEXT(N2884, "dddd"))</f>
        <v>Saturday</v>
      </c>
      <c r="AA2884" s="25" t="str">
        <f t="shared" ref="AA2884:AA2901" si="404">IF(X2884="", "", TEXT(X2884, "dddd"))</f>
        <v>Tuesday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83"/>
        <v>2882</v>
      </c>
      <c r="B2885" s="25" t="s">
        <v>3712</v>
      </c>
      <c r="C2885" s="45">
        <v>45923</v>
      </c>
      <c r="D2885" s="45">
        <v>45924</v>
      </c>
      <c r="E2885" s="8">
        <v>382</v>
      </c>
      <c r="F2885" s="8">
        <f t="shared" si="402"/>
        <v>33616</v>
      </c>
      <c r="G2885" s="54">
        <f t="shared" si="384"/>
        <v>33616</v>
      </c>
      <c r="H2885" s="25" t="s">
        <v>3714</v>
      </c>
      <c r="I2885" s="25" t="s">
        <v>4245</v>
      </c>
      <c r="J2885" s="25">
        <v>1</v>
      </c>
      <c r="K2885" s="25">
        <v>1</v>
      </c>
      <c r="L2885" s="25">
        <f t="shared" si="390"/>
        <v>0</v>
      </c>
      <c r="M2885" s="25"/>
      <c r="N2885" s="45">
        <v>45933</v>
      </c>
      <c r="O2885" s="54"/>
      <c r="P2885" s="25" t="s">
        <v>31</v>
      </c>
      <c r="Q2885" s="25" t="s">
        <v>2078</v>
      </c>
      <c r="R2885" s="25" t="s">
        <v>849</v>
      </c>
      <c r="S2885" s="3">
        <v>-20</v>
      </c>
      <c r="T2885" s="55"/>
      <c r="U2885" s="25" t="s">
        <v>321</v>
      </c>
      <c r="V2885" s="25" t="str">
        <f>VLOOKUP(P2885,'Customer List'!B:C,2,)</f>
        <v>Delhi</v>
      </c>
      <c r="W2885" s="56" t="s">
        <v>606</v>
      </c>
      <c r="X2885" s="45"/>
      <c r="Y2885" s="25" t="str">
        <f t="shared" si="398"/>
        <v/>
      </c>
      <c r="Z2885" s="25" t="str">
        <f t="shared" si="403"/>
        <v>Friday</v>
      </c>
      <c r="AA2885" s="25" t="str">
        <f t="shared" si="404"/>
        <v/>
      </c>
      <c r="AB2885" s="25" t="str">
        <f>VLOOKUP(U2885,'Currency Sheet'!A:C,3,)</f>
        <v>DOLLAR</v>
      </c>
      <c r="AC2885" s="67" t="str">
        <f>VLOOKUP(P2885,'Customer List'!B:D,3,)</f>
        <v>Local</v>
      </c>
    </row>
    <row r="2886" spans="1:29" x14ac:dyDescent="0.25">
      <c r="A2886" s="25">
        <f t="shared" si="383"/>
        <v>2883</v>
      </c>
      <c r="B2886" s="25" t="s">
        <v>3712</v>
      </c>
      <c r="C2886" s="45">
        <v>45923</v>
      </c>
      <c r="D2886" s="45">
        <v>45924</v>
      </c>
      <c r="E2886" s="8">
        <v>188</v>
      </c>
      <c r="F2886" s="8">
        <f t="shared" si="402"/>
        <v>16544</v>
      </c>
      <c r="G2886" s="54">
        <f t="shared" si="384"/>
        <v>16544</v>
      </c>
      <c r="H2886" s="25" t="s">
        <v>373</v>
      </c>
      <c r="I2886" s="25" t="s">
        <v>4149</v>
      </c>
      <c r="J2886" s="25">
        <v>1</v>
      </c>
      <c r="K2886" s="25">
        <v>1</v>
      </c>
      <c r="L2886" s="25">
        <f t="shared" si="390"/>
        <v>0</v>
      </c>
      <c r="M2886" s="25"/>
      <c r="N2886" s="45">
        <v>45933</v>
      </c>
      <c r="O2886" s="54"/>
      <c r="P2886" s="25" t="s">
        <v>31</v>
      </c>
      <c r="Q2886" s="25" t="s">
        <v>2078</v>
      </c>
      <c r="R2886" s="25" t="s">
        <v>849</v>
      </c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606</v>
      </c>
      <c r="X2886" s="45"/>
      <c r="Y2886" s="25" t="str">
        <f t="shared" si="398"/>
        <v/>
      </c>
      <c r="Z2886" s="25" t="str">
        <f t="shared" si="403"/>
        <v>Friday</v>
      </c>
      <c r="AA2886" s="25" t="str">
        <f t="shared" si="404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ref="A2887:A2951" si="405">A2886+1</f>
        <v>2884</v>
      </c>
      <c r="B2887" s="25" t="s">
        <v>3712</v>
      </c>
      <c r="C2887" s="45">
        <v>45923</v>
      </c>
      <c r="D2887" s="45">
        <v>45924</v>
      </c>
      <c r="E2887" s="8">
        <v>374</v>
      </c>
      <c r="F2887" s="8">
        <f t="shared" si="402"/>
        <v>32912</v>
      </c>
      <c r="G2887" s="54">
        <f t="shared" ref="G2887:G2902" si="406">F2887*J2887</f>
        <v>32912</v>
      </c>
      <c r="H2887" s="25" t="s">
        <v>3715</v>
      </c>
      <c r="I2887" s="25" t="s">
        <v>4246</v>
      </c>
      <c r="J2887" s="25">
        <v>1</v>
      </c>
      <c r="K2887" s="25">
        <v>1</v>
      </c>
      <c r="L2887" s="25">
        <f t="shared" si="390"/>
        <v>0</v>
      </c>
      <c r="M2887" s="25"/>
      <c r="N2887" s="45">
        <v>45927</v>
      </c>
      <c r="O2887" s="54"/>
      <c r="P2887" s="25" t="s">
        <v>277</v>
      </c>
      <c r="Q2887" s="25">
        <v>58156228815</v>
      </c>
      <c r="R2887" s="25" t="s">
        <v>41</v>
      </c>
      <c r="S2887" s="3">
        <v>-20</v>
      </c>
      <c r="T2887" s="55"/>
      <c r="U2887" s="25" t="s">
        <v>321</v>
      </c>
      <c r="V2887" s="25" t="str">
        <f>VLOOKUP(P2887,'Customer List'!B:C,2,)</f>
        <v>Pune</v>
      </c>
      <c r="W2887" s="56"/>
      <c r="X2887" s="45">
        <v>45929</v>
      </c>
      <c r="Y2887" s="25">
        <f t="shared" si="398"/>
        <v>2</v>
      </c>
      <c r="Z2887" s="25" t="str">
        <f t="shared" si="403"/>
        <v>Saturday</v>
      </c>
      <c r="AA2887" s="25" t="str">
        <f t="shared" si="404"/>
        <v>Monday</v>
      </c>
      <c r="AB2887" s="25" t="str">
        <f>VLOOKUP(U2887,'Currency Sheet'!A:C,3,)</f>
        <v>DOLLAR</v>
      </c>
      <c r="AC2887" s="67" t="str">
        <f>VLOOKUP(P2887,'Customer List'!B:D,3,)</f>
        <v>OutStation</v>
      </c>
    </row>
    <row r="2888" spans="1:29" x14ac:dyDescent="0.25">
      <c r="A2888" s="25">
        <f t="shared" si="405"/>
        <v>2885</v>
      </c>
      <c r="B2888" s="25" t="s">
        <v>3712</v>
      </c>
      <c r="C2888" s="45">
        <v>45923</v>
      </c>
      <c r="D2888" s="45">
        <v>45924</v>
      </c>
      <c r="E2888" s="8">
        <v>153</v>
      </c>
      <c r="F2888" s="8">
        <f t="shared" si="402"/>
        <v>13464</v>
      </c>
      <c r="G2888" s="54">
        <f t="shared" si="406"/>
        <v>13464</v>
      </c>
      <c r="H2888" s="25" t="s">
        <v>3716</v>
      </c>
      <c r="I2888" s="25" t="s">
        <v>4247</v>
      </c>
      <c r="J2888" s="25">
        <v>1</v>
      </c>
      <c r="K2888" s="25"/>
      <c r="L2888" s="25">
        <f t="shared" si="390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3751</v>
      </c>
      <c r="X2888" s="45"/>
      <c r="Y2888" s="25" t="str">
        <f t="shared" si="398"/>
        <v/>
      </c>
      <c r="Z2888" s="25" t="str">
        <f t="shared" si="403"/>
        <v/>
      </c>
      <c r="AA2888" s="25" t="str">
        <f t="shared" si="404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405"/>
        <v>2886</v>
      </c>
      <c r="B2889" s="25" t="s">
        <v>3712</v>
      </c>
      <c r="C2889" s="45">
        <v>45923</v>
      </c>
      <c r="D2889" s="45">
        <v>45924</v>
      </c>
      <c r="E2889" s="8">
        <v>153</v>
      </c>
      <c r="F2889" s="8">
        <f t="shared" si="402"/>
        <v>13464</v>
      </c>
      <c r="G2889" s="54">
        <f t="shared" si="406"/>
        <v>13464</v>
      </c>
      <c r="H2889" s="25" t="s">
        <v>3717</v>
      </c>
      <c r="I2889" s="25" t="s">
        <v>4248</v>
      </c>
      <c r="J2889" s="25">
        <v>1</v>
      </c>
      <c r="K2889" s="25"/>
      <c r="L2889" s="25">
        <f t="shared" si="390"/>
        <v>1</v>
      </c>
      <c r="M2889" s="25"/>
      <c r="N2889" s="45"/>
      <c r="O2889" s="54"/>
      <c r="P2889" s="25" t="s">
        <v>255</v>
      </c>
      <c r="Q2889" s="25"/>
      <c r="R2889" s="25"/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 t="s">
        <v>3751</v>
      </c>
      <c r="X2889" s="45"/>
      <c r="Y2889" s="25" t="str">
        <f t="shared" si="398"/>
        <v/>
      </c>
      <c r="Z2889" s="25" t="str">
        <f t="shared" si="403"/>
        <v/>
      </c>
      <c r="AA2889" s="25" t="str">
        <f t="shared" si="404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405"/>
        <v>2887</v>
      </c>
      <c r="B2890" s="25" t="s">
        <v>3712</v>
      </c>
      <c r="C2890" s="45">
        <v>45923</v>
      </c>
      <c r="D2890" s="45">
        <v>45924</v>
      </c>
      <c r="E2890" s="8">
        <v>374</v>
      </c>
      <c r="F2890" s="8">
        <f t="shared" si="402"/>
        <v>32912</v>
      </c>
      <c r="G2890" s="54">
        <f t="shared" si="406"/>
        <v>32912</v>
      </c>
      <c r="H2890" s="25" t="s">
        <v>3718</v>
      </c>
      <c r="I2890" s="25" t="s">
        <v>4249</v>
      </c>
      <c r="J2890" s="25">
        <v>1</v>
      </c>
      <c r="K2890" s="25"/>
      <c r="L2890" s="25">
        <f t="shared" si="390"/>
        <v>1</v>
      </c>
      <c r="M2890" s="25"/>
      <c r="N2890" s="45"/>
      <c r="O2890" s="54"/>
      <c r="P2890" s="25" t="s">
        <v>255</v>
      </c>
      <c r="Q2890" s="25"/>
      <c r="R2890" s="25"/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 t="s">
        <v>3751</v>
      </c>
      <c r="X2890" s="45"/>
      <c r="Y2890" s="25" t="str">
        <f t="shared" si="398"/>
        <v/>
      </c>
      <c r="Z2890" s="25" t="str">
        <f t="shared" si="403"/>
        <v/>
      </c>
      <c r="AA2890" s="25" t="str">
        <f t="shared" si="404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405"/>
        <v>2888</v>
      </c>
      <c r="B2891" s="25" t="s">
        <v>3712</v>
      </c>
      <c r="C2891" s="45">
        <v>45923</v>
      </c>
      <c r="D2891" s="45">
        <v>45924</v>
      </c>
      <c r="E2891" s="8">
        <v>188</v>
      </c>
      <c r="F2891" s="8">
        <f t="shared" si="402"/>
        <v>16544</v>
      </c>
      <c r="G2891" s="54">
        <f t="shared" si="406"/>
        <v>16544</v>
      </c>
      <c r="H2891" s="25" t="s">
        <v>373</v>
      </c>
      <c r="I2891" s="25" t="s">
        <v>4149</v>
      </c>
      <c r="J2891" s="25">
        <v>1</v>
      </c>
      <c r="K2891" s="25">
        <v>1</v>
      </c>
      <c r="L2891" s="25">
        <f t="shared" si="390"/>
        <v>0</v>
      </c>
      <c r="M2891" s="25" t="s">
        <v>3739</v>
      </c>
      <c r="N2891" s="45">
        <v>45926</v>
      </c>
      <c r="O2891" s="54">
        <v>24277.25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98"/>
        <v/>
      </c>
      <c r="Z2891" s="25" t="str">
        <f t="shared" si="403"/>
        <v>Friday</v>
      </c>
      <c r="AA2891" s="25" t="str">
        <f t="shared" si="404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405"/>
        <v>2889</v>
      </c>
      <c r="B2892" s="25" t="s">
        <v>3712</v>
      </c>
      <c r="C2892" s="45">
        <v>45923</v>
      </c>
      <c r="D2892" s="45">
        <v>45924</v>
      </c>
      <c r="E2892" s="8">
        <v>201</v>
      </c>
      <c r="F2892" s="8">
        <f t="shared" si="402"/>
        <v>17688</v>
      </c>
      <c r="G2892" s="54">
        <f t="shared" si="406"/>
        <v>17688</v>
      </c>
      <c r="H2892" s="25" t="s">
        <v>753</v>
      </c>
      <c r="I2892" s="25" t="s">
        <v>4153</v>
      </c>
      <c r="J2892" s="25">
        <v>1</v>
      </c>
      <c r="K2892" s="25">
        <v>1</v>
      </c>
      <c r="L2892" s="25">
        <f t="shared" si="390"/>
        <v>0</v>
      </c>
      <c r="M2892" s="25" t="s">
        <v>3739</v>
      </c>
      <c r="N2892" s="45">
        <v>45926</v>
      </c>
      <c r="O2892" s="54">
        <v>25901.75</v>
      </c>
      <c r="P2892" s="25" t="s">
        <v>31</v>
      </c>
      <c r="Q2892" s="25" t="s">
        <v>2078</v>
      </c>
      <c r="R2892" s="25" t="s">
        <v>638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98"/>
        <v/>
      </c>
      <c r="Z2892" s="25" t="str">
        <f t="shared" si="403"/>
        <v>Friday</v>
      </c>
      <c r="AA2892" s="25" t="str">
        <f t="shared" si="404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x14ac:dyDescent="0.25">
      <c r="A2893" s="25">
        <f t="shared" si="405"/>
        <v>2890</v>
      </c>
      <c r="B2893" s="25" t="s">
        <v>3712</v>
      </c>
      <c r="C2893" s="45">
        <v>45923</v>
      </c>
      <c r="D2893" s="45">
        <v>45924</v>
      </c>
      <c r="E2893" s="8">
        <v>201</v>
      </c>
      <c r="F2893" s="8">
        <f t="shared" si="402"/>
        <v>17688</v>
      </c>
      <c r="G2893" s="54">
        <f t="shared" si="406"/>
        <v>17688</v>
      </c>
      <c r="H2893" s="25" t="s">
        <v>756</v>
      </c>
      <c r="I2893" s="25" t="s">
        <v>4154</v>
      </c>
      <c r="J2893" s="25">
        <v>1</v>
      </c>
      <c r="K2893" s="25">
        <v>1</v>
      </c>
      <c r="L2893" s="25">
        <f t="shared" si="390"/>
        <v>0</v>
      </c>
      <c r="M2893" s="25" t="s">
        <v>3739</v>
      </c>
      <c r="N2893" s="45">
        <v>45926</v>
      </c>
      <c r="O2893" s="54">
        <v>25901.75</v>
      </c>
      <c r="P2893" s="25" t="s">
        <v>31</v>
      </c>
      <c r="Q2893" s="25" t="s">
        <v>2078</v>
      </c>
      <c r="R2893" s="25" t="s">
        <v>638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98"/>
        <v/>
      </c>
      <c r="Z2893" s="25" t="str">
        <f t="shared" si="403"/>
        <v>Friday</v>
      </c>
      <c r="AA2893" s="25" t="str">
        <f t="shared" si="404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x14ac:dyDescent="0.25">
      <c r="A2894" s="25">
        <f t="shared" si="405"/>
        <v>2891</v>
      </c>
      <c r="B2894" s="25" t="s">
        <v>3712</v>
      </c>
      <c r="C2894" s="45">
        <v>45923</v>
      </c>
      <c r="D2894" s="45">
        <v>45924</v>
      </c>
      <c r="E2894" s="8">
        <v>1761</v>
      </c>
      <c r="F2894" s="8">
        <f t="shared" si="402"/>
        <v>154968</v>
      </c>
      <c r="G2894" s="54">
        <f t="shared" si="406"/>
        <v>154968</v>
      </c>
      <c r="H2894" s="25" t="s">
        <v>3719</v>
      </c>
      <c r="I2894" s="25" t="s">
        <v>4250</v>
      </c>
      <c r="J2894" s="25">
        <v>1</v>
      </c>
      <c r="K2894" s="25"/>
      <c r="L2894" s="25">
        <f t="shared" si="390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4686</v>
      </c>
      <c r="X2894" s="45"/>
      <c r="Y2894" s="25" t="str">
        <f t="shared" si="398"/>
        <v/>
      </c>
      <c r="Z2894" s="25" t="str">
        <f t="shared" si="403"/>
        <v/>
      </c>
      <c r="AA2894" s="25" t="str">
        <f t="shared" si="404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405"/>
        <v>2892</v>
      </c>
      <c r="B2895" s="25" t="s">
        <v>3712</v>
      </c>
      <c r="C2895" s="45">
        <v>45923</v>
      </c>
      <c r="D2895" s="45">
        <v>45924</v>
      </c>
      <c r="E2895" s="8">
        <v>334.75</v>
      </c>
      <c r="F2895" s="8">
        <f t="shared" si="402"/>
        <v>29458</v>
      </c>
      <c r="G2895" s="54">
        <f t="shared" si="406"/>
        <v>29458</v>
      </c>
      <c r="H2895" s="25" t="s">
        <v>3720</v>
      </c>
      <c r="I2895" s="25" t="s">
        <v>4251</v>
      </c>
      <c r="J2895" s="25">
        <v>1</v>
      </c>
      <c r="K2895" s="25"/>
      <c r="L2895" s="25">
        <f t="shared" si="390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4686</v>
      </c>
      <c r="X2895" s="45"/>
      <c r="Y2895" s="25" t="str">
        <f t="shared" si="398"/>
        <v/>
      </c>
      <c r="Z2895" s="25" t="str">
        <f t="shared" si="403"/>
        <v/>
      </c>
      <c r="AA2895" s="25" t="str">
        <f t="shared" si="404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405"/>
        <v>2893</v>
      </c>
      <c r="B2896" s="25" t="s">
        <v>3712</v>
      </c>
      <c r="C2896" s="45">
        <v>45923</v>
      </c>
      <c r="D2896" s="45">
        <v>45924</v>
      </c>
      <c r="E2896" s="8">
        <v>1606</v>
      </c>
      <c r="F2896" s="8">
        <f t="shared" si="402"/>
        <v>141328</v>
      </c>
      <c r="G2896" s="54">
        <f t="shared" si="406"/>
        <v>141328</v>
      </c>
      <c r="H2896" s="25" t="s">
        <v>3721</v>
      </c>
      <c r="I2896" s="25" t="s">
        <v>4252</v>
      </c>
      <c r="J2896" s="25">
        <v>1</v>
      </c>
      <c r="K2896" s="25"/>
      <c r="L2896" s="25">
        <f t="shared" si="390"/>
        <v>1</v>
      </c>
      <c r="M2896" s="25"/>
      <c r="N2896" s="45"/>
      <c r="O2896" s="54"/>
      <c r="P2896" s="25" t="s">
        <v>618</v>
      </c>
      <c r="Q2896" s="25"/>
      <c r="R2896" s="25"/>
      <c r="S2896" s="3">
        <v>-80</v>
      </c>
      <c r="T2896" s="55"/>
      <c r="U2896" s="25" t="s">
        <v>321</v>
      </c>
      <c r="V2896" s="25" t="str">
        <f>VLOOKUP(P2896,'Customer List'!B:C,2,)</f>
        <v>Bhuvneshwar</v>
      </c>
      <c r="W2896" s="56" t="s">
        <v>4686</v>
      </c>
      <c r="X2896" s="45"/>
      <c r="Y2896" s="25" t="str">
        <f t="shared" si="398"/>
        <v/>
      </c>
      <c r="Z2896" s="25" t="str">
        <f t="shared" si="403"/>
        <v/>
      </c>
      <c r="AA2896" s="25" t="str">
        <f t="shared" si="404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405"/>
        <v>2894</v>
      </c>
      <c r="B2897" s="25" t="s">
        <v>3712</v>
      </c>
      <c r="C2897" s="45">
        <v>45923</v>
      </c>
      <c r="D2897" s="45">
        <v>45924</v>
      </c>
      <c r="E2897" s="8">
        <v>1761</v>
      </c>
      <c r="F2897" s="8">
        <f t="shared" si="402"/>
        <v>154968</v>
      </c>
      <c r="G2897" s="54">
        <f t="shared" si="406"/>
        <v>154968</v>
      </c>
      <c r="H2897" s="25" t="s">
        <v>3722</v>
      </c>
      <c r="I2897" s="25" t="s">
        <v>4253</v>
      </c>
      <c r="J2897" s="25">
        <v>1</v>
      </c>
      <c r="K2897" s="25"/>
      <c r="L2897" s="25">
        <f t="shared" si="390"/>
        <v>1</v>
      </c>
      <c r="M2897" s="25"/>
      <c r="N2897" s="45"/>
      <c r="O2897" s="54"/>
      <c r="P2897" s="25" t="s">
        <v>618</v>
      </c>
      <c r="Q2897" s="25"/>
      <c r="R2897" s="25"/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 t="s">
        <v>4686</v>
      </c>
      <c r="X2897" s="45"/>
      <c r="Y2897" s="25" t="str">
        <f t="shared" si="398"/>
        <v/>
      </c>
      <c r="Z2897" s="25" t="str">
        <f t="shared" si="403"/>
        <v/>
      </c>
      <c r="AA2897" s="25" t="str">
        <f t="shared" si="404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405"/>
        <v>2895</v>
      </c>
      <c r="B2898" s="25" t="s">
        <v>3712</v>
      </c>
      <c r="C2898" s="45">
        <v>45923</v>
      </c>
      <c r="D2898" s="45">
        <v>45924</v>
      </c>
      <c r="E2898" s="8">
        <v>55</v>
      </c>
      <c r="F2898" s="8">
        <f t="shared" si="402"/>
        <v>4840</v>
      </c>
      <c r="G2898" s="54">
        <f t="shared" si="406"/>
        <v>4840</v>
      </c>
      <c r="H2898" s="25" t="s">
        <v>3723</v>
      </c>
      <c r="I2898" s="25" t="s">
        <v>4254</v>
      </c>
      <c r="J2898" s="25">
        <v>1</v>
      </c>
      <c r="K2898" s="25">
        <v>1</v>
      </c>
      <c r="L2898" s="25">
        <f t="shared" si="390"/>
        <v>0</v>
      </c>
      <c r="M2898" s="25"/>
      <c r="N2898" s="45">
        <v>45927</v>
      </c>
      <c r="O2898" s="54"/>
      <c r="P2898" s="25" t="s">
        <v>622</v>
      </c>
      <c r="Q2898" s="25">
        <v>58156227076</v>
      </c>
      <c r="R2898" s="25" t="s">
        <v>41</v>
      </c>
      <c r="S2898" s="3">
        <v>-80</v>
      </c>
      <c r="T2898" s="55"/>
      <c r="U2898" s="25" t="s">
        <v>321</v>
      </c>
      <c r="V2898" s="25" t="str">
        <f>VLOOKUP(P2898,'Customer List'!B:C,2,)</f>
        <v>Hyderabad</v>
      </c>
      <c r="W2898" s="56"/>
      <c r="X2898" s="45">
        <v>45929</v>
      </c>
      <c r="Y2898" s="25">
        <f t="shared" si="398"/>
        <v>2</v>
      </c>
      <c r="Z2898" s="25" t="str">
        <f t="shared" si="403"/>
        <v>Saturday</v>
      </c>
      <c r="AA2898" s="25" t="str">
        <f t="shared" si="404"/>
        <v>Monday</v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x14ac:dyDescent="0.25">
      <c r="A2899" s="25">
        <f t="shared" si="405"/>
        <v>2896</v>
      </c>
      <c r="B2899" s="25" t="s">
        <v>3712</v>
      </c>
      <c r="C2899" s="45">
        <v>45923</v>
      </c>
      <c r="D2899" s="45">
        <v>45924</v>
      </c>
      <c r="E2899" s="8">
        <v>55</v>
      </c>
      <c r="F2899" s="8">
        <f t="shared" si="402"/>
        <v>4840</v>
      </c>
      <c r="G2899" s="54">
        <f t="shared" si="406"/>
        <v>4840</v>
      </c>
      <c r="H2899" s="25" t="s">
        <v>3724</v>
      </c>
      <c r="I2899" s="25" t="s">
        <v>4255</v>
      </c>
      <c r="J2899" s="25">
        <v>1</v>
      </c>
      <c r="K2899" s="25">
        <v>1</v>
      </c>
      <c r="L2899" s="25">
        <f t="shared" si="390"/>
        <v>0</v>
      </c>
      <c r="M2899" s="25"/>
      <c r="N2899" s="45">
        <v>45927</v>
      </c>
      <c r="O2899" s="54"/>
      <c r="P2899" s="25" t="s">
        <v>622</v>
      </c>
      <c r="Q2899" s="25">
        <v>58156227076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Hyderabad</v>
      </c>
      <c r="W2899" s="56"/>
      <c r="X2899" s="45">
        <v>45929</v>
      </c>
      <c r="Y2899" s="25">
        <f t="shared" si="398"/>
        <v>2</v>
      </c>
      <c r="Z2899" s="25" t="str">
        <f t="shared" si="403"/>
        <v>Saturday</v>
      </c>
      <c r="AA2899" s="25" t="str">
        <f t="shared" si="404"/>
        <v>Monday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x14ac:dyDescent="0.25">
      <c r="A2900" s="25">
        <f t="shared" si="405"/>
        <v>2897</v>
      </c>
      <c r="B2900" s="25" t="s">
        <v>3712</v>
      </c>
      <c r="C2900" s="45">
        <v>45923</v>
      </c>
      <c r="D2900" s="45">
        <v>45924</v>
      </c>
      <c r="E2900" s="8">
        <v>237</v>
      </c>
      <c r="F2900" s="8">
        <f t="shared" si="402"/>
        <v>20856</v>
      </c>
      <c r="G2900" s="54">
        <f t="shared" si="406"/>
        <v>20856</v>
      </c>
      <c r="H2900" s="25" t="s">
        <v>322</v>
      </c>
      <c r="I2900" s="25" t="s">
        <v>4158</v>
      </c>
      <c r="J2900" s="25">
        <v>1</v>
      </c>
      <c r="K2900" s="25">
        <v>1</v>
      </c>
      <c r="L2900" s="25">
        <f t="shared" si="390"/>
        <v>0</v>
      </c>
      <c r="M2900" s="25"/>
      <c r="N2900" s="45">
        <v>45933</v>
      </c>
      <c r="O2900" s="54"/>
      <c r="P2900" s="25" t="s">
        <v>31</v>
      </c>
      <c r="Q2900" s="25" t="s">
        <v>2078</v>
      </c>
      <c r="R2900" s="25" t="s">
        <v>849</v>
      </c>
      <c r="S2900" s="3">
        <v>4</v>
      </c>
      <c r="T2900" s="55"/>
      <c r="U2900" s="25" t="s">
        <v>321</v>
      </c>
      <c r="V2900" s="25" t="str">
        <f>VLOOKUP(P2900,'Customer List'!B:C,2,)</f>
        <v>Delhi</v>
      </c>
      <c r="W2900" s="56" t="s">
        <v>606</v>
      </c>
      <c r="X2900" s="45"/>
      <c r="Y2900" s="25" t="str">
        <f t="shared" si="398"/>
        <v/>
      </c>
      <c r="Z2900" s="25" t="str">
        <f t="shared" si="403"/>
        <v>Friday</v>
      </c>
      <c r="AA2900" s="25" t="str">
        <f t="shared" si="404"/>
        <v/>
      </c>
      <c r="AB2900" s="25" t="str">
        <f>VLOOKUP(U2900,'Currency Sheet'!A:C,3,)</f>
        <v>DOLLAR</v>
      </c>
      <c r="AC2900" s="67" t="str">
        <f>VLOOKUP(P2900,'Customer List'!B:D,3,)</f>
        <v>Local</v>
      </c>
    </row>
    <row r="2901" spans="1:29" x14ac:dyDescent="0.25">
      <c r="A2901" s="25">
        <f t="shared" si="405"/>
        <v>2898</v>
      </c>
      <c r="B2901" s="25" t="s">
        <v>3712</v>
      </c>
      <c r="C2901" s="45">
        <v>45923</v>
      </c>
      <c r="D2901" s="45">
        <v>45924</v>
      </c>
      <c r="E2901" s="8">
        <v>237</v>
      </c>
      <c r="F2901" s="8">
        <f t="shared" si="402"/>
        <v>20856</v>
      </c>
      <c r="G2901" s="54">
        <f t="shared" si="406"/>
        <v>20856</v>
      </c>
      <c r="H2901" s="25" t="s">
        <v>3599</v>
      </c>
      <c r="I2901" s="25" t="s">
        <v>4232</v>
      </c>
      <c r="J2901" s="25">
        <v>1</v>
      </c>
      <c r="K2901" s="25">
        <v>1</v>
      </c>
      <c r="L2901" s="25">
        <f t="shared" si="390"/>
        <v>0</v>
      </c>
      <c r="M2901" s="25"/>
      <c r="N2901" s="45">
        <v>45933</v>
      </c>
      <c r="O2901" s="54"/>
      <c r="P2901" s="25" t="s">
        <v>31</v>
      </c>
      <c r="Q2901" s="25" t="s">
        <v>2078</v>
      </c>
      <c r="R2901" s="25" t="s">
        <v>849</v>
      </c>
      <c r="S2901" s="3">
        <v>4</v>
      </c>
      <c r="T2901" s="55"/>
      <c r="U2901" s="25" t="s">
        <v>321</v>
      </c>
      <c r="V2901" s="25" t="str">
        <f>VLOOKUP(P2901,'Customer List'!B:C,2,)</f>
        <v>Delhi</v>
      </c>
      <c r="W2901" s="56" t="s">
        <v>606</v>
      </c>
      <c r="X2901" s="45"/>
      <c r="Y2901" s="25" t="str">
        <f t="shared" si="398"/>
        <v/>
      </c>
      <c r="Z2901" s="25" t="str">
        <f t="shared" si="403"/>
        <v>Friday</v>
      </c>
      <c r="AA2901" s="25" t="str">
        <f t="shared" si="404"/>
        <v/>
      </c>
      <c r="AB2901" s="25" t="str">
        <f>VLOOKUP(U2901,'Currency Sheet'!A:C,3,)</f>
        <v>DOLLAR</v>
      </c>
      <c r="AC2901" s="67" t="str">
        <f>VLOOKUP(P2901,'Customer List'!B:D,3,)</f>
        <v>Local</v>
      </c>
    </row>
    <row r="2902" spans="1:29" x14ac:dyDescent="0.25">
      <c r="A2902" s="25">
        <f t="shared" si="405"/>
        <v>2899</v>
      </c>
      <c r="B2902" s="25" t="s">
        <v>3725</v>
      </c>
      <c r="C2902" s="45">
        <v>45917</v>
      </c>
      <c r="D2902" s="45">
        <v>45924</v>
      </c>
      <c r="E2902" s="8">
        <v>16000</v>
      </c>
      <c r="F2902" s="8">
        <f t="shared" si="402"/>
        <v>16000</v>
      </c>
      <c r="G2902" s="54">
        <f t="shared" si="406"/>
        <v>112000</v>
      </c>
      <c r="H2902" s="25" t="s">
        <v>2702</v>
      </c>
      <c r="I2902" s="25" t="s">
        <v>2703</v>
      </c>
      <c r="J2902" s="25">
        <v>7</v>
      </c>
      <c r="K2902" s="25"/>
      <c r="L2902" s="25">
        <f t="shared" si="390"/>
        <v>7</v>
      </c>
      <c r="M2902" s="25"/>
      <c r="N2902" s="45"/>
      <c r="O2902" s="54"/>
      <c r="P2902" s="25" t="s">
        <v>1149</v>
      </c>
      <c r="Q2902" s="25"/>
      <c r="R2902" s="25"/>
      <c r="S2902" s="3">
        <v>-20</v>
      </c>
      <c r="T2902" s="55"/>
      <c r="U2902" s="25" t="s">
        <v>2091</v>
      </c>
      <c r="V2902" s="25" t="str">
        <f>VLOOKUP(P2902,'Customer List'!B:C,2,)</f>
        <v>STOCK</v>
      </c>
      <c r="W2902" s="56" t="s">
        <v>1149</v>
      </c>
      <c r="X2902" s="45"/>
      <c r="Y2902" s="25" t="str">
        <f t="shared" ref="Y2902" si="407">IF(X2902="", "", X2902-N2902)</f>
        <v/>
      </c>
      <c r="Z2902" s="25" t="str">
        <f t="shared" ref="Z2902" si="408">IF(N2902="", "", TEXT(N2902, "dddd"))</f>
        <v/>
      </c>
      <c r="AA2902" s="25" t="str">
        <f t="shared" ref="AA2902" si="409">IF(X2902="", "", TEXT(X2902, "dddd"))</f>
        <v/>
      </c>
      <c r="AB2902" s="25" t="str">
        <f>VLOOKUP(U2902,'Currency Sheet'!A:C,3,)</f>
        <v>INR</v>
      </c>
      <c r="AC2902" s="67" t="str">
        <f>VLOOKUP(P2902,'Customer List'!B:D,3,)</f>
        <v>STOCK</v>
      </c>
    </row>
    <row r="2903" spans="1:29" x14ac:dyDescent="0.25">
      <c r="A2903" s="25">
        <f t="shared" si="405"/>
        <v>2900</v>
      </c>
      <c r="B2903" s="25">
        <v>921769</v>
      </c>
      <c r="C2903" s="45">
        <v>45919</v>
      </c>
      <c r="D2903" s="45">
        <v>45925</v>
      </c>
      <c r="E2903" s="8">
        <v>463.25</v>
      </c>
      <c r="F2903" s="8">
        <f t="shared" ref="F2903" si="410">IF(AB2903="DOLLAR",E2903*88,E2903)</f>
        <v>40766</v>
      </c>
      <c r="G2903" s="54">
        <f t="shared" ref="G2903" si="411">F2903*J2903</f>
        <v>40766</v>
      </c>
      <c r="H2903" s="25" t="s">
        <v>3734</v>
      </c>
      <c r="I2903" s="25" t="s">
        <v>4256</v>
      </c>
      <c r="J2903" s="25">
        <v>1</v>
      </c>
      <c r="K2903" s="25">
        <v>1</v>
      </c>
      <c r="L2903" s="25">
        <f t="shared" si="390"/>
        <v>0</v>
      </c>
      <c r="M2903" s="25"/>
      <c r="N2903" s="45">
        <v>45927</v>
      </c>
      <c r="O2903" s="54"/>
      <c r="P2903" s="25" t="s">
        <v>3583</v>
      </c>
      <c r="Q2903" s="25">
        <v>58156233936</v>
      </c>
      <c r="R2903" s="25" t="s">
        <v>41</v>
      </c>
      <c r="S2903" s="3">
        <v>4</v>
      </c>
      <c r="T2903" s="55"/>
      <c r="U2903" s="25" t="s">
        <v>3610</v>
      </c>
      <c r="V2903" s="25" t="str">
        <f>VLOOKUP(P2903,'Customer List'!B:C,2,)</f>
        <v>JAIPUR</v>
      </c>
      <c r="W2903" s="56"/>
      <c r="X2903" s="45">
        <v>45929</v>
      </c>
      <c r="Y2903" s="25">
        <f t="shared" ref="Y2903" si="412">IF(X2903="", "", X2903-N2903)</f>
        <v>2</v>
      </c>
      <c r="Z2903" s="25" t="str">
        <f t="shared" ref="Z2903" si="413">IF(N2903="", "", TEXT(N2903, "dddd"))</f>
        <v>Saturday</v>
      </c>
      <c r="AA2903" s="25" t="str">
        <f t="shared" ref="AA2903" si="414">IF(X2903="", "", TEXT(X2903, "dddd"))</f>
        <v>Monday</v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405"/>
        <v>2901</v>
      </c>
      <c r="B2904" s="25" t="s">
        <v>3752</v>
      </c>
      <c r="C2904" s="45">
        <v>45923</v>
      </c>
      <c r="D2904" s="45">
        <v>45925</v>
      </c>
      <c r="E2904" s="8">
        <v>15540</v>
      </c>
      <c r="F2904" s="8">
        <f t="shared" ref="F2904" si="415">IF(AB2904="DOLLAR",E2904*88,E2904)</f>
        <v>15540</v>
      </c>
      <c r="G2904" s="54">
        <f t="shared" ref="G2904" si="416">F2904*J2904</f>
        <v>31080</v>
      </c>
      <c r="H2904" s="25" t="s">
        <v>2356</v>
      </c>
      <c r="I2904" s="25" t="s">
        <v>4752</v>
      </c>
      <c r="J2904" s="25">
        <v>2</v>
      </c>
      <c r="K2904" s="25"/>
      <c r="L2904" s="25">
        <f t="shared" si="390"/>
        <v>2</v>
      </c>
      <c r="M2904" s="25"/>
      <c r="N2904" s="45"/>
      <c r="O2904" s="54"/>
      <c r="P2904" s="25" t="s">
        <v>289</v>
      </c>
      <c r="Q2904" s="25"/>
      <c r="R2904" s="25"/>
      <c r="S2904" s="3">
        <v>-20</v>
      </c>
      <c r="T2904" s="55"/>
      <c r="U2904" s="25" t="s">
        <v>2357</v>
      </c>
      <c r="V2904" s="25" t="str">
        <f>VLOOKUP(P2904,'Customer List'!B:C,2,)</f>
        <v>Banglore</v>
      </c>
      <c r="W2904" s="56" t="s">
        <v>4686</v>
      </c>
      <c r="X2904" s="45"/>
      <c r="Y2904" s="25"/>
      <c r="Z2904" s="25"/>
      <c r="AA2904" s="25"/>
      <c r="AB2904" s="25" t="str">
        <f>VLOOKUP(U2904,'Currency Sheet'!A:C,3,)</f>
        <v>INR</v>
      </c>
      <c r="AC2904" s="67" t="str">
        <f>VLOOKUP(P2904,'Customer List'!B:D,3,)</f>
        <v>OutStation</v>
      </c>
    </row>
    <row r="2905" spans="1:29" x14ac:dyDescent="0.25">
      <c r="A2905" s="25">
        <f t="shared" si="405"/>
        <v>2902</v>
      </c>
      <c r="B2905" s="25" t="s">
        <v>3735</v>
      </c>
      <c r="C2905" s="45">
        <v>45923</v>
      </c>
      <c r="D2905" s="45">
        <v>45926</v>
      </c>
      <c r="E2905" s="8">
        <v>294.60000000000002</v>
      </c>
      <c r="F2905" s="8">
        <f t="shared" ref="F2905:F2906" si="417">IF(AB2905="DOLLAR",E2905*88,E2905)</f>
        <v>25924.800000000003</v>
      </c>
      <c r="G2905" s="54">
        <f t="shared" ref="G2905:G2906" si="418">F2905*J2905</f>
        <v>25924.800000000003</v>
      </c>
      <c r="H2905" s="25" t="s">
        <v>3736</v>
      </c>
      <c r="I2905" s="25"/>
      <c r="J2905" s="25">
        <v>1</v>
      </c>
      <c r="K2905" s="25">
        <v>1</v>
      </c>
      <c r="L2905" s="25">
        <f t="shared" si="390"/>
        <v>0</v>
      </c>
      <c r="M2905" s="25"/>
      <c r="N2905" s="45">
        <v>45927</v>
      </c>
      <c r="O2905" s="54"/>
      <c r="P2905" s="25" t="s">
        <v>2055</v>
      </c>
      <c r="Q2905" s="25">
        <v>58156225665</v>
      </c>
      <c r="R2905" s="25" t="s">
        <v>41</v>
      </c>
      <c r="S2905" s="3">
        <v>-20</v>
      </c>
      <c r="T2905" s="55"/>
      <c r="U2905" s="25" t="s">
        <v>521</v>
      </c>
      <c r="V2905" s="25" t="str">
        <f>VLOOKUP(P2905,'Customer List'!B:C,2,)</f>
        <v>Hyderabad</v>
      </c>
      <c r="W2905" s="56"/>
      <c r="X2905" s="45">
        <v>45929</v>
      </c>
      <c r="Y2905" s="25">
        <f t="shared" ref="Y2905" si="419">IF(X2905="", "", X2905-N2905)</f>
        <v>2</v>
      </c>
      <c r="Z2905" s="25" t="str">
        <f t="shared" ref="Z2905" si="420">IF(N2905="", "", TEXT(N2905, "dddd"))</f>
        <v>Saturday</v>
      </c>
      <c r="AA2905" s="25" t="str">
        <f t="shared" ref="AA2905" si="421">IF(X2905="", "", TEXT(X2905, "dddd"))</f>
        <v>Monday</v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405"/>
        <v>2903</v>
      </c>
      <c r="B2906" s="25" t="s">
        <v>3738</v>
      </c>
      <c r="C2906" s="45">
        <v>45923</v>
      </c>
      <c r="D2906" s="45">
        <v>45926</v>
      </c>
      <c r="E2906" s="8">
        <v>106.8</v>
      </c>
      <c r="F2906" s="8">
        <f t="shared" si="417"/>
        <v>9398.4</v>
      </c>
      <c r="G2906" s="54">
        <f t="shared" si="418"/>
        <v>18796.8</v>
      </c>
      <c r="H2906" s="25" t="s">
        <v>2393</v>
      </c>
      <c r="I2906" s="25" t="s">
        <v>4159</v>
      </c>
      <c r="J2906" s="25">
        <v>2</v>
      </c>
      <c r="K2906" s="25">
        <v>2</v>
      </c>
      <c r="L2906" s="25">
        <f t="shared" si="390"/>
        <v>0</v>
      </c>
      <c r="M2906" s="25"/>
      <c r="N2906" s="45">
        <v>45934</v>
      </c>
      <c r="O2906" s="54"/>
      <c r="P2906" s="25" t="s">
        <v>3737</v>
      </c>
      <c r="Q2906" s="25">
        <v>58156475322</v>
      </c>
      <c r="R2906" s="25"/>
      <c r="S2906" s="3">
        <v>-20</v>
      </c>
      <c r="T2906" s="55"/>
      <c r="U2906" s="25" t="s">
        <v>521</v>
      </c>
      <c r="V2906" s="25" t="str">
        <f>VLOOKUP(P2906,'Customer List'!B:C,2,)</f>
        <v>JAIPUR</v>
      </c>
      <c r="W2906" s="56" t="s">
        <v>3750</v>
      </c>
      <c r="X2906" s="45"/>
      <c r="Y2906" s="25"/>
      <c r="Z2906" s="25"/>
      <c r="AA2906" s="25"/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405"/>
        <v>2904</v>
      </c>
      <c r="B2907" s="25" t="s">
        <v>3744</v>
      </c>
      <c r="C2907" s="45">
        <v>45919</v>
      </c>
      <c r="D2907" s="45">
        <v>45926</v>
      </c>
      <c r="E2907" s="8">
        <v>73.5</v>
      </c>
      <c r="F2907" s="8">
        <f t="shared" ref="F2907:F2970" si="422">IF(AB2907="DOLLAR",E2907*88,E2907)</f>
        <v>6468</v>
      </c>
      <c r="G2907" s="54">
        <f t="shared" ref="G2907:G2970" si="423">F2907*J2907</f>
        <v>6468</v>
      </c>
      <c r="H2907" s="25">
        <v>100219</v>
      </c>
      <c r="I2907" s="25" t="s">
        <v>4257</v>
      </c>
      <c r="J2907" s="25">
        <v>1</v>
      </c>
      <c r="K2907" s="25">
        <v>1</v>
      </c>
      <c r="L2907" s="25">
        <f t="shared" si="390"/>
        <v>0</v>
      </c>
      <c r="M2907" s="25"/>
      <c r="N2907" s="45">
        <v>45927</v>
      </c>
      <c r="O2907" s="54"/>
      <c r="P2907" s="25" t="s">
        <v>166</v>
      </c>
      <c r="Q2907" s="25">
        <v>58156229353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Lucknow</v>
      </c>
      <c r="W2907" s="56"/>
      <c r="X2907" s="45">
        <v>45929</v>
      </c>
      <c r="Y2907" s="25">
        <f t="shared" ref="Y2907:Y2970" si="424">IF(X2907="", "", X2907-N2907)</f>
        <v>2</v>
      </c>
      <c r="Z2907" s="25" t="str">
        <f t="shared" ref="Z2907:Z2970" si="425">IF(N2907="", "", TEXT(N2907, "dddd"))</f>
        <v>Saturday</v>
      </c>
      <c r="AA2907" s="25" t="str">
        <f t="shared" ref="AA2907:AA2970" si="426">IF(X2907="", "", TEXT(X2907, "dddd"))</f>
        <v>Monday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405"/>
        <v>2905</v>
      </c>
      <c r="B2908" s="25" t="s">
        <v>3744</v>
      </c>
      <c r="C2908" s="45">
        <v>45919</v>
      </c>
      <c r="D2908" s="45">
        <v>45926</v>
      </c>
      <c r="E2908" s="8">
        <v>150.5</v>
      </c>
      <c r="F2908" s="8">
        <f t="shared" si="422"/>
        <v>13244</v>
      </c>
      <c r="G2908" s="54">
        <f t="shared" si="423"/>
        <v>13244</v>
      </c>
      <c r="H2908" s="25">
        <v>100536</v>
      </c>
      <c r="I2908" s="25" t="s">
        <v>4258</v>
      </c>
      <c r="J2908" s="25">
        <v>1</v>
      </c>
      <c r="K2908" s="25">
        <v>1</v>
      </c>
      <c r="L2908" s="25">
        <f t="shared" si="390"/>
        <v>0</v>
      </c>
      <c r="M2908" s="25"/>
      <c r="N2908" s="45">
        <v>45927</v>
      </c>
      <c r="O2908" s="54"/>
      <c r="P2908" s="25" t="s">
        <v>619</v>
      </c>
      <c r="Q2908" s="25">
        <v>58156229110</v>
      </c>
      <c r="R2908" s="25" t="s">
        <v>41</v>
      </c>
      <c r="S2908" s="3">
        <v>4</v>
      </c>
      <c r="T2908" s="55"/>
      <c r="U2908" s="25" t="s">
        <v>19</v>
      </c>
      <c r="V2908" s="25" t="str">
        <f>VLOOKUP(P2908,'Customer List'!B:C,2,)</f>
        <v>Kerala</v>
      </c>
      <c r="W2908" s="56"/>
      <c r="X2908" s="45">
        <v>45929</v>
      </c>
      <c r="Y2908" s="25">
        <f t="shared" si="424"/>
        <v>2</v>
      </c>
      <c r="Z2908" s="25" t="str">
        <f t="shared" si="425"/>
        <v>Saturday</v>
      </c>
      <c r="AA2908" s="25" t="str">
        <f t="shared" si="426"/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405"/>
        <v>2906</v>
      </c>
      <c r="B2909" s="25" t="s">
        <v>3744</v>
      </c>
      <c r="C2909" s="45">
        <v>45919</v>
      </c>
      <c r="D2909" s="45">
        <v>45926</v>
      </c>
      <c r="E2909" s="8">
        <v>138.6</v>
      </c>
      <c r="F2909" s="8">
        <f t="shared" si="422"/>
        <v>12196.8</v>
      </c>
      <c r="G2909" s="54">
        <f t="shared" si="423"/>
        <v>24393.599999999999</v>
      </c>
      <c r="H2909" s="25">
        <v>100722</v>
      </c>
      <c r="I2909" s="25" t="s">
        <v>4259</v>
      </c>
      <c r="J2909" s="25">
        <v>2</v>
      </c>
      <c r="K2909" s="25">
        <v>2</v>
      </c>
      <c r="L2909" s="25">
        <f t="shared" si="390"/>
        <v>0</v>
      </c>
      <c r="M2909" s="25"/>
      <c r="N2909" s="45">
        <v>45927</v>
      </c>
      <c r="O2909" s="54"/>
      <c r="P2909" s="25" t="s">
        <v>2052</v>
      </c>
      <c r="Q2909" s="25">
        <v>58156227345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Pune</v>
      </c>
      <c r="W2909" s="56"/>
      <c r="X2909" s="45">
        <v>45929</v>
      </c>
      <c r="Y2909" s="25">
        <f t="shared" si="424"/>
        <v>2</v>
      </c>
      <c r="Z2909" s="25" t="str">
        <f t="shared" si="425"/>
        <v>Saturday</v>
      </c>
      <c r="AA2909" s="25" t="str">
        <f t="shared" si="426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405"/>
        <v>2907</v>
      </c>
      <c r="B2910" s="25" t="s">
        <v>3744</v>
      </c>
      <c r="C2910" s="45">
        <v>45919</v>
      </c>
      <c r="D2910" s="45">
        <v>45926</v>
      </c>
      <c r="E2910" s="8">
        <v>23.1</v>
      </c>
      <c r="F2910" s="8">
        <f t="shared" si="422"/>
        <v>2032.8000000000002</v>
      </c>
      <c r="G2910" s="54">
        <f t="shared" si="423"/>
        <v>2032.8000000000002</v>
      </c>
      <c r="H2910" s="25">
        <v>103011</v>
      </c>
      <c r="I2910" s="25" t="s">
        <v>4260</v>
      </c>
      <c r="J2910" s="25">
        <v>1</v>
      </c>
      <c r="K2910" s="25"/>
      <c r="L2910" s="25">
        <f t="shared" si="390"/>
        <v>1</v>
      </c>
      <c r="M2910" s="25"/>
      <c r="N2910" s="45"/>
      <c r="O2910" s="54"/>
      <c r="P2910" s="25" t="s">
        <v>229</v>
      </c>
      <c r="Q2910" s="25"/>
      <c r="R2910" s="25"/>
      <c r="S2910" s="3">
        <v>4</v>
      </c>
      <c r="T2910" s="55"/>
      <c r="U2910" s="25" t="s">
        <v>19</v>
      </c>
      <c r="V2910" s="25" t="str">
        <f>VLOOKUP(P2910,'Customer List'!B:C,2,)</f>
        <v>Kolkata</v>
      </c>
      <c r="W2910" s="56" t="s">
        <v>3749</v>
      </c>
      <c r="X2910" s="45"/>
      <c r="Y2910" s="25" t="str">
        <f t="shared" si="424"/>
        <v/>
      </c>
      <c r="Z2910" s="25" t="str">
        <f t="shared" si="425"/>
        <v/>
      </c>
      <c r="AA2910" s="25" t="str">
        <f t="shared" si="426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405"/>
        <v>2908</v>
      </c>
      <c r="B2911" s="25" t="s">
        <v>3744</v>
      </c>
      <c r="C2911" s="45">
        <v>45919</v>
      </c>
      <c r="D2911" s="45">
        <v>45926</v>
      </c>
      <c r="E2911" s="8">
        <v>30.1</v>
      </c>
      <c r="F2911" s="8">
        <f t="shared" si="422"/>
        <v>2648.8</v>
      </c>
      <c r="G2911" s="54">
        <f t="shared" si="423"/>
        <v>2648.8</v>
      </c>
      <c r="H2911" s="25">
        <v>123109</v>
      </c>
      <c r="I2911" s="25" t="s">
        <v>4072</v>
      </c>
      <c r="J2911" s="25">
        <v>1</v>
      </c>
      <c r="K2911" s="25">
        <v>1</v>
      </c>
      <c r="L2911" s="25">
        <f t="shared" si="390"/>
        <v>0</v>
      </c>
      <c r="M2911" s="25"/>
      <c r="N2911" s="45">
        <v>45927</v>
      </c>
      <c r="O2911" s="54"/>
      <c r="P2911" s="25" t="s">
        <v>622</v>
      </c>
      <c r="Q2911" s="25">
        <v>58156227076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Hyderabad</v>
      </c>
      <c r="W2911" s="56"/>
      <c r="X2911" s="45">
        <v>45929</v>
      </c>
      <c r="Y2911" s="25">
        <f t="shared" si="424"/>
        <v>2</v>
      </c>
      <c r="Z2911" s="25" t="str">
        <f t="shared" si="425"/>
        <v>Saturday</v>
      </c>
      <c r="AA2911" s="25" t="str">
        <f t="shared" si="426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405"/>
        <v>2909</v>
      </c>
      <c r="B2912" s="25" t="s">
        <v>3744</v>
      </c>
      <c r="C2912" s="45">
        <v>45919</v>
      </c>
      <c r="D2912" s="45">
        <v>45926</v>
      </c>
      <c r="E2912" s="8">
        <v>204.75</v>
      </c>
      <c r="F2912" s="8">
        <f t="shared" si="422"/>
        <v>18018</v>
      </c>
      <c r="G2912" s="54">
        <f t="shared" si="423"/>
        <v>18018</v>
      </c>
      <c r="H2912" s="25">
        <v>138419</v>
      </c>
      <c r="I2912" s="25" t="s">
        <v>4261</v>
      </c>
      <c r="J2912" s="25">
        <v>1</v>
      </c>
      <c r="K2912" s="25">
        <v>1</v>
      </c>
      <c r="L2912" s="25">
        <f t="shared" si="390"/>
        <v>0</v>
      </c>
      <c r="M2912" s="25"/>
      <c r="N2912" s="45">
        <v>45927</v>
      </c>
      <c r="O2912" s="54"/>
      <c r="P2912" s="25" t="s">
        <v>888</v>
      </c>
      <c r="Q2912" s="25">
        <v>58156225400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Karnataka</v>
      </c>
      <c r="W2912" s="56"/>
      <c r="X2912" s="45">
        <v>45930</v>
      </c>
      <c r="Y2912" s="25">
        <f t="shared" si="424"/>
        <v>3</v>
      </c>
      <c r="Z2912" s="25" t="str">
        <f t="shared" si="425"/>
        <v>Saturday</v>
      </c>
      <c r="AA2912" s="25" t="str">
        <f t="shared" si="426"/>
        <v>Tuesday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405"/>
        <v>2910</v>
      </c>
      <c r="B2913" s="25" t="s">
        <v>3744</v>
      </c>
      <c r="C2913" s="45">
        <v>45919</v>
      </c>
      <c r="D2913" s="45">
        <v>45926</v>
      </c>
      <c r="E2913" s="8">
        <v>123.2</v>
      </c>
      <c r="F2913" s="8">
        <f t="shared" si="422"/>
        <v>10841.6</v>
      </c>
      <c r="G2913" s="54">
        <f t="shared" si="423"/>
        <v>10841.6</v>
      </c>
      <c r="H2913" s="25">
        <v>144215</v>
      </c>
      <c r="I2913" s="25" t="s">
        <v>4262</v>
      </c>
      <c r="J2913" s="25">
        <v>1</v>
      </c>
      <c r="K2913" s="25">
        <v>1</v>
      </c>
      <c r="L2913" s="25">
        <f t="shared" si="390"/>
        <v>0</v>
      </c>
      <c r="M2913" s="25"/>
      <c r="N2913" s="45">
        <v>45927</v>
      </c>
      <c r="O2913" s="54"/>
      <c r="P2913" s="25" t="s">
        <v>166</v>
      </c>
      <c r="Q2913" s="25">
        <v>58156229353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Lucknow</v>
      </c>
      <c r="W2913" s="56"/>
      <c r="X2913" s="45">
        <v>45929</v>
      </c>
      <c r="Y2913" s="25">
        <f t="shared" si="424"/>
        <v>2</v>
      </c>
      <c r="Z2913" s="25" t="str">
        <f t="shared" si="425"/>
        <v>Saturday</v>
      </c>
      <c r="AA2913" s="25" t="str">
        <f t="shared" si="426"/>
        <v>Monday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405"/>
        <v>2911</v>
      </c>
      <c r="B2914" s="25" t="s">
        <v>3744</v>
      </c>
      <c r="C2914" s="45">
        <v>45919</v>
      </c>
      <c r="D2914" s="45">
        <v>45926</v>
      </c>
      <c r="E2914" s="8">
        <v>70.7</v>
      </c>
      <c r="F2914" s="8">
        <f t="shared" si="422"/>
        <v>6221.6</v>
      </c>
      <c r="G2914" s="54">
        <f t="shared" si="423"/>
        <v>6221.6</v>
      </c>
      <c r="H2914" s="25">
        <v>157617</v>
      </c>
      <c r="I2914" s="25" t="s">
        <v>4263</v>
      </c>
      <c r="J2914" s="25">
        <v>1</v>
      </c>
      <c r="K2914" s="25">
        <v>1</v>
      </c>
      <c r="L2914" s="25">
        <f t="shared" si="390"/>
        <v>0</v>
      </c>
      <c r="M2914" s="25"/>
      <c r="N2914" s="45">
        <v>45927</v>
      </c>
      <c r="O2914" s="54"/>
      <c r="P2914" s="25" t="s">
        <v>166</v>
      </c>
      <c r="Q2914" s="25">
        <v>58156229353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Lucknow</v>
      </c>
      <c r="W2914" s="56"/>
      <c r="X2914" s="45">
        <v>45929</v>
      </c>
      <c r="Y2914" s="25">
        <f t="shared" si="424"/>
        <v>2</v>
      </c>
      <c r="Z2914" s="25" t="str">
        <f t="shared" si="425"/>
        <v>Saturday</v>
      </c>
      <c r="AA2914" s="25" t="str">
        <f t="shared" si="426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405"/>
        <v>2912</v>
      </c>
      <c r="B2915" s="25" t="s">
        <v>3744</v>
      </c>
      <c r="C2915" s="45">
        <v>45919</v>
      </c>
      <c r="D2915" s="45">
        <v>45926</v>
      </c>
      <c r="E2915" s="8">
        <v>30.8</v>
      </c>
      <c r="F2915" s="8">
        <f t="shared" si="422"/>
        <v>2710.4</v>
      </c>
      <c r="G2915" s="54">
        <f t="shared" si="423"/>
        <v>2710.4</v>
      </c>
      <c r="H2915" s="25">
        <v>300402</v>
      </c>
      <c r="I2915" s="25" t="s">
        <v>4264</v>
      </c>
      <c r="J2915" s="25">
        <v>1</v>
      </c>
      <c r="K2915" s="25">
        <v>1</v>
      </c>
      <c r="L2915" s="25">
        <f t="shared" si="390"/>
        <v>0</v>
      </c>
      <c r="M2915" s="25"/>
      <c r="N2915" s="45">
        <v>45929</v>
      </c>
      <c r="O2915" s="54"/>
      <c r="P2915" s="25" t="s">
        <v>214</v>
      </c>
      <c r="Q2915" s="25" t="s">
        <v>2002</v>
      </c>
      <c r="R2915" s="25" t="s">
        <v>2002</v>
      </c>
      <c r="S2915" s="3">
        <v>4</v>
      </c>
      <c r="T2915" s="55"/>
      <c r="U2915" s="25" t="s">
        <v>19</v>
      </c>
      <c r="V2915" s="25" t="str">
        <f>VLOOKUP(P2915,'Customer List'!B:C,2,)</f>
        <v>Delhi</v>
      </c>
      <c r="W2915" s="56"/>
      <c r="X2915" s="45"/>
      <c r="Y2915" s="25" t="str">
        <f t="shared" si="424"/>
        <v/>
      </c>
      <c r="Z2915" s="25" t="str">
        <f t="shared" si="425"/>
        <v>Monday</v>
      </c>
      <c r="AA2915" s="25" t="str">
        <f t="shared" si="426"/>
        <v/>
      </c>
      <c r="AB2915" s="25" t="str">
        <f>VLOOKUP(U2915,'Currency Sheet'!A:C,3,)</f>
        <v>DOLLAR</v>
      </c>
      <c r="AC2915" s="67" t="str">
        <f>VLOOKUP(P2915,'Customer List'!B:D,3,)</f>
        <v>Local</v>
      </c>
    </row>
    <row r="2916" spans="1:29" x14ac:dyDescent="0.25">
      <c r="A2916" s="25">
        <f t="shared" si="405"/>
        <v>2913</v>
      </c>
      <c r="B2916" s="25" t="s">
        <v>3744</v>
      </c>
      <c r="C2916" s="45">
        <v>45919</v>
      </c>
      <c r="D2916" s="45">
        <v>45926</v>
      </c>
      <c r="E2916" s="8">
        <v>285.75</v>
      </c>
      <c r="F2916" s="8">
        <f t="shared" si="422"/>
        <v>25146</v>
      </c>
      <c r="G2916" s="54">
        <f t="shared" si="423"/>
        <v>25146</v>
      </c>
      <c r="H2916" s="25">
        <v>300434</v>
      </c>
      <c r="I2916" s="25" t="s">
        <v>4265</v>
      </c>
      <c r="J2916" s="25">
        <v>1</v>
      </c>
      <c r="K2916" s="25">
        <v>1</v>
      </c>
      <c r="L2916" s="25">
        <f t="shared" si="390"/>
        <v>0</v>
      </c>
      <c r="M2916" s="25"/>
      <c r="N2916" s="45">
        <v>45927</v>
      </c>
      <c r="O2916" s="54"/>
      <c r="P2916" s="25" t="s">
        <v>192</v>
      </c>
      <c r="Q2916" s="25" t="s">
        <v>3741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>
        <v>45929</v>
      </c>
      <c r="Y2916" s="25">
        <f t="shared" si="424"/>
        <v>2</v>
      </c>
      <c r="Z2916" s="25" t="str">
        <f t="shared" si="425"/>
        <v>Saturday</v>
      </c>
      <c r="AA2916" s="25" t="str">
        <f t="shared" si="426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405"/>
        <v>2914</v>
      </c>
      <c r="B2917" s="25" t="s">
        <v>3744</v>
      </c>
      <c r="C2917" s="45">
        <v>45919</v>
      </c>
      <c r="D2917" s="45">
        <v>45926</v>
      </c>
      <c r="E2917" s="8">
        <v>297</v>
      </c>
      <c r="F2917" s="8">
        <f t="shared" si="422"/>
        <v>26136</v>
      </c>
      <c r="G2917" s="54">
        <f t="shared" si="423"/>
        <v>26136</v>
      </c>
      <c r="H2917" s="25">
        <v>300468</v>
      </c>
      <c r="I2917" s="25" t="s">
        <v>4266</v>
      </c>
      <c r="J2917" s="25">
        <v>1</v>
      </c>
      <c r="K2917" s="25">
        <v>1</v>
      </c>
      <c r="L2917" s="25">
        <f t="shared" si="390"/>
        <v>0</v>
      </c>
      <c r="M2917" s="25"/>
      <c r="N2917" s="45">
        <v>45927</v>
      </c>
      <c r="O2917" s="54"/>
      <c r="P2917" s="25" t="s">
        <v>243</v>
      </c>
      <c r="Q2917" s="25">
        <v>58156233800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Mumbai</v>
      </c>
      <c r="W2917" s="56"/>
      <c r="X2917" s="45">
        <v>45929</v>
      </c>
      <c r="Y2917" s="25">
        <f t="shared" si="424"/>
        <v>2</v>
      </c>
      <c r="Z2917" s="25" t="str">
        <f t="shared" si="425"/>
        <v>Saturday</v>
      </c>
      <c r="AA2917" s="25" t="str">
        <f t="shared" si="426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405"/>
        <v>2915</v>
      </c>
      <c r="B2918" s="25" t="s">
        <v>3744</v>
      </c>
      <c r="C2918" s="45">
        <v>45919</v>
      </c>
      <c r="D2918" s="45">
        <v>45926</v>
      </c>
      <c r="E2918" s="8">
        <v>46.2</v>
      </c>
      <c r="F2918" s="8">
        <f t="shared" si="422"/>
        <v>4065.6000000000004</v>
      </c>
      <c r="G2918" s="54">
        <f t="shared" si="423"/>
        <v>8131.2000000000007</v>
      </c>
      <c r="H2918" s="25">
        <v>300508</v>
      </c>
      <c r="I2918" s="25" t="s">
        <v>3971</v>
      </c>
      <c r="J2918" s="25">
        <v>2</v>
      </c>
      <c r="K2918" s="25">
        <v>2</v>
      </c>
      <c r="L2918" s="25">
        <f t="shared" si="390"/>
        <v>0</v>
      </c>
      <c r="M2918" s="25"/>
      <c r="N2918" s="45">
        <v>45927</v>
      </c>
      <c r="O2918" s="54"/>
      <c r="P2918" s="25" t="s">
        <v>192</v>
      </c>
      <c r="Q2918" s="25" t="s">
        <v>3741</v>
      </c>
      <c r="R2918" s="25" t="s">
        <v>41</v>
      </c>
      <c r="S2918" s="3">
        <v>4</v>
      </c>
      <c r="T2918" s="55"/>
      <c r="U2918" s="25" t="s">
        <v>19</v>
      </c>
      <c r="V2918" s="25" t="str">
        <f>VLOOKUP(P2918,'Customer List'!B:C,2,)</f>
        <v>Chandigarh</v>
      </c>
      <c r="W2918" s="56"/>
      <c r="X2918" s="45">
        <v>45929</v>
      </c>
      <c r="Y2918" s="25">
        <f t="shared" si="424"/>
        <v>2</v>
      </c>
      <c r="Z2918" s="25" t="str">
        <f t="shared" si="425"/>
        <v>Saturday</v>
      </c>
      <c r="AA2918" s="25" t="str">
        <f t="shared" si="426"/>
        <v>Monday</v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x14ac:dyDescent="0.25">
      <c r="A2919" s="25">
        <f t="shared" si="405"/>
        <v>2916</v>
      </c>
      <c r="B2919" s="25" t="s">
        <v>3744</v>
      </c>
      <c r="C2919" s="45">
        <v>45919</v>
      </c>
      <c r="D2919" s="45">
        <v>45926</v>
      </c>
      <c r="E2919" s="8">
        <v>73.5</v>
      </c>
      <c r="F2919" s="8">
        <f t="shared" si="422"/>
        <v>6468</v>
      </c>
      <c r="G2919" s="54">
        <f t="shared" si="423"/>
        <v>6468</v>
      </c>
      <c r="H2919" s="25">
        <v>301330</v>
      </c>
      <c r="I2919" s="25" t="s">
        <v>4267</v>
      </c>
      <c r="J2919" s="25">
        <v>1</v>
      </c>
      <c r="K2919" s="25">
        <v>1</v>
      </c>
      <c r="L2919" s="25">
        <f t="shared" si="390"/>
        <v>0</v>
      </c>
      <c r="M2919" s="25"/>
      <c r="N2919" s="45">
        <v>45927</v>
      </c>
      <c r="O2919" s="54"/>
      <c r="P2919" s="25" t="s">
        <v>192</v>
      </c>
      <c r="Q2919" s="25" t="s">
        <v>3741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424"/>
        <v>2</v>
      </c>
      <c r="Z2919" s="25" t="str">
        <f t="shared" si="425"/>
        <v>Saturday</v>
      </c>
      <c r="AA2919" s="25" t="str">
        <f t="shared" si="426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x14ac:dyDescent="0.25">
      <c r="A2920" s="25">
        <f t="shared" si="405"/>
        <v>2917</v>
      </c>
      <c r="B2920" s="25" t="s">
        <v>3744</v>
      </c>
      <c r="C2920" s="45">
        <v>45919</v>
      </c>
      <c r="D2920" s="45">
        <v>45926</v>
      </c>
      <c r="E2920" s="8">
        <v>45.5</v>
      </c>
      <c r="F2920" s="8">
        <f t="shared" si="422"/>
        <v>4004</v>
      </c>
      <c r="G2920" s="54">
        <f t="shared" si="423"/>
        <v>4004</v>
      </c>
      <c r="H2920" s="25">
        <v>301805</v>
      </c>
      <c r="I2920" s="25" t="s">
        <v>4268</v>
      </c>
      <c r="J2920" s="25">
        <v>1</v>
      </c>
      <c r="K2920" s="25">
        <v>1</v>
      </c>
      <c r="L2920" s="25">
        <f t="shared" si="390"/>
        <v>0</v>
      </c>
      <c r="M2920" s="25"/>
      <c r="N2920" s="45">
        <v>45929</v>
      </c>
      <c r="O2920" s="54"/>
      <c r="P2920" s="25" t="s">
        <v>214</v>
      </c>
      <c r="Q2920" s="25" t="s">
        <v>2002</v>
      </c>
      <c r="R2920" s="25" t="s">
        <v>2002</v>
      </c>
      <c r="S2920" s="3">
        <v>4</v>
      </c>
      <c r="T2920" s="55"/>
      <c r="U2920" s="25" t="s">
        <v>19</v>
      </c>
      <c r="V2920" s="25" t="str">
        <f>VLOOKUP(P2920,'Customer List'!B:C,2,)</f>
        <v>Delhi</v>
      </c>
      <c r="W2920" s="56"/>
      <c r="X2920" s="45"/>
      <c r="Y2920" s="25" t="str">
        <f t="shared" si="424"/>
        <v/>
      </c>
      <c r="Z2920" s="25" t="str">
        <f t="shared" si="425"/>
        <v>Monday</v>
      </c>
      <c r="AA2920" s="25" t="str">
        <f t="shared" si="426"/>
        <v/>
      </c>
      <c r="AB2920" s="25" t="str">
        <f>VLOOKUP(U2920,'Currency Sheet'!A:C,3,)</f>
        <v>DOLLAR</v>
      </c>
      <c r="AC2920" s="67" t="str">
        <f>VLOOKUP(P2920,'Customer List'!B:D,3,)</f>
        <v>Local</v>
      </c>
    </row>
    <row r="2921" spans="1:29" x14ac:dyDescent="0.25">
      <c r="A2921" s="25">
        <f t="shared" si="405"/>
        <v>2918</v>
      </c>
      <c r="B2921" s="25" t="s">
        <v>3744</v>
      </c>
      <c r="C2921" s="45">
        <v>45919</v>
      </c>
      <c r="D2921" s="45">
        <v>45926</v>
      </c>
      <c r="E2921" s="8">
        <v>169.4</v>
      </c>
      <c r="F2921" s="8">
        <f t="shared" si="422"/>
        <v>14907.2</v>
      </c>
      <c r="G2921" s="54">
        <f t="shared" si="423"/>
        <v>14907.2</v>
      </c>
      <c r="H2921" s="25">
        <v>302008</v>
      </c>
      <c r="I2921" s="25" t="s">
        <v>4269</v>
      </c>
      <c r="J2921" s="25">
        <v>1</v>
      </c>
      <c r="K2921" s="25">
        <v>1</v>
      </c>
      <c r="L2921" s="25">
        <f t="shared" si="390"/>
        <v>0</v>
      </c>
      <c r="M2921" s="25"/>
      <c r="N2921" s="45">
        <v>45929</v>
      </c>
      <c r="O2921" s="54"/>
      <c r="P2921" s="25" t="s">
        <v>17</v>
      </c>
      <c r="Q2921" s="25" t="s">
        <v>2078</v>
      </c>
      <c r="R2921" s="25" t="s">
        <v>638</v>
      </c>
      <c r="S2921" s="3">
        <v>4</v>
      </c>
      <c r="T2921" s="55"/>
      <c r="U2921" s="25" t="s">
        <v>19</v>
      </c>
      <c r="V2921" s="25" t="str">
        <f>VLOOKUP(P2921,'Customer List'!B:C,2,)</f>
        <v>Delhi</v>
      </c>
      <c r="W2921" s="56"/>
      <c r="X2921" s="45"/>
      <c r="Y2921" s="25" t="str">
        <f t="shared" si="424"/>
        <v/>
      </c>
      <c r="Z2921" s="25" t="str">
        <f t="shared" si="425"/>
        <v>Monday</v>
      </c>
      <c r="AA2921" s="25" t="str">
        <f t="shared" si="426"/>
        <v/>
      </c>
      <c r="AB2921" s="25" t="str">
        <f>VLOOKUP(U2921,'Currency Sheet'!A:C,3,)</f>
        <v>DOLLAR</v>
      </c>
      <c r="AC2921" s="67" t="str">
        <f>VLOOKUP(P2921,'Customer List'!B:D,3,)</f>
        <v>Local</v>
      </c>
    </row>
    <row r="2922" spans="1:29" x14ac:dyDescent="0.25">
      <c r="A2922" s="25">
        <f t="shared" si="405"/>
        <v>2919</v>
      </c>
      <c r="B2922" s="25" t="s">
        <v>3744</v>
      </c>
      <c r="C2922" s="45">
        <v>45919</v>
      </c>
      <c r="D2922" s="45">
        <v>45926</v>
      </c>
      <c r="E2922" s="8">
        <v>142.5</v>
      </c>
      <c r="F2922" s="8">
        <f t="shared" si="422"/>
        <v>12540</v>
      </c>
      <c r="G2922" s="54">
        <f t="shared" si="423"/>
        <v>12540</v>
      </c>
      <c r="H2922" s="25">
        <v>302037</v>
      </c>
      <c r="I2922" s="25" t="s">
        <v>4270</v>
      </c>
      <c r="J2922" s="25">
        <v>1</v>
      </c>
      <c r="K2922" s="25"/>
      <c r="L2922" s="25">
        <f t="shared" si="390"/>
        <v>1</v>
      </c>
      <c r="M2922" s="25"/>
      <c r="N2922" s="45"/>
      <c r="O2922" s="54"/>
      <c r="P2922" s="25" t="s">
        <v>229</v>
      </c>
      <c r="Q2922" s="25"/>
      <c r="R2922" s="25"/>
      <c r="S2922" s="3">
        <v>4</v>
      </c>
      <c r="T2922" s="55"/>
      <c r="U2922" s="25" t="s">
        <v>19</v>
      </c>
      <c r="V2922" s="25" t="str">
        <f>VLOOKUP(P2922,'Customer List'!B:C,2,)</f>
        <v>Kolkata</v>
      </c>
      <c r="W2922" s="56" t="s">
        <v>3749</v>
      </c>
      <c r="X2922" s="45"/>
      <c r="Y2922" s="25" t="str">
        <f t="shared" si="424"/>
        <v/>
      </c>
      <c r="Z2922" s="25" t="str">
        <f t="shared" si="425"/>
        <v/>
      </c>
      <c r="AA2922" s="25" t="str">
        <f t="shared" si="426"/>
        <v/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405"/>
        <v>2920</v>
      </c>
      <c r="B2923" s="25" t="s">
        <v>3744</v>
      </c>
      <c r="C2923" s="45">
        <v>45919</v>
      </c>
      <c r="D2923" s="45">
        <v>45926</v>
      </c>
      <c r="E2923" s="8">
        <v>259</v>
      </c>
      <c r="F2923" s="8">
        <f t="shared" si="422"/>
        <v>22792</v>
      </c>
      <c r="G2923" s="54">
        <f t="shared" si="423"/>
        <v>22792</v>
      </c>
      <c r="H2923" s="25">
        <v>302088</v>
      </c>
      <c r="I2923" s="25" t="s">
        <v>4271</v>
      </c>
      <c r="J2923" s="25">
        <v>1</v>
      </c>
      <c r="K2923" s="25">
        <v>1</v>
      </c>
      <c r="L2923" s="25">
        <f t="shared" si="390"/>
        <v>0</v>
      </c>
      <c r="M2923" s="25"/>
      <c r="N2923" s="45">
        <v>45927</v>
      </c>
      <c r="O2923" s="54"/>
      <c r="P2923" s="25" t="s">
        <v>243</v>
      </c>
      <c r="Q2923" s="25">
        <v>58156233800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Mumbai</v>
      </c>
      <c r="W2923" s="56"/>
      <c r="X2923" s="45">
        <v>45929</v>
      </c>
      <c r="Y2923" s="25">
        <f t="shared" si="424"/>
        <v>2</v>
      </c>
      <c r="Z2923" s="25" t="str">
        <f t="shared" si="425"/>
        <v>Saturday</v>
      </c>
      <c r="AA2923" s="25" t="str">
        <f t="shared" si="426"/>
        <v>Monday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405"/>
        <v>2921</v>
      </c>
      <c r="B2924" s="25" t="s">
        <v>3744</v>
      </c>
      <c r="C2924" s="45">
        <v>45919</v>
      </c>
      <c r="D2924" s="45">
        <v>45926</v>
      </c>
      <c r="E2924" s="8">
        <v>46.2</v>
      </c>
      <c r="F2924" s="8">
        <f t="shared" si="422"/>
        <v>4065.6000000000004</v>
      </c>
      <c r="G2924" s="54">
        <f t="shared" si="423"/>
        <v>8131.2000000000007</v>
      </c>
      <c r="H2924" s="25">
        <v>302208</v>
      </c>
      <c r="I2924" s="25" t="s">
        <v>4272</v>
      </c>
      <c r="J2924" s="25">
        <v>2</v>
      </c>
      <c r="K2924" s="25">
        <v>2</v>
      </c>
      <c r="L2924" s="25">
        <f t="shared" si="390"/>
        <v>0</v>
      </c>
      <c r="M2924" s="25"/>
      <c r="N2924" s="45">
        <v>45927</v>
      </c>
      <c r="O2924" s="54"/>
      <c r="P2924" s="25" t="s">
        <v>192</v>
      </c>
      <c r="Q2924" s="25" t="s">
        <v>3741</v>
      </c>
      <c r="R2924" s="25" t="s">
        <v>41</v>
      </c>
      <c r="S2924" s="3">
        <v>4</v>
      </c>
      <c r="T2924" s="55"/>
      <c r="U2924" s="25" t="s">
        <v>19</v>
      </c>
      <c r="V2924" s="25" t="str">
        <f>VLOOKUP(P2924,'Customer List'!B:C,2,)</f>
        <v>Chandigarh</v>
      </c>
      <c r="W2924" s="56"/>
      <c r="X2924" s="45">
        <v>45929</v>
      </c>
      <c r="Y2924" s="25">
        <f t="shared" si="424"/>
        <v>2</v>
      </c>
      <c r="Z2924" s="25" t="str">
        <f t="shared" si="425"/>
        <v>Saturday</v>
      </c>
      <c r="AA2924" s="25" t="str">
        <f t="shared" si="426"/>
        <v>Monday</v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x14ac:dyDescent="0.25">
      <c r="A2925" s="25">
        <f t="shared" si="405"/>
        <v>2922</v>
      </c>
      <c r="B2925" s="25" t="s">
        <v>3744</v>
      </c>
      <c r="C2925" s="45">
        <v>45919</v>
      </c>
      <c r="D2925" s="45">
        <v>45926</v>
      </c>
      <c r="E2925" s="8">
        <v>267.39999999999998</v>
      </c>
      <c r="F2925" s="8">
        <f t="shared" si="422"/>
        <v>23531.199999999997</v>
      </c>
      <c r="G2925" s="54">
        <f t="shared" si="423"/>
        <v>23531.199999999997</v>
      </c>
      <c r="H2925" s="25">
        <v>302326</v>
      </c>
      <c r="I2925" s="25" t="s">
        <v>4273</v>
      </c>
      <c r="J2925" s="25">
        <v>1</v>
      </c>
      <c r="K2925" s="25">
        <v>1</v>
      </c>
      <c r="L2925" s="25">
        <f t="shared" si="390"/>
        <v>0</v>
      </c>
      <c r="M2925" s="25"/>
      <c r="N2925" s="45">
        <v>45927</v>
      </c>
      <c r="O2925" s="54"/>
      <c r="P2925" s="25" t="s">
        <v>166</v>
      </c>
      <c r="Q2925" s="25">
        <v>58156229353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Lucknow</v>
      </c>
      <c r="W2925" s="56"/>
      <c r="X2925" s="45">
        <v>45929</v>
      </c>
      <c r="Y2925" s="25">
        <f t="shared" si="424"/>
        <v>2</v>
      </c>
      <c r="Z2925" s="25" t="str">
        <f t="shared" si="425"/>
        <v>Saturday</v>
      </c>
      <c r="AA2925" s="25" t="str">
        <f t="shared" si="426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405"/>
        <v>2923</v>
      </c>
      <c r="B2926" s="25" t="s">
        <v>3744</v>
      </c>
      <c r="C2926" s="45">
        <v>45919</v>
      </c>
      <c r="D2926" s="45">
        <v>45926</v>
      </c>
      <c r="E2926" s="8">
        <v>204.4</v>
      </c>
      <c r="F2926" s="8">
        <f t="shared" si="422"/>
        <v>17987.2</v>
      </c>
      <c r="G2926" s="54">
        <f t="shared" si="423"/>
        <v>17987.2</v>
      </c>
      <c r="H2926" s="25">
        <v>302612</v>
      </c>
      <c r="I2926" s="25" t="s">
        <v>4274</v>
      </c>
      <c r="J2926" s="25">
        <v>1</v>
      </c>
      <c r="K2926" s="25">
        <v>1</v>
      </c>
      <c r="L2926" s="25">
        <f t="shared" si="390"/>
        <v>0</v>
      </c>
      <c r="M2926" s="25"/>
      <c r="N2926" s="45">
        <v>45927</v>
      </c>
      <c r="O2926" s="54"/>
      <c r="P2926" s="25" t="s">
        <v>888</v>
      </c>
      <c r="Q2926" s="25">
        <v>58156225400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Karnataka</v>
      </c>
      <c r="W2926" s="56"/>
      <c r="X2926" s="45">
        <v>45930</v>
      </c>
      <c r="Y2926" s="25">
        <f t="shared" si="424"/>
        <v>3</v>
      </c>
      <c r="Z2926" s="25" t="str">
        <f t="shared" si="425"/>
        <v>Saturday</v>
      </c>
      <c r="AA2926" s="25" t="str">
        <f t="shared" si="426"/>
        <v>Tuesday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x14ac:dyDescent="0.25">
      <c r="A2927" s="25">
        <f t="shared" si="405"/>
        <v>2924</v>
      </c>
      <c r="B2927" s="25" t="s">
        <v>3744</v>
      </c>
      <c r="C2927" s="45">
        <v>45919</v>
      </c>
      <c r="D2927" s="45">
        <v>45926</v>
      </c>
      <c r="E2927" s="8">
        <v>73.5</v>
      </c>
      <c r="F2927" s="8">
        <f t="shared" si="422"/>
        <v>6468</v>
      </c>
      <c r="G2927" s="54">
        <f t="shared" si="423"/>
        <v>6468</v>
      </c>
      <c r="H2927" s="25">
        <v>302808</v>
      </c>
      <c r="I2927" s="25" t="s">
        <v>4275</v>
      </c>
      <c r="J2927" s="25">
        <v>1</v>
      </c>
      <c r="K2927" s="25">
        <v>1</v>
      </c>
      <c r="L2927" s="25">
        <f t="shared" si="390"/>
        <v>0</v>
      </c>
      <c r="M2927" s="25"/>
      <c r="N2927" s="45">
        <v>45927</v>
      </c>
      <c r="O2927" s="54"/>
      <c r="P2927" s="25" t="s">
        <v>192</v>
      </c>
      <c r="Q2927" s="25" t="s">
        <v>3741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424"/>
        <v>2</v>
      </c>
      <c r="Z2927" s="25" t="str">
        <f t="shared" si="425"/>
        <v>Saturday</v>
      </c>
      <c r="AA2927" s="25" t="str">
        <f t="shared" si="426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405"/>
        <v>2925</v>
      </c>
      <c r="B2928" s="25" t="s">
        <v>3744</v>
      </c>
      <c r="C2928" s="45">
        <v>45919</v>
      </c>
      <c r="D2928" s="45">
        <v>45926</v>
      </c>
      <c r="E2928" s="8">
        <v>35</v>
      </c>
      <c r="F2928" s="8">
        <f t="shared" si="422"/>
        <v>3080</v>
      </c>
      <c r="G2928" s="54">
        <f t="shared" si="423"/>
        <v>3080</v>
      </c>
      <c r="H2928" s="25">
        <v>302902</v>
      </c>
      <c r="I2928" s="25" t="s">
        <v>4276</v>
      </c>
      <c r="J2928" s="25">
        <v>1</v>
      </c>
      <c r="K2928" s="25">
        <v>1</v>
      </c>
      <c r="L2928" s="25">
        <f t="shared" si="390"/>
        <v>0</v>
      </c>
      <c r="M2928" s="25"/>
      <c r="N2928" s="45">
        <v>45929</v>
      </c>
      <c r="O2928" s="54"/>
      <c r="P2928" s="25" t="s">
        <v>214</v>
      </c>
      <c r="Q2928" s="25" t="s">
        <v>2002</v>
      </c>
      <c r="R2928" s="25" t="s">
        <v>2002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24"/>
        <v/>
      </c>
      <c r="Z2928" s="25" t="str">
        <f t="shared" si="425"/>
        <v>Monday</v>
      </c>
      <c r="AA2928" s="25" t="str">
        <f t="shared" si="426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x14ac:dyDescent="0.25">
      <c r="A2929" s="25">
        <f t="shared" si="405"/>
        <v>2926</v>
      </c>
      <c r="B2929" s="25" t="s">
        <v>3744</v>
      </c>
      <c r="C2929" s="45">
        <v>45919</v>
      </c>
      <c r="D2929" s="45">
        <v>45926</v>
      </c>
      <c r="E2929" s="8">
        <v>207.9</v>
      </c>
      <c r="F2929" s="8">
        <f t="shared" si="422"/>
        <v>18295.2</v>
      </c>
      <c r="G2929" s="54">
        <f t="shared" si="423"/>
        <v>18295.2</v>
      </c>
      <c r="H2929" s="25">
        <v>302910</v>
      </c>
      <c r="I2929" s="25" t="s">
        <v>4104</v>
      </c>
      <c r="J2929" s="25">
        <v>1</v>
      </c>
      <c r="K2929" s="25">
        <v>1</v>
      </c>
      <c r="L2929" s="25">
        <f t="shared" si="390"/>
        <v>0</v>
      </c>
      <c r="M2929" s="25"/>
      <c r="N2929" s="45">
        <v>45927</v>
      </c>
      <c r="O2929" s="54"/>
      <c r="P2929" s="25" t="s">
        <v>3729</v>
      </c>
      <c r="Q2929" s="25" t="s">
        <v>3742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>
        <v>45929</v>
      </c>
      <c r="Y2929" s="25">
        <f t="shared" si="424"/>
        <v>2</v>
      </c>
      <c r="Z2929" s="25" t="str">
        <f t="shared" si="425"/>
        <v>Saturday</v>
      </c>
      <c r="AA2929" s="25" t="str">
        <f t="shared" si="426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405"/>
        <v>2927</v>
      </c>
      <c r="B2930" s="25" t="s">
        <v>3744</v>
      </c>
      <c r="C2930" s="45">
        <v>45919</v>
      </c>
      <c r="D2930" s="45">
        <v>45926</v>
      </c>
      <c r="E2930" s="8">
        <v>185.5</v>
      </c>
      <c r="F2930" s="8">
        <f t="shared" si="422"/>
        <v>16324</v>
      </c>
      <c r="G2930" s="54">
        <f t="shared" si="423"/>
        <v>16324</v>
      </c>
      <c r="H2930" s="25">
        <v>303110</v>
      </c>
      <c r="I2930" s="25" t="s">
        <v>4277</v>
      </c>
      <c r="J2930" s="25">
        <v>1</v>
      </c>
      <c r="K2930" s="25">
        <v>1</v>
      </c>
      <c r="L2930" s="25">
        <f t="shared" si="390"/>
        <v>0</v>
      </c>
      <c r="M2930" s="25"/>
      <c r="N2930" s="45">
        <v>45929</v>
      </c>
      <c r="O2930" s="54"/>
      <c r="P2930" s="25" t="s">
        <v>3730</v>
      </c>
      <c r="Q2930" s="25" t="s">
        <v>2078</v>
      </c>
      <c r="R2930" s="25" t="s">
        <v>849</v>
      </c>
      <c r="S2930" s="3">
        <v>4</v>
      </c>
      <c r="T2930" s="55"/>
      <c r="U2930" s="25" t="s">
        <v>19</v>
      </c>
      <c r="V2930" s="25" t="str">
        <f>VLOOKUP(P2930,'Customer List'!B:C,2,)</f>
        <v>DELHI</v>
      </c>
      <c r="W2930" s="56"/>
      <c r="X2930" s="45"/>
      <c r="Y2930" s="25" t="str">
        <f t="shared" si="424"/>
        <v/>
      </c>
      <c r="Z2930" s="25" t="str">
        <f t="shared" si="425"/>
        <v>Monday</v>
      </c>
      <c r="AA2930" s="25" t="str">
        <f t="shared" si="426"/>
        <v/>
      </c>
      <c r="AB2930" s="25" t="str">
        <f>VLOOKUP(U2930,'Currency Sheet'!A:C,3,)</f>
        <v>DOLLAR</v>
      </c>
      <c r="AC2930" s="67" t="str">
        <f>VLOOKUP(P2930,'Customer List'!B:D,3,)</f>
        <v>LOCAL</v>
      </c>
    </row>
    <row r="2931" spans="1:29" x14ac:dyDescent="0.25">
      <c r="A2931" s="25">
        <f t="shared" si="405"/>
        <v>2928</v>
      </c>
      <c r="B2931" s="25" t="s">
        <v>3744</v>
      </c>
      <c r="C2931" s="45">
        <v>45919</v>
      </c>
      <c r="D2931" s="45">
        <v>45926</v>
      </c>
      <c r="E2931" s="8">
        <v>285.75</v>
      </c>
      <c r="F2931" s="8">
        <f t="shared" si="422"/>
        <v>25146</v>
      </c>
      <c r="G2931" s="54">
        <f t="shared" si="423"/>
        <v>25146</v>
      </c>
      <c r="H2931" s="25">
        <v>303526</v>
      </c>
      <c r="I2931" s="25" t="s">
        <v>4278</v>
      </c>
      <c r="J2931" s="25">
        <v>1</v>
      </c>
      <c r="K2931" s="25">
        <v>1</v>
      </c>
      <c r="L2931" s="25">
        <f t="shared" si="390"/>
        <v>0</v>
      </c>
      <c r="M2931" s="25"/>
      <c r="N2931" s="45">
        <v>45927</v>
      </c>
      <c r="O2931" s="54"/>
      <c r="P2931" s="25" t="s">
        <v>192</v>
      </c>
      <c r="Q2931" s="25" t="s">
        <v>3741</v>
      </c>
      <c r="R2931" s="25" t="s">
        <v>41</v>
      </c>
      <c r="S2931" s="3">
        <v>4</v>
      </c>
      <c r="T2931" s="55"/>
      <c r="U2931" s="25" t="s">
        <v>19</v>
      </c>
      <c r="V2931" s="25" t="str">
        <f>VLOOKUP(P2931,'Customer List'!B:C,2,)</f>
        <v>Chandigarh</v>
      </c>
      <c r="W2931" s="56"/>
      <c r="X2931" s="45">
        <v>45929</v>
      </c>
      <c r="Y2931" s="25">
        <f t="shared" si="424"/>
        <v>2</v>
      </c>
      <c r="Z2931" s="25" t="str">
        <f t="shared" si="425"/>
        <v>Saturday</v>
      </c>
      <c r="AA2931" s="25" t="str">
        <f t="shared" si="426"/>
        <v>Monday</v>
      </c>
      <c r="AB2931" s="25" t="str">
        <f>VLOOKUP(U2931,'Currency Sheet'!A:C,3,)</f>
        <v>DOLLAR</v>
      </c>
      <c r="AC2931" s="67" t="str">
        <f>VLOOKUP(P2931,'Customer List'!B:D,3,)</f>
        <v>OutStation</v>
      </c>
    </row>
    <row r="2932" spans="1:29" x14ac:dyDescent="0.25">
      <c r="A2932" s="25">
        <f t="shared" si="405"/>
        <v>2929</v>
      </c>
      <c r="B2932" s="25" t="s">
        <v>3744</v>
      </c>
      <c r="C2932" s="45">
        <v>45919</v>
      </c>
      <c r="D2932" s="45">
        <v>45926</v>
      </c>
      <c r="E2932" s="8">
        <v>157.5</v>
      </c>
      <c r="F2932" s="8">
        <f t="shared" si="422"/>
        <v>13860</v>
      </c>
      <c r="G2932" s="54">
        <f t="shared" si="423"/>
        <v>13860</v>
      </c>
      <c r="H2932" s="25">
        <v>303651</v>
      </c>
      <c r="I2932" s="25" t="s">
        <v>4279</v>
      </c>
      <c r="J2932" s="25">
        <v>1</v>
      </c>
      <c r="K2932" s="25"/>
      <c r="L2932" s="25">
        <f t="shared" si="390"/>
        <v>1</v>
      </c>
      <c r="M2932" s="25"/>
      <c r="N2932" s="45"/>
      <c r="O2932" s="54"/>
      <c r="P2932" s="25" t="s">
        <v>229</v>
      </c>
      <c r="Q2932" s="25"/>
      <c r="R2932" s="25"/>
      <c r="S2932" s="3">
        <v>4</v>
      </c>
      <c r="T2932" s="55"/>
      <c r="U2932" s="25" t="s">
        <v>19</v>
      </c>
      <c r="V2932" s="25" t="str">
        <f>VLOOKUP(P2932,'Customer List'!B:C,2,)</f>
        <v>Kolkata</v>
      </c>
      <c r="W2932" s="56" t="s">
        <v>3749</v>
      </c>
      <c r="X2932" s="45"/>
      <c r="Y2932" s="25" t="str">
        <f t="shared" si="424"/>
        <v/>
      </c>
      <c r="Z2932" s="25" t="str">
        <f t="shared" si="425"/>
        <v/>
      </c>
      <c r="AA2932" s="25" t="str">
        <f t="shared" si="426"/>
        <v/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405"/>
        <v>2930</v>
      </c>
      <c r="B2933" s="25" t="s">
        <v>3744</v>
      </c>
      <c r="C2933" s="45">
        <v>45919</v>
      </c>
      <c r="D2933" s="45">
        <v>45926</v>
      </c>
      <c r="E2933" s="8">
        <v>342.75</v>
      </c>
      <c r="F2933" s="8">
        <f t="shared" si="422"/>
        <v>30162</v>
      </c>
      <c r="G2933" s="54">
        <f t="shared" si="423"/>
        <v>30162</v>
      </c>
      <c r="H2933" s="25">
        <v>303744</v>
      </c>
      <c r="I2933" s="25" t="s">
        <v>4280</v>
      </c>
      <c r="J2933" s="25">
        <v>1</v>
      </c>
      <c r="K2933" s="25"/>
      <c r="L2933" s="25">
        <f t="shared" si="390"/>
        <v>1</v>
      </c>
      <c r="M2933" s="25"/>
      <c r="N2933" s="45"/>
      <c r="O2933" s="54"/>
      <c r="P2933" s="25" t="s">
        <v>255</v>
      </c>
      <c r="Q2933" s="25"/>
      <c r="R2933" s="25"/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 t="s">
        <v>3751</v>
      </c>
      <c r="X2933" s="45"/>
      <c r="Y2933" s="25" t="str">
        <f t="shared" si="424"/>
        <v/>
      </c>
      <c r="Z2933" s="25" t="str">
        <f t="shared" si="425"/>
        <v/>
      </c>
      <c r="AA2933" s="25" t="str">
        <f t="shared" si="426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405"/>
        <v>2931</v>
      </c>
      <c r="B2934" s="25" t="s">
        <v>3744</v>
      </c>
      <c r="C2934" s="45">
        <v>45919</v>
      </c>
      <c r="D2934" s="45">
        <v>45926</v>
      </c>
      <c r="E2934" s="8">
        <v>50.4</v>
      </c>
      <c r="F2934" s="8">
        <f t="shared" si="422"/>
        <v>4435.2</v>
      </c>
      <c r="G2934" s="54">
        <f t="shared" si="423"/>
        <v>4435.2</v>
      </c>
      <c r="H2934" s="25">
        <v>304006</v>
      </c>
      <c r="I2934" s="25" t="s">
        <v>3975</v>
      </c>
      <c r="J2934" s="25">
        <v>1</v>
      </c>
      <c r="K2934" s="25">
        <v>1</v>
      </c>
      <c r="L2934" s="25">
        <f t="shared" si="390"/>
        <v>0</v>
      </c>
      <c r="M2934" s="25"/>
      <c r="N2934" s="45">
        <v>45927</v>
      </c>
      <c r="O2934" s="54"/>
      <c r="P2934" s="25" t="s">
        <v>166</v>
      </c>
      <c r="Q2934" s="25">
        <v>58156229353</v>
      </c>
      <c r="R2934" s="25" t="s">
        <v>41</v>
      </c>
      <c r="S2934" s="3">
        <v>4</v>
      </c>
      <c r="T2934" s="55"/>
      <c r="U2934" s="25" t="s">
        <v>19</v>
      </c>
      <c r="V2934" s="25" t="str">
        <f>VLOOKUP(P2934,'Customer List'!B:C,2,)</f>
        <v>Lucknow</v>
      </c>
      <c r="W2934" s="56"/>
      <c r="X2934" s="45">
        <v>45929</v>
      </c>
      <c r="Y2934" s="25">
        <f t="shared" si="424"/>
        <v>2</v>
      </c>
      <c r="Z2934" s="25" t="str">
        <f t="shared" si="425"/>
        <v>Saturday</v>
      </c>
      <c r="AA2934" s="25" t="str">
        <f t="shared" si="426"/>
        <v>Monday</v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x14ac:dyDescent="0.25">
      <c r="A2935" s="25">
        <f t="shared" si="405"/>
        <v>2932</v>
      </c>
      <c r="B2935" s="25" t="s">
        <v>3744</v>
      </c>
      <c r="C2935" s="45">
        <v>45919</v>
      </c>
      <c r="D2935" s="45">
        <v>45926</v>
      </c>
      <c r="E2935" s="8">
        <v>289.5</v>
      </c>
      <c r="F2935" s="8">
        <f t="shared" si="422"/>
        <v>25476</v>
      </c>
      <c r="G2935" s="54">
        <f t="shared" si="423"/>
        <v>25476</v>
      </c>
      <c r="H2935" s="25">
        <v>304036</v>
      </c>
      <c r="I2935" s="25" t="s">
        <v>4281</v>
      </c>
      <c r="J2935" s="25">
        <v>1</v>
      </c>
      <c r="K2935" s="25">
        <v>1</v>
      </c>
      <c r="L2935" s="25">
        <f t="shared" si="390"/>
        <v>0</v>
      </c>
      <c r="M2935" s="25"/>
      <c r="N2935" s="45">
        <v>45929</v>
      </c>
      <c r="O2935" s="54"/>
      <c r="P2935" s="25" t="s">
        <v>17</v>
      </c>
      <c r="Q2935" s="25" t="s">
        <v>2078</v>
      </c>
      <c r="R2935" s="25" t="s">
        <v>638</v>
      </c>
      <c r="S2935" s="3">
        <v>4</v>
      </c>
      <c r="T2935" s="55"/>
      <c r="U2935" s="25" t="s">
        <v>19</v>
      </c>
      <c r="V2935" s="25" t="str">
        <f>VLOOKUP(P2935,'Customer List'!B:C,2,)</f>
        <v>Delhi</v>
      </c>
      <c r="W2935" s="56"/>
      <c r="X2935" s="45"/>
      <c r="Y2935" s="25" t="str">
        <f t="shared" si="424"/>
        <v/>
      </c>
      <c r="Z2935" s="25" t="str">
        <f t="shared" si="425"/>
        <v>Monday</v>
      </c>
      <c r="AA2935" s="25" t="str">
        <f t="shared" si="426"/>
        <v/>
      </c>
      <c r="AB2935" s="25" t="str">
        <f>VLOOKUP(U2935,'Currency Sheet'!A:C,3,)</f>
        <v>DOLLAR</v>
      </c>
      <c r="AC2935" s="67" t="str">
        <f>VLOOKUP(P2935,'Customer List'!B:D,3,)</f>
        <v>Local</v>
      </c>
    </row>
    <row r="2936" spans="1:29" x14ac:dyDescent="0.25">
      <c r="A2936" s="25">
        <f t="shared" si="405"/>
        <v>2933</v>
      </c>
      <c r="B2936" s="25" t="s">
        <v>3744</v>
      </c>
      <c r="C2936" s="45">
        <v>45919</v>
      </c>
      <c r="D2936" s="45">
        <v>45926</v>
      </c>
      <c r="E2936" s="8">
        <v>203</v>
      </c>
      <c r="F2936" s="8">
        <f t="shared" si="422"/>
        <v>17864</v>
      </c>
      <c r="G2936" s="54">
        <f t="shared" si="423"/>
        <v>17864</v>
      </c>
      <c r="H2936" s="25">
        <v>304096</v>
      </c>
      <c r="I2936" s="25" t="s">
        <v>4282</v>
      </c>
      <c r="J2936" s="25">
        <v>1</v>
      </c>
      <c r="K2936" s="25">
        <v>1</v>
      </c>
      <c r="L2936" s="25">
        <f t="shared" ref="L2936:L2999" si="427">J2936-K2936</f>
        <v>0</v>
      </c>
      <c r="M2936" s="25"/>
      <c r="N2936" s="45">
        <v>45929</v>
      </c>
      <c r="O2936" s="54"/>
      <c r="P2936" s="25" t="s">
        <v>3730</v>
      </c>
      <c r="Q2936" s="25" t="s">
        <v>2078</v>
      </c>
      <c r="R2936" s="25" t="s">
        <v>849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424"/>
        <v/>
      </c>
      <c r="Z2936" s="25" t="str">
        <f t="shared" si="425"/>
        <v>Monday</v>
      </c>
      <c r="AA2936" s="25" t="str">
        <f t="shared" si="426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x14ac:dyDescent="0.25">
      <c r="A2937" s="25">
        <f t="shared" si="405"/>
        <v>2934</v>
      </c>
      <c r="B2937" s="25" t="s">
        <v>3744</v>
      </c>
      <c r="C2937" s="45">
        <v>45919</v>
      </c>
      <c r="D2937" s="45">
        <v>45926</v>
      </c>
      <c r="E2937" s="8">
        <v>326.25</v>
      </c>
      <c r="F2937" s="8">
        <f t="shared" si="422"/>
        <v>28710</v>
      </c>
      <c r="G2937" s="54">
        <f t="shared" si="423"/>
        <v>28710</v>
      </c>
      <c r="H2937" s="25">
        <v>304136</v>
      </c>
      <c r="I2937" s="25" t="s">
        <v>4283</v>
      </c>
      <c r="J2937" s="25">
        <v>1</v>
      </c>
      <c r="K2937" s="25">
        <v>1</v>
      </c>
      <c r="L2937" s="25">
        <f t="shared" si="427"/>
        <v>0</v>
      </c>
      <c r="M2937" s="25"/>
      <c r="N2937" s="45">
        <v>45927</v>
      </c>
      <c r="O2937" s="54"/>
      <c r="P2937" s="25" t="s">
        <v>888</v>
      </c>
      <c r="Q2937" s="25">
        <v>58156225400</v>
      </c>
      <c r="R2937" s="25" t="s">
        <v>41</v>
      </c>
      <c r="S2937" s="3">
        <v>4</v>
      </c>
      <c r="T2937" s="55"/>
      <c r="U2937" s="25" t="s">
        <v>19</v>
      </c>
      <c r="V2937" s="25" t="str">
        <f>VLOOKUP(P2937,'Customer List'!B:C,2,)</f>
        <v>Karnataka</v>
      </c>
      <c r="W2937" s="56"/>
      <c r="X2937" s="45">
        <v>45930</v>
      </c>
      <c r="Y2937" s="25">
        <f t="shared" si="424"/>
        <v>3</v>
      </c>
      <c r="Z2937" s="25" t="str">
        <f t="shared" si="425"/>
        <v>Saturday</v>
      </c>
      <c r="AA2937" s="25" t="str">
        <f t="shared" si="426"/>
        <v>Tuesday</v>
      </c>
      <c r="AB2937" s="25" t="str">
        <f>VLOOKUP(U2937,'Currency Sheet'!A:C,3,)</f>
        <v>DOLLAR</v>
      </c>
      <c r="AC2937" s="67" t="str">
        <f>VLOOKUP(P2937,'Customer List'!B:D,3,)</f>
        <v>OutStation</v>
      </c>
    </row>
    <row r="2938" spans="1:29" x14ac:dyDescent="0.25">
      <c r="A2938" s="25">
        <f t="shared" si="405"/>
        <v>2935</v>
      </c>
      <c r="B2938" s="25" t="s">
        <v>3744</v>
      </c>
      <c r="C2938" s="45">
        <v>45919</v>
      </c>
      <c r="D2938" s="45">
        <v>45926</v>
      </c>
      <c r="E2938" s="8">
        <v>285</v>
      </c>
      <c r="F2938" s="8">
        <f t="shared" si="422"/>
        <v>25080</v>
      </c>
      <c r="G2938" s="54">
        <f t="shared" si="423"/>
        <v>25080</v>
      </c>
      <c r="H2938" s="25">
        <v>304142</v>
      </c>
      <c r="I2938" s="25" t="s">
        <v>4284</v>
      </c>
      <c r="J2938" s="25">
        <v>1</v>
      </c>
      <c r="K2938" s="25">
        <v>1</v>
      </c>
      <c r="L2938" s="25">
        <f t="shared" si="427"/>
        <v>0</v>
      </c>
      <c r="M2938" s="25"/>
      <c r="N2938" s="45">
        <v>45927</v>
      </c>
      <c r="O2938" s="54"/>
      <c r="P2938" s="25" t="s">
        <v>192</v>
      </c>
      <c r="Q2938" s="25" t="s">
        <v>3741</v>
      </c>
      <c r="R2938" s="25" t="s">
        <v>41</v>
      </c>
      <c r="S2938" s="3">
        <v>4</v>
      </c>
      <c r="T2938" s="55"/>
      <c r="U2938" s="25" t="s">
        <v>19</v>
      </c>
      <c r="V2938" s="25" t="str">
        <f>VLOOKUP(P2938,'Customer List'!B:C,2,)</f>
        <v>Chandigarh</v>
      </c>
      <c r="W2938" s="56"/>
      <c r="X2938" s="45">
        <v>45929</v>
      </c>
      <c r="Y2938" s="25">
        <f t="shared" si="424"/>
        <v>2</v>
      </c>
      <c r="Z2938" s="25" t="str">
        <f t="shared" si="425"/>
        <v>Saturday</v>
      </c>
      <c r="AA2938" s="25" t="str">
        <f t="shared" si="426"/>
        <v>Monday</v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405"/>
        <v>2936</v>
      </c>
      <c r="B2939" s="25" t="s">
        <v>3744</v>
      </c>
      <c r="C2939" s="45">
        <v>45919</v>
      </c>
      <c r="D2939" s="45">
        <v>45926</v>
      </c>
      <c r="E2939" s="8">
        <v>71.400000000000006</v>
      </c>
      <c r="F2939" s="8">
        <f t="shared" si="422"/>
        <v>6283.2000000000007</v>
      </c>
      <c r="G2939" s="54">
        <f t="shared" si="423"/>
        <v>6283.2000000000007</v>
      </c>
      <c r="H2939" s="25">
        <v>304402</v>
      </c>
      <c r="I2939" s="25" t="s">
        <v>4285</v>
      </c>
      <c r="J2939" s="25">
        <v>1</v>
      </c>
      <c r="K2939" s="25">
        <v>1</v>
      </c>
      <c r="L2939" s="25">
        <f t="shared" si="427"/>
        <v>0</v>
      </c>
      <c r="M2939" s="25"/>
      <c r="N2939" s="45">
        <v>45929</v>
      </c>
      <c r="O2939" s="54"/>
      <c r="P2939" s="25" t="s">
        <v>3730</v>
      </c>
      <c r="Q2939" s="25" t="s">
        <v>2078</v>
      </c>
      <c r="R2939" s="25" t="s">
        <v>849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24"/>
        <v/>
      </c>
      <c r="Z2939" s="25" t="str">
        <f t="shared" si="425"/>
        <v>Monday</v>
      </c>
      <c r="AA2939" s="25" t="str">
        <f t="shared" si="426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405"/>
        <v>2937</v>
      </c>
      <c r="B2940" s="25" t="s">
        <v>3744</v>
      </c>
      <c r="C2940" s="45">
        <v>45919</v>
      </c>
      <c r="D2940" s="45">
        <v>45926</v>
      </c>
      <c r="E2940" s="8">
        <v>86.8</v>
      </c>
      <c r="F2940" s="8">
        <f t="shared" si="422"/>
        <v>7638.4</v>
      </c>
      <c r="G2940" s="54">
        <f t="shared" si="423"/>
        <v>7638.4</v>
      </c>
      <c r="H2940" s="25">
        <v>304825</v>
      </c>
      <c r="I2940" s="25" t="s">
        <v>4286</v>
      </c>
      <c r="J2940" s="25">
        <v>1</v>
      </c>
      <c r="K2940" s="25"/>
      <c r="L2940" s="25">
        <f t="shared" si="427"/>
        <v>1</v>
      </c>
      <c r="M2940" s="25"/>
      <c r="N2940" s="45"/>
      <c r="O2940" s="54"/>
      <c r="P2940" s="25" t="s">
        <v>229</v>
      </c>
      <c r="Q2940" s="25"/>
      <c r="R2940" s="25"/>
      <c r="S2940" s="3">
        <v>4</v>
      </c>
      <c r="T2940" s="55"/>
      <c r="U2940" s="25" t="s">
        <v>19</v>
      </c>
      <c r="V2940" s="25" t="str">
        <f>VLOOKUP(P2940,'Customer List'!B:C,2,)</f>
        <v>Kolkata</v>
      </c>
      <c r="W2940" s="56" t="s">
        <v>3749</v>
      </c>
      <c r="X2940" s="45"/>
      <c r="Y2940" s="25" t="str">
        <f t="shared" si="424"/>
        <v/>
      </c>
      <c r="Z2940" s="25" t="str">
        <f t="shared" si="425"/>
        <v/>
      </c>
      <c r="AA2940" s="25" t="str">
        <f t="shared" si="426"/>
        <v/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405"/>
        <v>2938</v>
      </c>
      <c r="B2941" s="25" t="s">
        <v>3744</v>
      </c>
      <c r="C2941" s="45">
        <v>45919</v>
      </c>
      <c r="D2941" s="45">
        <v>45926</v>
      </c>
      <c r="E2941" s="8">
        <v>226.1</v>
      </c>
      <c r="F2941" s="8">
        <f t="shared" si="422"/>
        <v>19896.8</v>
      </c>
      <c r="G2941" s="54">
        <f t="shared" si="423"/>
        <v>19896.8</v>
      </c>
      <c r="H2941" s="25">
        <v>305114</v>
      </c>
      <c r="I2941" s="25" t="s">
        <v>4287</v>
      </c>
      <c r="J2941" s="25">
        <v>1</v>
      </c>
      <c r="K2941" s="25">
        <v>1</v>
      </c>
      <c r="L2941" s="25">
        <f t="shared" si="427"/>
        <v>0</v>
      </c>
      <c r="M2941" s="25"/>
      <c r="N2941" s="45">
        <v>45929</v>
      </c>
      <c r="O2941" s="54"/>
      <c r="P2941" s="25" t="s">
        <v>17</v>
      </c>
      <c r="Q2941" s="25" t="s">
        <v>2078</v>
      </c>
      <c r="R2941" s="25" t="s">
        <v>638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24"/>
        <v/>
      </c>
      <c r="Z2941" s="25" t="str">
        <f t="shared" si="425"/>
        <v>Monday</v>
      </c>
      <c r="AA2941" s="25" t="str">
        <f t="shared" si="426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x14ac:dyDescent="0.25">
      <c r="A2942" s="25">
        <f t="shared" si="405"/>
        <v>2939</v>
      </c>
      <c r="B2942" s="25" t="s">
        <v>3744</v>
      </c>
      <c r="C2942" s="45">
        <v>45919</v>
      </c>
      <c r="D2942" s="45">
        <v>45926</v>
      </c>
      <c r="E2942" s="8">
        <v>205.1</v>
      </c>
      <c r="F2942" s="8">
        <f t="shared" si="422"/>
        <v>18048.8</v>
      </c>
      <c r="G2942" s="54">
        <f t="shared" si="423"/>
        <v>18048.8</v>
      </c>
      <c r="H2942" s="25">
        <v>306008</v>
      </c>
      <c r="I2942" s="25" t="s">
        <v>4288</v>
      </c>
      <c r="J2942" s="25">
        <v>1</v>
      </c>
      <c r="K2942" s="25">
        <v>1</v>
      </c>
      <c r="L2942" s="25">
        <f t="shared" si="427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>
        <v>45929</v>
      </c>
      <c r="Y2942" s="25">
        <f t="shared" si="424"/>
        <v>2</v>
      </c>
      <c r="Z2942" s="25" t="str">
        <f t="shared" si="425"/>
        <v>Saturday</v>
      </c>
      <c r="AA2942" s="25" t="str">
        <f t="shared" si="426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405"/>
        <v>2940</v>
      </c>
      <c r="B2943" s="25" t="s">
        <v>3744</v>
      </c>
      <c r="C2943" s="45">
        <v>45919</v>
      </c>
      <c r="D2943" s="45">
        <v>45926</v>
      </c>
      <c r="E2943" s="8">
        <v>107.8</v>
      </c>
      <c r="F2943" s="8">
        <f t="shared" si="422"/>
        <v>9486.4</v>
      </c>
      <c r="G2943" s="54">
        <f t="shared" si="423"/>
        <v>9486.4</v>
      </c>
      <c r="H2943" s="25">
        <v>306509</v>
      </c>
      <c r="I2943" s="25" t="s">
        <v>4289</v>
      </c>
      <c r="J2943" s="25">
        <v>1</v>
      </c>
      <c r="K2943" s="25">
        <v>1</v>
      </c>
      <c r="L2943" s="25">
        <f t="shared" si="427"/>
        <v>0</v>
      </c>
      <c r="M2943" s="25"/>
      <c r="N2943" s="45">
        <v>45929</v>
      </c>
      <c r="O2943" s="54"/>
      <c r="P2943" s="25" t="s">
        <v>214</v>
      </c>
      <c r="Q2943" s="25" t="s">
        <v>2002</v>
      </c>
      <c r="R2943" s="25" t="s">
        <v>2002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24"/>
        <v/>
      </c>
      <c r="Z2943" s="25" t="str">
        <f t="shared" si="425"/>
        <v>Monday</v>
      </c>
      <c r="AA2943" s="25" t="str">
        <f t="shared" si="426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x14ac:dyDescent="0.25">
      <c r="A2944" s="25">
        <f t="shared" si="405"/>
        <v>2941</v>
      </c>
      <c r="B2944" s="25" t="s">
        <v>3744</v>
      </c>
      <c r="C2944" s="45">
        <v>45919</v>
      </c>
      <c r="D2944" s="45">
        <v>45926</v>
      </c>
      <c r="E2944" s="8">
        <v>321.75</v>
      </c>
      <c r="F2944" s="8">
        <f t="shared" si="422"/>
        <v>28314</v>
      </c>
      <c r="G2944" s="54">
        <f t="shared" si="423"/>
        <v>56628</v>
      </c>
      <c r="H2944" s="25">
        <v>307640</v>
      </c>
      <c r="I2944" s="25" t="s">
        <v>4290</v>
      </c>
      <c r="J2944" s="25">
        <v>2</v>
      </c>
      <c r="K2944" s="25">
        <v>2</v>
      </c>
      <c r="L2944" s="25">
        <f t="shared" si="427"/>
        <v>0</v>
      </c>
      <c r="M2944" s="25"/>
      <c r="N2944" s="45">
        <v>45927</v>
      </c>
      <c r="O2944" s="54"/>
      <c r="P2944" s="25" t="s">
        <v>243</v>
      </c>
      <c r="Q2944" s="25">
        <v>58156233800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Mumbai</v>
      </c>
      <c r="W2944" s="56"/>
      <c r="X2944" s="45">
        <v>45929</v>
      </c>
      <c r="Y2944" s="25">
        <f t="shared" si="424"/>
        <v>2</v>
      </c>
      <c r="Z2944" s="25" t="str">
        <f t="shared" si="425"/>
        <v>Saturday</v>
      </c>
      <c r="AA2944" s="25" t="str">
        <f t="shared" si="426"/>
        <v>Monday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x14ac:dyDescent="0.25">
      <c r="A2945" s="25">
        <f t="shared" si="405"/>
        <v>2942</v>
      </c>
      <c r="B2945" s="25" t="s">
        <v>3744</v>
      </c>
      <c r="C2945" s="45">
        <v>45919</v>
      </c>
      <c r="D2945" s="45">
        <v>45926</v>
      </c>
      <c r="E2945" s="8">
        <v>242.9</v>
      </c>
      <c r="F2945" s="8">
        <f t="shared" si="422"/>
        <v>21375.200000000001</v>
      </c>
      <c r="G2945" s="54">
        <f t="shared" si="423"/>
        <v>21375.200000000001</v>
      </c>
      <c r="H2945" s="25">
        <v>307654</v>
      </c>
      <c r="I2945" s="25" t="s">
        <v>4291</v>
      </c>
      <c r="J2945" s="25">
        <v>1</v>
      </c>
      <c r="K2945" s="25">
        <v>1</v>
      </c>
      <c r="L2945" s="25">
        <f t="shared" si="427"/>
        <v>0</v>
      </c>
      <c r="M2945" s="25"/>
      <c r="N2945" s="45">
        <v>45929</v>
      </c>
      <c r="O2945" s="54"/>
      <c r="P2945" s="25" t="s">
        <v>17</v>
      </c>
      <c r="Q2945" s="25" t="s">
        <v>2078</v>
      </c>
      <c r="R2945" s="25" t="s">
        <v>638</v>
      </c>
      <c r="S2945" s="3">
        <v>4</v>
      </c>
      <c r="T2945" s="55"/>
      <c r="U2945" s="25" t="s">
        <v>19</v>
      </c>
      <c r="V2945" s="25" t="str">
        <f>VLOOKUP(P2945,'Customer List'!B:C,2,)</f>
        <v>Delhi</v>
      </c>
      <c r="W2945" s="56"/>
      <c r="X2945" s="45"/>
      <c r="Y2945" s="25" t="str">
        <f t="shared" si="424"/>
        <v/>
      </c>
      <c r="Z2945" s="25" t="str">
        <f t="shared" si="425"/>
        <v>Monday</v>
      </c>
      <c r="AA2945" s="25" t="str">
        <f t="shared" si="426"/>
        <v/>
      </c>
      <c r="AB2945" s="25" t="str">
        <f>VLOOKUP(U2945,'Currency Sheet'!A:C,3,)</f>
        <v>DOLLAR</v>
      </c>
      <c r="AC2945" s="67" t="str">
        <f>VLOOKUP(P2945,'Customer List'!B:D,3,)</f>
        <v>Local</v>
      </c>
    </row>
    <row r="2946" spans="1:29" x14ac:dyDescent="0.25">
      <c r="A2946" s="25">
        <f t="shared" si="405"/>
        <v>2943</v>
      </c>
      <c r="B2946" s="25" t="s">
        <v>3744</v>
      </c>
      <c r="C2946" s="45">
        <v>45919</v>
      </c>
      <c r="D2946" s="45">
        <v>45926</v>
      </c>
      <c r="E2946" s="8">
        <v>267.39999999999998</v>
      </c>
      <c r="F2946" s="8">
        <f t="shared" si="422"/>
        <v>23531.199999999997</v>
      </c>
      <c r="G2946" s="54">
        <f t="shared" si="423"/>
        <v>23531.199999999997</v>
      </c>
      <c r="H2946" s="25">
        <v>310718</v>
      </c>
      <c r="I2946" s="25" t="s">
        <v>4292</v>
      </c>
      <c r="J2946" s="25">
        <v>1</v>
      </c>
      <c r="K2946" s="25">
        <v>1</v>
      </c>
      <c r="L2946" s="25">
        <f t="shared" si="427"/>
        <v>0</v>
      </c>
      <c r="M2946" s="25"/>
      <c r="N2946" s="45">
        <v>45927</v>
      </c>
      <c r="O2946" s="54"/>
      <c r="P2946" s="25" t="s">
        <v>192</v>
      </c>
      <c r="Q2946" s="25" t="s">
        <v>3741</v>
      </c>
      <c r="R2946" s="25" t="s">
        <v>41</v>
      </c>
      <c r="S2946" s="3">
        <v>4</v>
      </c>
      <c r="T2946" s="55"/>
      <c r="U2946" s="25" t="s">
        <v>19</v>
      </c>
      <c r="V2946" s="25" t="str">
        <f>VLOOKUP(P2946,'Customer List'!B:C,2,)</f>
        <v>Chandigarh</v>
      </c>
      <c r="W2946" s="56"/>
      <c r="X2946" s="45">
        <v>45929</v>
      </c>
      <c r="Y2946" s="25">
        <f t="shared" si="424"/>
        <v>2</v>
      </c>
      <c r="Z2946" s="25" t="str">
        <f t="shared" si="425"/>
        <v>Saturday</v>
      </c>
      <c r="AA2946" s="25" t="str">
        <f t="shared" si="426"/>
        <v>Monday</v>
      </c>
      <c r="AB2946" s="25" t="str">
        <f>VLOOKUP(U2946,'Currency Sheet'!A:C,3,)</f>
        <v>DOLLAR</v>
      </c>
      <c r="AC2946" s="67" t="str">
        <f>VLOOKUP(P2946,'Customer List'!B:D,3,)</f>
        <v>OutStation</v>
      </c>
    </row>
    <row r="2947" spans="1:29" x14ac:dyDescent="0.25">
      <c r="A2947" s="25">
        <f t="shared" si="405"/>
        <v>2944</v>
      </c>
      <c r="B2947" s="25" t="s">
        <v>3744</v>
      </c>
      <c r="C2947" s="45">
        <v>45919</v>
      </c>
      <c r="D2947" s="45">
        <v>45926</v>
      </c>
      <c r="E2947" s="8">
        <v>242.9</v>
      </c>
      <c r="F2947" s="8">
        <f t="shared" si="422"/>
        <v>21375.200000000001</v>
      </c>
      <c r="G2947" s="54">
        <f t="shared" si="423"/>
        <v>21375.200000000001</v>
      </c>
      <c r="H2947" s="25">
        <v>310946</v>
      </c>
      <c r="I2947" s="25" t="s">
        <v>4293</v>
      </c>
      <c r="J2947" s="25">
        <v>1</v>
      </c>
      <c r="K2947" s="25">
        <v>1</v>
      </c>
      <c r="L2947" s="25">
        <f t="shared" si="427"/>
        <v>0</v>
      </c>
      <c r="M2947" s="25"/>
      <c r="N2947" s="45">
        <v>45927</v>
      </c>
      <c r="O2947" s="54"/>
      <c r="P2947" s="25" t="s">
        <v>888</v>
      </c>
      <c r="Q2947" s="25">
        <v>58156225400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Karnataka</v>
      </c>
      <c r="W2947" s="56"/>
      <c r="X2947" s="45">
        <v>45930</v>
      </c>
      <c r="Y2947" s="25">
        <f t="shared" si="424"/>
        <v>3</v>
      </c>
      <c r="Z2947" s="25" t="str">
        <f t="shared" si="425"/>
        <v>Saturday</v>
      </c>
      <c r="AA2947" s="25" t="str">
        <f t="shared" si="426"/>
        <v>Tuesday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x14ac:dyDescent="0.25">
      <c r="A2948" s="25">
        <f t="shared" si="405"/>
        <v>2945</v>
      </c>
      <c r="B2948" s="25" t="s">
        <v>3744</v>
      </c>
      <c r="C2948" s="45">
        <v>45919</v>
      </c>
      <c r="D2948" s="45">
        <v>45926</v>
      </c>
      <c r="E2948" s="8">
        <v>304.5</v>
      </c>
      <c r="F2948" s="8">
        <f t="shared" si="422"/>
        <v>26796</v>
      </c>
      <c r="G2948" s="54">
        <f t="shared" si="423"/>
        <v>26796</v>
      </c>
      <c r="H2948" s="25">
        <v>311136</v>
      </c>
      <c r="I2948" s="25" t="s">
        <v>4294</v>
      </c>
      <c r="J2948" s="25">
        <v>1</v>
      </c>
      <c r="K2948" s="25"/>
      <c r="L2948" s="25">
        <f t="shared" si="427"/>
        <v>1</v>
      </c>
      <c r="M2948" s="25"/>
      <c r="N2948" s="45"/>
      <c r="O2948" s="54"/>
      <c r="P2948" s="25" t="s">
        <v>255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Delhi</v>
      </c>
      <c r="W2948" s="56" t="s">
        <v>3751</v>
      </c>
      <c r="X2948" s="45"/>
      <c r="Y2948" s="25" t="str">
        <f t="shared" si="424"/>
        <v/>
      </c>
      <c r="Z2948" s="25" t="str">
        <f t="shared" si="425"/>
        <v/>
      </c>
      <c r="AA2948" s="25" t="str">
        <f t="shared" si="426"/>
        <v/>
      </c>
      <c r="AB2948" s="25" t="str">
        <f>VLOOKUP(U2948,'Currency Sheet'!A:C,3,)</f>
        <v>DOLLAR</v>
      </c>
      <c r="AC2948" s="67" t="str">
        <f>VLOOKUP(P2948,'Customer List'!B:D,3,)</f>
        <v>Local</v>
      </c>
    </row>
    <row r="2949" spans="1:29" x14ac:dyDescent="0.25">
      <c r="A2949" s="25">
        <f t="shared" si="405"/>
        <v>2946</v>
      </c>
      <c r="B2949" s="25" t="s">
        <v>3744</v>
      </c>
      <c r="C2949" s="45">
        <v>45919</v>
      </c>
      <c r="D2949" s="45">
        <v>45926</v>
      </c>
      <c r="E2949" s="8">
        <v>297</v>
      </c>
      <c r="F2949" s="8">
        <f t="shared" si="422"/>
        <v>26136</v>
      </c>
      <c r="G2949" s="54">
        <f t="shared" si="423"/>
        <v>26136</v>
      </c>
      <c r="H2949" s="25">
        <v>312238</v>
      </c>
      <c r="I2949" s="25" t="s">
        <v>4295</v>
      </c>
      <c r="J2949" s="25">
        <v>1</v>
      </c>
      <c r="K2949" s="25">
        <v>1</v>
      </c>
      <c r="L2949" s="25">
        <f t="shared" si="427"/>
        <v>0</v>
      </c>
      <c r="M2949" s="25"/>
      <c r="N2949" s="45">
        <v>45929</v>
      </c>
      <c r="O2949" s="54"/>
      <c r="P2949" s="25" t="s">
        <v>17</v>
      </c>
      <c r="Q2949" s="25" t="s">
        <v>2078</v>
      </c>
      <c r="R2949" s="25" t="s">
        <v>638</v>
      </c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/>
      <c r="X2949" s="45"/>
      <c r="Y2949" s="25" t="str">
        <f t="shared" si="424"/>
        <v/>
      </c>
      <c r="Z2949" s="25" t="str">
        <f t="shared" si="425"/>
        <v>Monday</v>
      </c>
      <c r="AA2949" s="25" t="str">
        <f t="shared" si="426"/>
        <v/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x14ac:dyDescent="0.25">
      <c r="A2950" s="25">
        <f t="shared" si="405"/>
        <v>2947</v>
      </c>
      <c r="B2950" s="25" t="s">
        <v>3744</v>
      </c>
      <c r="C2950" s="45">
        <v>45919</v>
      </c>
      <c r="D2950" s="45">
        <v>45926</v>
      </c>
      <c r="E2950" s="8">
        <v>86.8</v>
      </c>
      <c r="F2950" s="8">
        <f t="shared" si="422"/>
        <v>7638.4</v>
      </c>
      <c r="G2950" s="54">
        <f t="shared" si="423"/>
        <v>7638.4</v>
      </c>
      <c r="H2950" s="25">
        <v>317313</v>
      </c>
      <c r="I2950" s="25" t="s">
        <v>4296</v>
      </c>
      <c r="J2950" s="25">
        <v>1</v>
      </c>
      <c r="K2950" s="25"/>
      <c r="L2950" s="25">
        <f t="shared" si="427"/>
        <v>1</v>
      </c>
      <c r="M2950" s="25"/>
      <c r="N2950" s="45"/>
      <c r="O2950" s="54"/>
      <c r="P2950" s="25" t="s">
        <v>229</v>
      </c>
      <c r="Q2950" s="25"/>
      <c r="R2950" s="25"/>
      <c r="S2950" s="3">
        <v>4</v>
      </c>
      <c r="T2950" s="55"/>
      <c r="U2950" s="25" t="s">
        <v>19</v>
      </c>
      <c r="V2950" s="25" t="str">
        <f>VLOOKUP(P2950,'Customer List'!B:C,2,)</f>
        <v>Kolkata</v>
      </c>
      <c r="W2950" s="56" t="s">
        <v>3749</v>
      </c>
      <c r="X2950" s="45"/>
      <c r="Y2950" s="25" t="str">
        <f t="shared" si="424"/>
        <v/>
      </c>
      <c r="Z2950" s="25" t="str">
        <f t="shared" si="425"/>
        <v/>
      </c>
      <c r="AA2950" s="25" t="str">
        <f t="shared" si="426"/>
        <v/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405"/>
        <v>2948</v>
      </c>
      <c r="B2951" s="25" t="s">
        <v>3744</v>
      </c>
      <c r="C2951" s="45">
        <v>45919</v>
      </c>
      <c r="D2951" s="45">
        <v>45926</v>
      </c>
      <c r="E2951" s="8">
        <v>19.600000000000001</v>
      </c>
      <c r="F2951" s="8">
        <f t="shared" si="422"/>
        <v>1724.8000000000002</v>
      </c>
      <c r="G2951" s="54">
        <f t="shared" si="423"/>
        <v>1724.8000000000002</v>
      </c>
      <c r="H2951" s="25">
        <v>317409</v>
      </c>
      <c r="I2951" s="25" t="s">
        <v>4297</v>
      </c>
      <c r="J2951" s="25">
        <v>1</v>
      </c>
      <c r="K2951" s="25"/>
      <c r="L2951" s="25">
        <f t="shared" si="427"/>
        <v>1</v>
      </c>
      <c r="M2951" s="25"/>
      <c r="N2951" s="45"/>
      <c r="O2951" s="54"/>
      <c r="P2951" s="25" t="s">
        <v>229</v>
      </c>
      <c r="Q2951" s="25"/>
      <c r="R2951" s="25"/>
      <c r="S2951" s="3">
        <v>4</v>
      </c>
      <c r="T2951" s="55"/>
      <c r="U2951" s="25" t="s">
        <v>19</v>
      </c>
      <c r="V2951" s="25" t="str">
        <f>VLOOKUP(P2951,'Customer List'!B:C,2,)</f>
        <v>Kolkata</v>
      </c>
      <c r="W2951" s="56" t="s">
        <v>3749</v>
      </c>
      <c r="X2951" s="45"/>
      <c r="Y2951" s="25" t="str">
        <f t="shared" si="424"/>
        <v/>
      </c>
      <c r="Z2951" s="25" t="str">
        <f t="shared" si="425"/>
        <v/>
      </c>
      <c r="AA2951" s="25" t="str">
        <f t="shared" si="426"/>
        <v/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x14ac:dyDescent="0.25">
      <c r="A2952" s="25">
        <f t="shared" ref="A2952:A3015" si="428">A2951+1</f>
        <v>2949</v>
      </c>
      <c r="B2952" s="25" t="s">
        <v>3744</v>
      </c>
      <c r="C2952" s="45">
        <v>45919</v>
      </c>
      <c r="D2952" s="45">
        <v>45926</v>
      </c>
      <c r="E2952" s="8">
        <v>141.4</v>
      </c>
      <c r="F2952" s="8">
        <f t="shared" si="422"/>
        <v>12443.2</v>
      </c>
      <c r="G2952" s="54">
        <f t="shared" si="423"/>
        <v>12443.2</v>
      </c>
      <c r="H2952" s="25">
        <v>323512</v>
      </c>
      <c r="I2952" s="25" t="s">
        <v>4298</v>
      </c>
      <c r="J2952" s="25">
        <v>1</v>
      </c>
      <c r="K2952" s="25">
        <v>1</v>
      </c>
      <c r="L2952" s="25">
        <f t="shared" si="427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 t="s">
        <v>41</v>
      </c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>
        <v>45929</v>
      </c>
      <c r="Y2952" s="25">
        <f t="shared" si="424"/>
        <v>2</v>
      </c>
      <c r="Z2952" s="25" t="str">
        <f t="shared" si="425"/>
        <v>Saturday</v>
      </c>
      <c r="AA2952" s="25" t="str">
        <f t="shared" si="426"/>
        <v>Monday</v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428"/>
        <v>2950</v>
      </c>
      <c r="B2953" s="25" t="s">
        <v>3744</v>
      </c>
      <c r="C2953" s="45">
        <v>45919</v>
      </c>
      <c r="D2953" s="45">
        <v>45926</v>
      </c>
      <c r="E2953" s="8">
        <v>175</v>
      </c>
      <c r="F2953" s="8">
        <f t="shared" si="422"/>
        <v>15400</v>
      </c>
      <c r="G2953" s="54">
        <f t="shared" si="423"/>
        <v>15400</v>
      </c>
      <c r="H2953" s="25">
        <v>324206</v>
      </c>
      <c r="I2953" s="25" t="s">
        <v>4299</v>
      </c>
      <c r="J2953" s="25">
        <v>1</v>
      </c>
      <c r="K2953" s="25">
        <v>1</v>
      </c>
      <c r="L2953" s="25">
        <f t="shared" si="427"/>
        <v>0</v>
      </c>
      <c r="M2953" s="25"/>
      <c r="N2953" s="45">
        <v>45929</v>
      </c>
      <c r="O2953" s="54"/>
      <c r="P2953" s="25" t="s">
        <v>3730</v>
      </c>
      <c r="Q2953" s="25" t="s">
        <v>2078</v>
      </c>
      <c r="R2953" s="25" t="s">
        <v>849</v>
      </c>
      <c r="S2953" s="3">
        <v>4</v>
      </c>
      <c r="T2953" s="55"/>
      <c r="U2953" s="25" t="s">
        <v>19</v>
      </c>
      <c r="V2953" s="25" t="str">
        <f>VLOOKUP(P2953,'Customer List'!B:C,2,)</f>
        <v>DELHI</v>
      </c>
      <c r="W2953" s="56"/>
      <c r="X2953" s="45"/>
      <c r="Y2953" s="25" t="str">
        <f t="shared" si="424"/>
        <v/>
      </c>
      <c r="Z2953" s="25" t="str">
        <f t="shared" si="425"/>
        <v>Monday</v>
      </c>
      <c r="AA2953" s="25" t="str">
        <f t="shared" si="426"/>
        <v/>
      </c>
      <c r="AB2953" s="25" t="str">
        <f>VLOOKUP(U2953,'Currency Sheet'!A:C,3,)</f>
        <v>DOLLAR</v>
      </c>
      <c r="AC2953" s="67" t="str">
        <f>VLOOKUP(P2953,'Customer List'!B:D,3,)</f>
        <v>LOCAL</v>
      </c>
    </row>
    <row r="2954" spans="1:29" x14ac:dyDescent="0.25">
      <c r="A2954" s="25">
        <f t="shared" si="428"/>
        <v>2951</v>
      </c>
      <c r="B2954" s="25" t="s">
        <v>3744</v>
      </c>
      <c r="C2954" s="45">
        <v>45919</v>
      </c>
      <c r="D2954" s="45">
        <v>45926</v>
      </c>
      <c r="E2954" s="8">
        <v>175</v>
      </c>
      <c r="F2954" s="8">
        <f t="shared" si="422"/>
        <v>15400</v>
      </c>
      <c r="G2954" s="54">
        <f t="shared" si="423"/>
        <v>15400</v>
      </c>
      <c r="H2954" s="25">
        <v>324206</v>
      </c>
      <c r="I2954" s="25" t="s">
        <v>4299</v>
      </c>
      <c r="J2954" s="25">
        <v>1</v>
      </c>
      <c r="K2954" s="25">
        <v>1</v>
      </c>
      <c r="L2954" s="25">
        <f t="shared" si="427"/>
        <v>0</v>
      </c>
      <c r="M2954" s="25"/>
      <c r="N2954" s="45">
        <v>45927</v>
      </c>
      <c r="O2954" s="54"/>
      <c r="P2954" s="25" t="s">
        <v>166</v>
      </c>
      <c r="Q2954" s="25">
        <v>58156229353</v>
      </c>
      <c r="R2954" s="25" t="s">
        <v>41</v>
      </c>
      <c r="S2954" s="3">
        <v>4</v>
      </c>
      <c r="T2954" s="55"/>
      <c r="U2954" s="25" t="s">
        <v>19</v>
      </c>
      <c r="V2954" s="25" t="str">
        <f>VLOOKUP(P2954,'Customer List'!B:C,2,)</f>
        <v>Lucknow</v>
      </c>
      <c r="W2954" s="56"/>
      <c r="X2954" s="45">
        <v>45929</v>
      </c>
      <c r="Y2954" s="25">
        <f t="shared" si="424"/>
        <v>2</v>
      </c>
      <c r="Z2954" s="25" t="str">
        <f t="shared" si="425"/>
        <v>Saturday</v>
      </c>
      <c r="AA2954" s="25" t="str">
        <f t="shared" si="426"/>
        <v>Monday</v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x14ac:dyDescent="0.25">
      <c r="A2955" s="25">
        <f t="shared" si="428"/>
        <v>2952</v>
      </c>
      <c r="B2955" s="25" t="s">
        <v>3744</v>
      </c>
      <c r="C2955" s="45">
        <v>45919</v>
      </c>
      <c r="D2955" s="45">
        <v>45926</v>
      </c>
      <c r="E2955" s="8">
        <v>65.8</v>
      </c>
      <c r="F2955" s="8">
        <f t="shared" si="422"/>
        <v>5790.4</v>
      </c>
      <c r="G2955" s="54">
        <f t="shared" si="423"/>
        <v>5790.4</v>
      </c>
      <c r="H2955" s="25">
        <v>327005</v>
      </c>
      <c r="I2955" s="25" t="s">
        <v>4300</v>
      </c>
      <c r="J2955" s="25">
        <v>1</v>
      </c>
      <c r="K2955" s="25">
        <v>1</v>
      </c>
      <c r="L2955" s="25">
        <f t="shared" si="427"/>
        <v>0</v>
      </c>
      <c r="M2955" s="25"/>
      <c r="N2955" s="45">
        <v>45927</v>
      </c>
      <c r="O2955" s="54"/>
      <c r="P2955" s="25" t="s">
        <v>2497</v>
      </c>
      <c r="Q2955" s="25">
        <v>58156228675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Chennai</v>
      </c>
      <c r="W2955" s="56"/>
      <c r="X2955" s="45">
        <v>45929</v>
      </c>
      <c r="Y2955" s="25">
        <f t="shared" si="424"/>
        <v>2</v>
      </c>
      <c r="Z2955" s="25" t="str">
        <f t="shared" si="425"/>
        <v>Saturday</v>
      </c>
      <c r="AA2955" s="25" t="str">
        <f t="shared" si="426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28"/>
        <v>2953</v>
      </c>
      <c r="B2956" s="25" t="s">
        <v>3744</v>
      </c>
      <c r="C2956" s="45">
        <v>45919</v>
      </c>
      <c r="D2956" s="45">
        <v>45926</v>
      </c>
      <c r="E2956" s="8">
        <v>219.8</v>
      </c>
      <c r="F2956" s="8">
        <f t="shared" si="422"/>
        <v>19342.400000000001</v>
      </c>
      <c r="G2956" s="54">
        <f t="shared" si="423"/>
        <v>19342.400000000001</v>
      </c>
      <c r="H2956" s="25">
        <v>328114</v>
      </c>
      <c r="I2956" s="25" t="s">
        <v>4301</v>
      </c>
      <c r="J2956" s="25">
        <v>1</v>
      </c>
      <c r="K2956" s="25">
        <v>1</v>
      </c>
      <c r="L2956" s="25">
        <f t="shared" si="427"/>
        <v>0</v>
      </c>
      <c r="M2956" s="25"/>
      <c r="N2956" s="45">
        <v>45929</v>
      </c>
      <c r="O2956" s="54"/>
      <c r="P2956" s="25" t="s">
        <v>3730</v>
      </c>
      <c r="Q2956" s="25" t="s">
        <v>2078</v>
      </c>
      <c r="R2956" s="25" t="s">
        <v>849</v>
      </c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424"/>
        <v/>
      </c>
      <c r="Z2956" s="25" t="str">
        <f t="shared" si="425"/>
        <v>Monday</v>
      </c>
      <c r="AA2956" s="25" t="str">
        <f t="shared" si="426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x14ac:dyDescent="0.25">
      <c r="A2957" s="25">
        <f t="shared" si="428"/>
        <v>2954</v>
      </c>
      <c r="B2957" s="25" t="s">
        <v>3744</v>
      </c>
      <c r="C2957" s="45">
        <v>45919</v>
      </c>
      <c r="D2957" s="45">
        <v>45926</v>
      </c>
      <c r="E2957" s="8">
        <v>267.39999999999998</v>
      </c>
      <c r="F2957" s="8">
        <f t="shared" si="422"/>
        <v>23531.199999999997</v>
      </c>
      <c r="G2957" s="54">
        <f t="shared" si="423"/>
        <v>23531.199999999997</v>
      </c>
      <c r="H2957" s="25">
        <v>329918</v>
      </c>
      <c r="I2957" s="25" t="s">
        <v>3985</v>
      </c>
      <c r="J2957" s="25">
        <v>1</v>
      </c>
      <c r="K2957" s="25">
        <v>1</v>
      </c>
      <c r="L2957" s="25">
        <f t="shared" si="427"/>
        <v>0</v>
      </c>
      <c r="M2957" s="25"/>
      <c r="N2957" s="45">
        <v>45927</v>
      </c>
      <c r="O2957" s="54"/>
      <c r="P2957" s="25" t="s">
        <v>888</v>
      </c>
      <c r="Q2957" s="25">
        <v>58156225400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Karnataka</v>
      </c>
      <c r="W2957" s="56"/>
      <c r="X2957" s="45">
        <v>45930</v>
      </c>
      <c r="Y2957" s="25">
        <f t="shared" si="424"/>
        <v>3</v>
      </c>
      <c r="Z2957" s="25" t="str">
        <f t="shared" si="425"/>
        <v>Saturday</v>
      </c>
      <c r="AA2957" s="25" t="str">
        <f t="shared" si="426"/>
        <v>Tuesday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428"/>
        <v>2955</v>
      </c>
      <c r="B2958" s="25" t="s">
        <v>3744</v>
      </c>
      <c r="C2958" s="45">
        <v>45919</v>
      </c>
      <c r="D2958" s="45">
        <v>45926</v>
      </c>
      <c r="E2958" s="8">
        <v>175</v>
      </c>
      <c r="F2958" s="8">
        <f t="shared" si="422"/>
        <v>15400</v>
      </c>
      <c r="G2958" s="54">
        <f t="shared" si="423"/>
        <v>15400</v>
      </c>
      <c r="H2958" s="25">
        <v>330610</v>
      </c>
      <c r="I2958" s="25" t="s">
        <v>4302</v>
      </c>
      <c r="J2958" s="25">
        <v>1</v>
      </c>
      <c r="K2958" s="25">
        <v>1</v>
      </c>
      <c r="L2958" s="25">
        <f t="shared" si="427"/>
        <v>0</v>
      </c>
      <c r="M2958" s="25"/>
      <c r="N2958" s="45">
        <v>45927</v>
      </c>
      <c r="O2958" s="54"/>
      <c r="P2958" s="25" t="s">
        <v>243</v>
      </c>
      <c r="Q2958" s="25">
        <v>58156233800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Mumbai</v>
      </c>
      <c r="W2958" s="56"/>
      <c r="X2958" s="45">
        <v>45929</v>
      </c>
      <c r="Y2958" s="25">
        <f t="shared" si="424"/>
        <v>2</v>
      </c>
      <c r="Z2958" s="25" t="str">
        <f t="shared" si="425"/>
        <v>Saturday</v>
      </c>
      <c r="AA2958" s="25" t="str">
        <f t="shared" si="426"/>
        <v>Monday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428"/>
        <v>2956</v>
      </c>
      <c r="B2959" s="25" t="s">
        <v>3744</v>
      </c>
      <c r="C2959" s="45">
        <v>45919</v>
      </c>
      <c r="D2959" s="45">
        <v>45926</v>
      </c>
      <c r="E2959" s="8">
        <v>214.9</v>
      </c>
      <c r="F2959" s="8">
        <f t="shared" si="422"/>
        <v>18911.2</v>
      </c>
      <c r="G2959" s="54">
        <f t="shared" si="423"/>
        <v>18911.2</v>
      </c>
      <c r="H2959" s="25">
        <v>330706</v>
      </c>
      <c r="I2959" s="25" t="s">
        <v>4303</v>
      </c>
      <c r="J2959" s="25">
        <v>1</v>
      </c>
      <c r="K2959" s="25">
        <v>1</v>
      </c>
      <c r="L2959" s="25">
        <f t="shared" si="427"/>
        <v>0</v>
      </c>
      <c r="M2959" s="25"/>
      <c r="N2959" s="45">
        <v>45927</v>
      </c>
      <c r="O2959" s="54"/>
      <c r="P2959" s="25" t="s">
        <v>243</v>
      </c>
      <c r="Q2959" s="25">
        <v>58156233800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Mumbai</v>
      </c>
      <c r="W2959" s="56"/>
      <c r="X2959" s="45">
        <v>45929</v>
      </c>
      <c r="Y2959" s="25">
        <f t="shared" si="424"/>
        <v>2</v>
      </c>
      <c r="Z2959" s="25" t="str">
        <f t="shared" si="425"/>
        <v>Saturday</v>
      </c>
      <c r="AA2959" s="25" t="str">
        <f t="shared" si="426"/>
        <v>Monday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428"/>
        <v>2957</v>
      </c>
      <c r="B2960" s="25" t="s">
        <v>3744</v>
      </c>
      <c r="C2960" s="45">
        <v>45919</v>
      </c>
      <c r="D2960" s="45">
        <v>45926</v>
      </c>
      <c r="E2960" s="8">
        <v>315</v>
      </c>
      <c r="F2960" s="8">
        <f t="shared" si="422"/>
        <v>27720</v>
      </c>
      <c r="G2960" s="54">
        <f t="shared" si="423"/>
        <v>27720</v>
      </c>
      <c r="H2960" s="25">
        <v>333648</v>
      </c>
      <c r="I2960" s="25" t="s">
        <v>4304</v>
      </c>
      <c r="J2960" s="25">
        <v>1</v>
      </c>
      <c r="K2960" s="25">
        <v>1</v>
      </c>
      <c r="L2960" s="25">
        <f t="shared" si="427"/>
        <v>0</v>
      </c>
      <c r="M2960" s="25"/>
      <c r="N2960" s="45">
        <v>45929</v>
      </c>
      <c r="O2960" s="54"/>
      <c r="P2960" s="25" t="s">
        <v>17</v>
      </c>
      <c r="Q2960" s="25" t="s">
        <v>2078</v>
      </c>
      <c r="R2960" s="25" t="s">
        <v>638</v>
      </c>
      <c r="S2960" s="3">
        <v>4</v>
      </c>
      <c r="T2960" s="55"/>
      <c r="U2960" s="25" t="s">
        <v>19</v>
      </c>
      <c r="V2960" s="25" t="str">
        <f>VLOOKUP(P2960,'Customer List'!B:C,2,)</f>
        <v>Delhi</v>
      </c>
      <c r="W2960" s="56"/>
      <c r="X2960" s="45"/>
      <c r="Y2960" s="25" t="str">
        <f t="shared" si="424"/>
        <v/>
      </c>
      <c r="Z2960" s="25" t="str">
        <f t="shared" si="425"/>
        <v>Monday</v>
      </c>
      <c r="AA2960" s="25" t="str">
        <f t="shared" si="426"/>
        <v/>
      </c>
      <c r="AB2960" s="25" t="str">
        <f>VLOOKUP(U2960,'Currency Sheet'!A:C,3,)</f>
        <v>DOLLAR</v>
      </c>
      <c r="AC2960" s="67" t="str">
        <f>VLOOKUP(P2960,'Customer List'!B:D,3,)</f>
        <v>Local</v>
      </c>
    </row>
    <row r="2961" spans="1:29" x14ac:dyDescent="0.25">
      <c r="A2961" s="25">
        <f t="shared" si="428"/>
        <v>2958</v>
      </c>
      <c r="B2961" s="25" t="s">
        <v>3744</v>
      </c>
      <c r="C2961" s="45">
        <v>45919</v>
      </c>
      <c r="D2961" s="45">
        <v>45926</v>
      </c>
      <c r="E2961" s="8">
        <v>267.39999999999998</v>
      </c>
      <c r="F2961" s="8">
        <f t="shared" si="422"/>
        <v>23531.199999999997</v>
      </c>
      <c r="G2961" s="54">
        <f t="shared" si="423"/>
        <v>23531.199999999997</v>
      </c>
      <c r="H2961" s="25">
        <v>334114</v>
      </c>
      <c r="I2961" s="25" t="s">
        <v>4305</v>
      </c>
      <c r="J2961" s="25">
        <v>1</v>
      </c>
      <c r="K2961" s="25">
        <v>1</v>
      </c>
      <c r="L2961" s="25">
        <f t="shared" si="427"/>
        <v>0</v>
      </c>
      <c r="M2961" s="25"/>
      <c r="N2961" s="45">
        <v>45927</v>
      </c>
      <c r="O2961" s="54"/>
      <c r="P2961" s="25" t="s">
        <v>888</v>
      </c>
      <c r="Q2961" s="25">
        <v>58156225400</v>
      </c>
      <c r="R2961" s="25" t="s">
        <v>41</v>
      </c>
      <c r="S2961" s="3">
        <v>4</v>
      </c>
      <c r="T2961" s="55"/>
      <c r="U2961" s="25" t="s">
        <v>19</v>
      </c>
      <c r="V2961" s="25" t="str">
        <f>VLOOKUP(P2961,'Customer List'!B:C,2,)</f>
        <v>Karnataka</v>
      </c>
      <c r="W2961" s="56"/>
      <c r="X2961" s="45">
        <v>45930</v>
      </c>
      <c r="Y2961" s="25">
        <f t="shared" si="424"/>
        <v>3</v>
      </c>
      <c r="Z2961" s="25" t="str">
        <f t="shared" si="425"/>
        <v>Saturday</v>
      </c>
      <c r="AA2961" s="25" t="str">
        <f t="shared" si="426"/>
        <v>Tuesday</v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x14ac:dyDescent="0.25">
      <c r="A2962" s="25">
        <f t="shared" si="428"/>
        <v>2959</v>
      </c>
      <c r="B2962" s="25" t="s">
        <v>3744</v>
      </c>
      <c r="C2962" s="45">
        <v>45919</v>
      </c>
      <c r="D2962" s="45">
        <v>45926</v>
      </c>
      <c r="E2962" s="8">
        <v>246.4</v>
      </c>
      <c r="F2962" s="8">
        <f t="shared" si="422"/>
        <v>21683.200000000001</v>
      </c>
      <c r="G2962" s="54">
        <f t="shared" si="423"/>
        <v>21683.200000000001</v>
      </c>
      <c r="H2962" s="25">
        <v>336220</v>
      </c>
      <c r="I2962" s="25" t="s">
        <v>4306</v>
      </c>
      <c r="J2962" s="25">
        <v>1</v>
      </c>
      <c r="K2962" s="25">
        <v>1</v>
      </c>
      <c r="L2962" s="25">
        <f t="shared" si="427"/>
        <v>0</v>
      </c>
      <c r="M2962" s="25"/>
      <c r="N2962" s="45">
        <v>45927</v>
      </c>
      <c r="O2962" s="54"/>
      <c r="P2962" s="25" t="s">
        <v>3731</v>
      </c>
      <c r="Q2962" s="25">
        <v>58156229014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AHMEDABAD</v>
      </c>
      <c r="W2962" s="56"/>
      <c r="X2962" s="45">
        <v>45929</v>
      </c>
      <c r="Y2962" s="25">
        <f t="shared" si="424"/>
        <v>2</v>
      </c>
      <c r="Z2962" s="25" t="str">
        <f t="shared" si="425"/>
        <v>Saturday</v>
      </c>
      <c r="AA2962" s="25" t="str">
        <f t="shared" si="426"/>
        <v>Monday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28"/>
        <v>2960</v>
      </c>
      <c r="B2963" s="25" t="s">
        <v>3744</v>
      </c>
      <c r="C2963" s="45">
        <v>45919</v>
      </c>
      <c r="D2963" s="45">
        <v>45926</v>
      </c>
      <c r="E2963" s="8">
        <v>107.1</v>
      </c>
      <c r="F2963" s="8">
        <f t="shared" si="422"/>
        <v>9424.7999999999993</v>
      </c>
      <c r="G2963" s="54">
        <f t="shared" si="423"/>
        <v>9424.7999999999993</v>
      </c>
      <c r="H2963" s="25">
        <v>343513</v>
      </c>
      <c r="I2963" s="25" t="s">
        <v>4307</v>
      </c>
      <c r="J2963" s="25">
        <v>1</v>
      </c>
      <c r="K2963" s="25">
        <v>1</v>
      </c>
      <c r="L2963" s="25">
        <f t="shared" si="427"/>
        <v>0</v>
      </c>
      <c r="M2963" s="25"/>
      <c r="N2963" s="45">
        <v>45929</v>
      </c>
      <c r="O2963" s="54"/>
      <c r="P2963" s="25" t="s">
        <v>214</v>
      </c>
      <c r="Q2963" s="25" t="s">
        <v>2002</v>
      </c>
      <c r="R2963" s="25" t="s">
        <v>2002</v>
      </c>
      <c r="S2963" s="3">
        <v>4</v>
      </c>
      <c r="T2963" s="55"/>
      <c r="U2963" s="25" t="s">
        <v>19</v>
      </c>
      <c r="V2963" s="25" t="str">
        <f>VLOOKUP(P2963,'Customer List'!B:C,2,)</f>
        <v>Delhi</v>
      </c>
      <c r="W2963" s="56"/>
      <c r="X2963" s="45"/>
      <c r="Y2963" s="25" t="str">
        <f t="shared" si="424"/>
        <v/>
      </c>
      <c r="Z2963" s="25" t="str">
        <f t="shared" si="425"/>
        <v>Monday</v>
      </c>
      <c r="AA2963" s="25" t="str">
        <f t="shared" si="426"/>
        <v/>
      </c>
      <c r="AB2963" s="25" t="str">
        <f>VLOOKUP(U2963,'Currency Sheet'!A:C,3,)</f>
        <v>DOLLAR</v>
      </c>
      <c r="AC2963" s="67" t="str">
        <f>VLOOKUP(P2963,'Customer List'!B:D,3,)</f>
        <v>Local</v>
      </c>
    </row>
    <row r="2964" spans="1:29" x14ac:dyDescent="0.25">
      <c r="A2964" s="25">
        <f t="shared" si="428"/>
        <v>2961</v>
      </c>
      <c r="B2964" s="25" t="s">
        <v>3744</v>
      </c>
      <c r="C2964" s="45">
        <v>45919</v>
      </c>
      <c r="D2964" s="45">
        <v>45926</v>
      </c>
      <c r="E2964" s="8">
        <v>84.7</v>
      </c>
      <c r="F2964" s="8">
        <f t="shared" si="422"/>
        <v>7453.6</v>
      </c>
      <c r="G2964" s="54">
        <f t="shared" si="423"/>
        <v>7453.6</v>
      </c>
      <c r="H2964" s="25">
        <v>344703</v>
      </c>
      <c r="I2964" s="25" t="s">
        <v>4308</v>
      </c>
      <c r="J2964" s="25">
        <v>1</v>
      </c>
      <c r="K2964" s="25"/>
      <c r="L2964" s="25">
        <f t="shared" si="427"/>
        <v>1</v>
      </c>
      <c r="M2964" s="25"/>
      <c r="N2964" s="45"/>
      <c r="O2964" s="54"/>
      <c r="P2964" s="25" t="s">
        <v>229</v>
      </c>
      <c r="Q2964" s="25"/>
      <c r="R2964" s="25"/>
      <c r="S2964" s="3">
        <v>4</v>
      </c>
      <c r="T2964" s="55"/>
      <c r="U2964" s="25" t="s">
        <v>19</v>
      </c>
      <c r="V2964" s="25" t="str">
        <f>VLOOKUP(P2964,'Customer List'!B:C,2,)</f>
        <v>Kolkata</v>
      </c>
      <c r="W2964" s="56" t="s">
        <v>3749</v>
      </c>
      <c r="X2964" s="45"/>
      <c r="Y2964" s="25" t="str">
        <f t="shared" si="424"/>
        <v/>
      </c>
      <c r="Z2964" s="25" t="str">
        <f t="shared" si="425"/>
        <v/>
      </c>
      <c r="AA2964" s="25" t="str">
        <f t="shared" si="426"/>
        <v/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x14ac:dyDescent="0.25">
      <c r="A2965" s="25">
        <f t="shared" si="428"/>
        <v>2962</v>
      </c>
      <c r="B2965" s="25" t="s">
        <v>3744</v>
      </c>
      <c r="C2965" s="45">
        <v>45919</v>
      </c>
      <c r="D2965" s="45">
        <v>45926</v>
      </c>
      <c r="E2965" s="8">
        <v>100.1</v>
      </c>
      <c r="F2965" s="8">
        <f t="shared" si="422"/>
        <v>8808.7999999999993</v>
      </c>
      <c r="G2965" s="54">
        <f t="shared" si="423"/>
        <v>8808.7999999999993</v>
      </c>
      <c r="H2965" s="25">
        <v>344813</v>
      </c>
      <c r="I2965" s="25" t="s">
        <v>4309</v>
      </c>
      <c r="J2965" s="25">
        <v>1</v>
      </c>
      <c r="K2965" s="25">
        <v>1</v>
      </c>
      <c r="L2965" s="25">
        <f t="shared" si="427"/>
        <v>0</v>
      </c>
      <c r="M2965" s="25"/>
      <c r="N2965" s="45">
        <v>45927</v>
      </c>
      <c r="O2965" s="54"/>
      <c r="P2965" s="25" t="s">
        <v>192</v>
      </c>
      <c r="Q2965" s="25" t="s">
        <v>3741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Chandigarh</v>
      </c>
      <c r="W2965" s="56"/>
      <c r="X2965" s="45">
        <v>45929</v>
      </c>
      <c r="Y2965" s="25">
        <f t="shared" si="424"/>
        <v>2</v>
      </c>
      <c r="Z2965" s="25" t="str">
        <f t="shared" si="425"/>
        <v>Saturday</v>
      </c>
      <c r="AA2965" s="25" t="str">
        <f t="shared" si="426"/>
        <v>Monday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28"/>
        <v>2963</v>
      </c>
      <c r="B2966" s="25" t="s">
        <v>3744</v>
      </c>
      <c r="C2966" s="45">
        <v>45919</v>
      </c>
      <c r="D2966" s="45">
        <v>45926</v>
      </c>
      <c r="E2966" s="8">
        <v>313.5</v>
      </c>
      <c r="F2966" s="8">
        <f t="shared" si="422"/>
        <v>27588</v>
      </c>
      <c r="G2966" s="54">
        <f t="shared" si="423"/>
        <v>27588</v>
      </c>
      <c r="H2966" s="25">
        <v>344846</v>
      </c>
      <c r="I2966" s="25" t="s">
        <v>4310</v>
      </c>
      <c r="J2966" s="25">
        <v>1</v>
      </c>
      <c r="K2966" s="25">
        <v>1</v>
      </c>
      <c r="L2966" s="25">
        <f t="shared" si="427"/>
        <v>0</v>
      </c>
      <c r="M2966" s="25" t="s">
        <v>3747</v>
      </c>
      <c r="N2966" s="45">
        <v>45929</v>
      </c>
      <c r="O2966" s="54">
        <v>39124.800000000003</v>
      </c>
      <c r="P2966" s="25" t="s">
        <v>626</v>
      </c>
      <c r="Q2966" s="25" t="s">
        <v>2078</v>
      </c>
      <c r="R2966" s="25" t="s">
        <v>638</v>
      </c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424"/>
        <v/>
      </c>
      <c r="Z2966" s="25" t="str">
        <f t="shared" si="425"/>
        <v>Monday</v>
      </c>
      <c r="AA2966" s="25" t="str">
        <f t="shared" si="426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x14ac:dyDescent="0.25">
      <c r="A2967" s="25">
        <f t="shared" si="428"/>
        <v>2964</v>
      </c>
      <c r="B2967" s="25" t="s">
        <v>3744</v>
      </c>
      <c r="C2967" s="45">
        <v>45919</v>
      </c>
      <c r="D2967" s="45">
        <v>45926</v>
      </c>
      <c r="E2967" s="8">
        <v>102.9</v>
      </c>
      <c r="F2967" s="8">
        <f t="shared" si="422"/>
        <v>9055.2000000000007</v>
      </c>
      <c r="G2967" s="54">
        <f t="shared" si="423"/>
        <v>9055.2000000000007</v>
      </c>
      <c r="H2967" s="25">
        <v>345013</v>
      </c>
      <c r="I2967" s="25" t="s">
        <v>4311</v>
      </c>
      <c r="J2967" s="25">
        <v>1</v>
      </c>
      <c r="K2967" s="25"/>
      <c r="L2967" s="25">
        <f t="shared" si="427"/>
        <v>1</v>
      </c>
      <c r="M2967" s="25"/>
      <c r="N2967" s="45"/>
      <c r="O2967" s="54"/>
      <c r="P2967" s="25" t="s">
        <v>229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Kolkata</v>
      </c>
      <c r="W2967" s="56" t="s">
        <v>3749</v>
      </c>
      <c r="X2967" s="45"/>
      <c r="Y2967" s="25" t="str">
        <f t="shared" si="424"/>
        <v/>
      </c>
      <c r="Z2967" s="25" t="str">
        <f t="shared" si="425"/>
        <v/>
      </c>
      <c r="AA2967" s="25" t="str">
        <f t="shared" si="426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428"/>
        <v>2965</v>
      </c>
      <c r="B2968" s="25" t="s">
        <v>3744</v>
      </c>
      <c r="C2968" s="45">
        <v>45919</v>
      </c>
      <c r="D2968" s="45">
        <v>45926</v>
      </c>
      <c r="E2968" s="8">
        <v>259</v>
      </c>
      <c r="F2968" s="8">
        <f t="shared" si="422"/>
        <v>22792</v>
      </c>
      <c r="G2968" s="54">
        <f t="shared" si="423"/>
        <v>22792</v>
      </c>
      <c r="H2968" s="25">
        <v>305044</v>
      </c>
      <c r="I2968" s="25" t="s">
        <v>4372</v>
      </c>
      <c r="J2968" s="25">
        <v>1</v>
      </c>
      <c r="K2968" s="25">
        <v>1</v>
      </c>
      <c r="L2968" s="25">
        <f t="shared" si="427"/>
        <v>0</v>
      </c>
      <c r="M2968" s="25"/>
      <c r="N2968" s="45">
        <v>45927</v>
      </c>
      <c r="O2968" s="54"/>
      <c r="P2968" s="25" t="s">
        <v>888</v>
      </c>
      <c r="Q2968" s="25">
        <v>58156225400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Karnataka</v>
      </c>
      <c r="W2968" s="56"/>
      <c r="X2968" s="45">
        <v>45930</v>
      </c>
      <c r="Y2968" s="25">
        <f t="shared" si="424"/>
        <v>3</v>
      </c>
      <c r="Z2968" s="25" t="str">
        <f t="shared" si="425"/>
        <v>Saturday</v>
      </c>
      <c r="AA2968" s="25" t="str">
        <f t="shared" si="426"/>
        <v>Tuesday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428"/>
        <v>2966</v>
      </c>
      <c r="B2969" s="25" t="s">
        <v>3744</v>
      </c>
      <c r="C2969" s="45">
        <v>45919</v>
      </c>
      <c r="D2969" s="45">
        <v>45926</v>
      </c>
      <c r="E2969" s="8">
        <v>309.75</v>
      </c>
      <c r="F2969" s="8">
        <f t="shared" si="422"/>
        <v>27258</v>
      </c>
      <c r="G2969" s="54">
        <f t="shared" si="423"/>
        <v>27258</v>
      </c>
      <c r="H2969" s="25">
        <v>347318</v>
      </c>
      <c r="I2969" s="25" t="s">
        <v>4312</v>
      </c>
      <c r="J2969" s="25">
        <v>1</v>
      </c>
      <c r="K2969" s="25"/>
      <c r="L2969" s="25">
        <f t="shared" si="427"/>
        <v>1</v>
      </c>
      <c r="M2969" s="25"/>
      <c r="N2969" s="45"/>
      <c r="O2969" s="54"/>
      <c r="P2969" s="25" t="s">
        <v>618</v>
      </c>
      <c r="Q2969" s="25"/>
      <c r="R2969" s="25"/>
      <c r="S2969" s="3">
        <v>4</v>
      </c>
      <c r="T2969" s="55"/>
      <c r="U2969" s="25" t="s">
        <v>19</v>
      </c>
      <c r="V2969" s="25" t="str">
        <f>VLOOKUP(P2969,'Customer List'!B:C,2,)</f>
        <v>Bhuvneshwar</v>
      </c>
      <c r="W2969" s="56" t="s">
        <v>4686</v>
      </c>
      <c r="X2969" s="45"/>
      <c r="Y2969" s="25" t="str">
        <f t="shared" si="424"/>
        <v/>
      </c>
      <c r="Z2969" s="25" t="str">
        <f t="shared" si="425"/>
        <v/>
      </c>
      <c r="AA2969" s="25" t="str">
        <f t="shared" si="426"/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28"/>
        <v>2967</v>
      </c>
      <c r="B2970" s="25" t="s">
        <v>3744</v>
      </c>
      <c r="C2970" s="45">
        <v>45919</v>
      </c>
      <c r="D2970" s="45">
        <v>45926</v>
      </c>
      <c r="E2970" s="8">
        <v>111.3</v>
      </c>
      <c r="F2970" s="8">
        <f t="shared" si="422"/>
        <v>9794.4</v>
      </c>
      <c r="G2970" s="54">
        <f t="shared" si="423"/>
        <v>9794.4</v>
      </c>
      <c r="H2970" s="25">
        <v>351729</v>
      </c>
      <c r="I2970" s="25" t="s">
        <v>4313</v>
      </c>
      <c r="J2970" s="25">
        <v>1</v>
      </c>
      <c r="K2970" s="25">
        <v>1</v>
      </c>
      <c r="L2970" s="25">
        <f t="shared" si="427"/>
        <v>0</v>
      </c>
      <c r="M2970" s="25"/>
      <c r="N2970" s="45">
        <v>45929</v>
      </c>
      <c r="O2970" s="54"/>
      <c r="P2970" s="25" t="s">
        <v>209</v>
      </c>
      <c r="Q2970" s="25" t="s">
        <v>2002</v>
      </c>
      <c r="R2970" s="25" t="s">
        <v>2002</v>
      </c>
      <c r="S2970" s="3">
        <v>4</v>
      </c>
      <c r="T2970" s="55"/>
      <c r="U2970" s="25" t="s">
        <v>19</v>
      </c>
      <c r="V2970" s="25" t="str">
        <f>VLOOKUP(P2970,'Customer List'!B:C,2,)</f>
        <v>Delhi</v>
      </c>
      <c r="W2970" s="56"/>
      <c r="X2970" s="45"/>
      <c r="Y2970" s="25" t="str">
        <f t="shared" si="424"/>
        <v/>
      </c>
      <c r="Z2970" s="25" t="str">
        <f t="shared" si="425"/>
        <v>Monday</v>
      </c>
      <c r="AA2970" s="25" t="str">
        <f t="shared" si="426"/>
        <v/>
      </c>
      <c r="AB2970" s="25" t="str">
        <f>VLOOKUP(U2970,'Currency Sheet'!A:C,3,)</f>
        <v>DOLLAR</v>
      </c>
      <c r="AC2970" s="67" t="str">
        <f>VLOOKUP(P2970,'Customer List'!B:D,3,)</f>
        <v>Local</v>
      </c>
    </row>
    <row r="2971" spans="1:29" x14ac:dyDescent="0.25">
      <c r="A2971" s="25">
        <f t="shared" si="428"/>
        <v>2968</v>
      </c>
      <c r="B2971" s="25" t="s">
        <v>3744</v>
      </c>
      <c r="C2971" s="45">
        <v>45919</v>
      </c>
      <c r="D2971" s="45">
        <v>45926</v>
      </c>
      <c r="E2971" s="8">
        <v>236.6</v>
      </c>
      <c r="F2971" s="8">
        <f t="shared" ref="F2971:F3026" si="429">IF(AB2971="DOLLAR",E2971*88,E2971)</f>
        <v>20820.8</v>
      </c>
      <c r="G2971" s="54">
        <f t="shared" ref="G2971:G3026" si="430">F2971*J2971</f>
        <v>20820.8</v>
      </c>
      <c r="H2971" s="25">
        <v>353606</v>
      </c>
      <c r="I2971" s="25" t="s">
        <v>4314</v>
      </c>
      <c r="J2971" s="25">
        <v>1</v>
      </c>
      <c r="K2971" s="25">
        <v>1</v>
      </c>
      <c r="L2971" s="25">
        <f t="shared" si="427"/>
        <v>0</v>
      </c>
      <c r="M2971" s="25"/>
      <c r="N2971" s="45">
        <v>45927</v>
      </c>
      <c r="O2971" s="54"/>
      <c r="P2971" s="25" t="s">
        <v>631</v>
      </c>
      <c r="Q2971" s="25">
        <v>58156228491</v>
      </c>
      <c r="R2971" s="25" t="s">
        <v>41</v>
      </c>
      <c r="S2971" s="3">
        <v>4</v>
      </c>
      <c r="T2971" s="55"/>
      <c r="U2971" s="25" t="s">
        <v>19</v>
      </c>
      <c r="V2971" s="25" t="str">
        <f>VLOOKUP(P2971,'Customer List'!B:C,2,)</f>
        <v>Telangana</v>
      </c>
      <c r="W2971" s="56"/>
      <c r="X2971" s="45">
        <v>45929</v>
      </c>
      <c r="Y2971" s="25">
        <f t="shared" ref="Y2971:Y3029" si="431">IF(X2971="", "", X2971-N2971)</f>
        <v>2</v>
      </c>
      <c r="Z2971" s="25" t="str">
        <f t="shared" ref="Z2971:Z3026" si="432">IF(N2971="", "", TEXT(N2971, "dddd"))</f>
        <v>Saturday</v>
      </c>
      <c r="AA2971" s="25" t="str">
        <f t="shared" ref="AA2971:AA3026" si="433">IF(X2971="", "", TEXT(X2971, "dddd"))</f>
        <v>Monday</v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28"/>
        <v>2969</v>
      </c>
      <c r="B2972" s="25" t="s">
        <v>3744</v>
      </c>
      <c r="C2972" s="45">
        <v>45919</v>
      </c>
      <c r="D2972" s="45">
        <v>45926</v>
      </c>
      <c r="E2972" s="8">
        <v>305.25</v>
      </c>
      <c r="F2972" s="8">
        <f t="shared" si="429"/>
        <v>26862</v>
      </c>
      <c r="G2972" s="54">
        <f t="shared" si="430"/>
        <v>80586</v>
      </c>
      <c r="H2972" s="25">
        <v>353726</v>
      </c>
      <c r="I2972" s="25" t="s">
        <v>4315</v>
      </c>
      <c r="J2972" s="25">
        <v>3</v>
      </c>
      <c r="K2972" s="25">
        <v>3</v>
      </c>
      <c r="L2972" s="25">
        <f t="shared" si="427"/>
        <v>0</v>
      </c>
      <c r="M2972" s="25"/>
      <c r="N2972" s="45">
        <v>45927</v>
      </c>
      <c r="O2972" s="54"/>
      <c r="P2972" s="25" t="s">
        <v>243</v>
      </c>
      <c r="Q2972" s="25">
        <v>58156233800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Mumbai</v>
      </c>
      <c r="W2972" s="56"/>
      <c r="X2972" s="45">
        <v>45929</v>
      </c>
      <c r="Y2972" s="25">
        <f t="shared" si="431"/>
        <v>2</v>
      </c>
      <c r="Z2972" s="25" t="str">
        <f t="shared" si="432"/>
        <v>Saturday</v>
      </c>
      <c r="AA2972" s="25" t="str">
        <f t="shared" si="433"/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28"/>
        <v>2970</v>
      </c>
      <c r="B2973" s="25" t="s">
        <v>3744</v>
      </c>
      <c r="C2973" s="45">
        <v>45919</v>
      </c>
      <c r="D2973" s="45">
        <v>45926</v>
      </c>
      <c r="E2973" s="8">
        <v>151.19999999999999</v>
      </c>
      <c r="F2973" s="8">
        <f t="shared" si="429"/>
        <v>13305.599999999999</v>
      </c>
      <c r="G2973" s="54">
        <f t="shared" si="430"/>
        <v>13305.599999999999</v>
      </c>
      <c r="H2973" s="25">
        <v>356110</v>
      </c>
      <c r="I2973" s="25" t="s">
        <v>3766</v>
      </c>
      <c r="J2973" s="25">
        <v>1</v>
      </c>
      <c r="K2973" s="25"/>
      <c r="L2973" s="25">
        <f t="shared" si="427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3749</v>
      </c>
      <c r="X2973" s="45"/>
      <c r="Y2973" s="25" t="str">
        <f t="shared" si="431"/>
        <v/>
      </c>
      <c r="Z2973" s="25" t="str">
        <f t="shared" si="432"/>
        <v/>
      </c>
      <c r="AA2973" s="25" t="str">
        <f t="shared" si="433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428"/>
        <v>2971</v>
      </c>
      <c r="B2974" s="25" t="s">
        <v>3744</v>
      </c>
      <c r="C2974" s="45">
        <v>45919</v>
      </c>
      <c r="D2974" s="45">
        <v>45926</v>
      </c>
      <c r="E2974" s="8">
        <v>245.70000000000002</v>
      </c>
      <c r="F2974" s="8">
        <f t="shared" si="429"/>
        <v>21621.600000000002</v>
      </c>
      <c r="G2974" s="54">
        <f t="shared" si="430"/>
        <v>64864.800000000003</v>
      </c>
      <c r="H2974" s="25">
        <v>356422</v>
      </c>
      <c r="I2974" s="25" t="s">
        <v>4316</v>
      </c>
      <c r="J2974" s="25">
        <v>3</v>
      </c>
      <c r="K2974" s="25">
        <v>3</v>
      </c>
      <c r="L2974" s="25">
        <f t="shared" si="427"/>
        <v>0</v>
      </c>
      <c r="M2974" s="25"/>
      <c r="N2974" s="45">
        <v>45927</v>
      </c>
      <c r="O2974" s="54"/>
      <c r="P2974" s="25" t="s">
        <v>893</v>
      </c>
      <c r="Q2974" s="25">
        <v>58156226575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Banglore</v>
      </c>
      <c r="W2974" s="56"/>
      <c r="X2974" s="45">
        <v>45929</v>
      </c>
      <c r="Y2974" s="25">
        <f t="shared" si="431"/>
        <v>2</v>
      </c>
      <c r="Z2974" s="25" t="str">
        <f t="shared" si="432"/>
        <v>Saturday</v>
      </c>
      <c r="AA2974" s="25" t="str">
        <f t="shared" si="433"/>
        <v>Monday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428"/>
        <v>2972</v>
      </c>
      <c r="B2975" s="25" t="s">
        <v>3744</v>
      </c>
      <c r="C2975" s="45">
        <v>45919</v>
      </c>
      <c r="D2975" s="45">
        <v>45926</v>
      </c>
      <c r="E2975" s="8">
        <v>86.8</v>
      </c>
      <c r="F2975" s="8">
        <f t="shared" si="429"/>
        <v>7638.4</v>
      </c>
      <c r="G2975" s="54">
        <f t="shared" si="430"/>
        <v>7638.4</v>
      </c>
      <c r="H2975" s="25">
        <v>357415</v>
      </c>
      <c r="I2975" s="25" t="s">
        <v>4086</v>
      </c>
      <c r="J2975" s="25">
        <v>1</v>
      </c>
      <c r="K2975" s="25"/>
      <c r="L2975" s="25">
        <f t="shared" si="427"/>
        <v>1</v>
      </c>
      <c r="M2975" s="25"/>
      <c r="N2975" s="45"/>
      <c r="O2975" s="54"/>
      <c r="P2975" s="25" t="s">
        <v>229</v>
      </c>
      <c r="Q2975" s="25"/>
      <c r="R2975" s="25"/>
      <c r="S2975" s="3">
        <v>4</v>
      </c>
      <c r="T2975" s="55"/>
      <c r="U2975" s="25" t="s">
        <v>19</v>
      </c>
      <c r="V2975" s="25" t="str">
        <f>VLOOKUP(P2975,'Customer List'!B:C,2,)</f>
        <v>Kolkata</v>
      </c>
      <c r="W2975" s="56" t="s">
        <v>3749</v>
      </c>
      <c r="X2975" s="45"/>
      <c r="Y2975" s="25" t="str">
        <f t="shared" si="431"/>
        <v/>
      </c>
      <c r="Z2975" s="25" t="str">
        <f t="shared" si="432"/>
        <v/>
      </c>
      <c r="AA2975" s="25" t="str">
        <f t="shared" si="433"/>
        <v/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x14ac:dyDescent="0.25">
      <c r="A2976" s="25">
        <f t="shared" si="428"/>
        <v>2973</v>
      </c>
      <c r="B2976" s="25" t="s">
        <v>3744</v>
      </c>
      <c r="C2976" s="45">
        <v>45919</v>
      </c>
      <c r="D2976" s="45">
        <v>45926</v>
      </c>
      <c r="E2976" s="8">
        <v>252</v>
      </c>
      <c r="F2976" s="8">
        <f t="shared" si="429"/>
        <v>22176</v>
      </c>
      <c r="G2976" s="54">
        <f t="shared" si="430"/>
        <v>66528</v>
      </c>
      <c r="H2976" s="25">
        <v>357304</v>
      </c>
      <c r="I2976" s="25" t="s">
        <v>4317</v>
      </c>
      <c r="J2976" s="25">
        <v>3</v>
      </c>
      <c r="K2976" s="25">
        <v>3</v>
      </c>
      <c r="L2976" s="25">
        <f t="shared" si="427"/>
        <v>0</v>
      </c>
      <c r="M2976" s="25"/>
      <c r="N2976" s="45">
        <v>45927</v>
      </c>
      <c r="O2976" s="54"/>
      <c r="P2976" s="25" t="s">
        <v>888</v>
      </c>
      <c r="Q2976" s="25">
        <v>58156225400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Karnataka</v>
      </c>
      <c r="W2976" s="56"/>
      <c r="X2976" s="45">
        <v>45930</v>
      </c>
      <c r="Y2976" s="25">
        <f t="shared" si="431"/>
        <v>3</v>
      </c>
      <c r="Z2976" s="25" t="str">
        <f t="shared" si="432"/>
        <v>Saturday</v>
      </c>
      <c r="AA2976" s="25" t="str">
        <f t="shared" si="433"/>
        <v>Tuesday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428"/>
        <v>2974</v>
      </c>
      <c r="B2977" s="25" t="s">
        <v>3744</v>
      </c>
      <c r="C2977" s="45">
        <v>45919</v>
      </c>
      <c r="D2977" s="45">
        <v>45926</v>
      </c>
      <c r="E2977" s="8">
        <v>326.25</v>
      </c>
      <c r="F2977" s="8">
        <f t="shared" si="429"/>
        <v>28710</v>
      </c>
      <c r="G2977" s="54">
        <f t="shared" si="430"/>
        <v>28710</v>
      </c>
      <c r="H2977" s="25">
        <v>358610</v>
      </c>
      <c r="I2977" s="25" t="s">
        <v>4318</v>
      </c>
      <c r="J2977" s="25">
        <v>1</v>
      </c>
      <c r="K2977" s="25">
        <v>1</v>
      </c>
      <c r="L2977" s="25">
        <f t="shared" si="427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31"/>
        <v/>
      </c>
      <c r="Z2977" s="25" t="str">
        <f t="shared" si="432"/>
        <v>Monday</v>
      </c>
      <c r="AA2977" s="25" t="str">
        <f t="shared" si="433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x14ac:dyDescent="0.25">
      <c r="A2978" s="25">
        <f t="shared" si="428"/>
        <v>2975</v>
      </c>
      <c r="B2978" s="25" t="s">
        <v>3744</v>
      </c>
      <c r="C2978" s="45">
        <v>45919</v>
      </c>
      <c r="D2978" s="45">
        <v>45926</v>
      </c>
      <c r="E2978" s="8">
        <v>107.1</v>
      </c>
      <c r="F2978" s="8">
        <f t="shared" si="429"/>
        <v>9424.7999999999993</v>
      </c>
      <c r="G2978" s="54">
        <f t="shared" si="430"/>
        <v>9424.7999999999993</v>
      </c>
      <c r="H2978" s="25">
        <v>363203</v>
      </c>
      <c r="I2978" s="25" t="s">
        <v>4319</v>
      </c>
      <c r="J2978" s="25">
        <v>1</v>
      </c>
      <c r="K2978" s="25"/>
      <c r="L2978" s="25">
        <f t="shared" si="427"/>
        <v>1</v>
      </c>
      <c r="M2978" s="25"/>
      <c r="N2978" s="45"/>
      <c r="O2978" s="54"/>
      <c r="P2978" s="25" t="s">
        <v>229</v>
      </c>
      <c r="Q2978" s="25"/>
      <c r="R2978" s="25"/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 t="s">
        <v>3749</v>
      </c>
      <c r="X2978" s="45"/>
      <c r="Y2978" s="25" t="str">
        <f t="shared" si="431"/>
        <v/>
      </c>
      <c r="Z2978" s="25" t="str">
        <f t="shared" si="432"/>
        <v/>
      </c>
      <c r="AA2978" s="25" t="str">
        <f t="shared" si="433"/>
        <v/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x14ac:dyDescent="0.25">
      <c r="A2979" s="25">
        <f t="shared" si="428"/>
        <v>2976</v>
      </c>
      <c r="B2979" s="25" t="s">
        <v>3744</v>
      </c>
      <c r="C2979" s="45">
        <v>45919</v>
      </c>
      <c r="D2979" s="45">
        <v>45926</v>
      </c>
      <c r="E2979" s="8">
        <v>259</v>
      </c>
      <c r="F2979" s="8">
        <f t="shared" si="429"/>
        <v>22792</v>
      </c>
      <c r="G2979" s="54">
        <f t="shared" si="430"/>
        <v>22792</v>
      </c>
      <c r="H2979" s="25">
        <v>363210</v>
      </c>
      <c r="I2979" s="25" t="s">
        <v>4320</v>
      </c>
      <c r="J2979" s="25">
        <v>1</v>
      </c>
      <c r="K2979" s="25">
        <v>1</v>
      </c>
      <c r="L2979" s="25">
        <f t="shared" si="427"/>
        <v>0</v>
      </c>
      <c r="M2979" s="25"/>
      <c r="N2979" s="45">
        <v>45929</v>
      </c>
      <c r="O2979" s="54"/>
      <c r="P2979" s="25" t="s">
        <v>17</v>
      </c>
      <c r="Q2979" s="25" t="s">
        <v>2078</v>
      </c>
      <c r="R2979" s="25" t="s">
        <v>638</v>
      </c>
      <c r="S2979" s="3">
        <v>4</v>
      </c>
      <c r="T2979" s="55"/>
      <c r="U2979" s="25" t="s">
        <v>19</v>
      </c>
      <c r="V2979" s="25" t="str">
        <f>VLOOKUP(P2979,'Customer List'!B:C,2,)</f>
        <v>Delhi</v>
      </c>
      <c r="W2979" s="56"/>
      <c r="X2979" s="45"/>
      <c r="Y2979" s="25" t="str">
        <f t="shared" si="431"/>
        <v/>
      </c>
      <c r="Z2979" s="25" t="str">
        <f t="shared" si="432"/>
        <v>Monday</v>
      </c>
      <c r="AA2979" s="25" t="str">
        <f t="shared" si="433"/>
        <v/>
      </c>
      <c r="AB2979" s="25" t="str">
        <f>VLOOKUP(U2979,'Currency Sheet'!A:C,3,)</f>
        <v>DOLLAR</v>
      </c>
      <c r="AC2979" s="67" t="str">
        <f>VLOOKUP(P2979,'Customer List'!B:D,3,)</f>
        <v>Local</v>
      </c>
    </row>
    <row r="2980" spans="1:29" x14ac:dyDescent="0.25">
      <c r="A2980" s="25">
        <f t="shared" si="428"/>
        <v>2977</v>
      </c>
      <c r="B2980" s="25" t="s">
        <v>3744</v>
      </c>
      <c r="C2980" s="45">
        <v>45919</v>
      </c>
      <c r="D2980" s="45">
        <v>45926</v>
      </c>
      <c r="E2980" s="8">
        <v>410.2</v>
      </c>
      <c r="F2980" s="8">
        <f t="shared" si="429"/>
        <v>36097.599999999999</v>
      </c>
      <c r="G2980" s="54">
        <f t="shared" si="430"/>
        <v>36097.599999999999</v>
      </c>
      <c r="H2980" s="25">
        <v>363601</v>
      </c>
      <c r="I2980" s="25" t="s">
        <v>4321</v>
      </c>
      <c r="J2980" s="25">
        <v>1</v>
      </c>
      <c r="K2980" s="25">
        <v>1</v>
      </c>
      <c r="L2980" s="25">
        <f t="shared" si="427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431"/>
        <v/>
      </c>
      <c r="Z2980" s="25" t="str">
        <f t="shared" si="432"/>
        <v>Monday</v>
      </c>
      <c r="AA2980" s="25" t="str">
        <f t="shared" si="433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x14ac:dyDescent="0.25">
      <c r="A2981" s="25">
        <f t="shared" si="428"/>
        <v>2978</v>
      </c>
      <c r="B2981" s="25" t="s">
        <v>3744</v>
      </c>
      <c r="C2981" s="45">
        <v>45919</v>
      </c>
      <c r="D2981" s="45">
        <v>45926</v>
      </c>
      <c r="E2981" s="8">
        <v>252</v>
      </c>
      <c r="F2981" s="8">
        <f t="shared" si="429"/>
        <v>22176</v>
      </c>
      <c r="G2981" s="54">
        <f t="shared" si="430"/>
        <v>22176</v>
      </c>
      <c r="H2981" s="25">
        <v>366704</v>
      </c>
      <c r="I2981" s="25" t="s">
        <v>4322</v>
      </c>
      <c r="J2981" s="25">
        <v>1</v>
      </c>
      <c r="K2981" s="25">
        <v>1</v>
      </c>
      <c r="L2981" s="25">
        <f t="shared" si="427"/>
        <v>0</v>
      </c>
      <c r="M2981" s="25"/>
      <c r="N2981" s="45">
        <v>45927</v>
      </c>
      <c r="O2981" s="54"/>
      <c r="P2981" s="25" t="s">
        <v>243</v>
      </c>
      <c r="Q2981" s="25">
        <v>58156233800</v>
      </c>
      <c r="R2981" s="25" t="s">
        <v>41</v>
      </c>
      <c r="S2981" s="3">
        <v>4</v>
      </c>
      <c r="T2981" s="55"/>
      <c r="U2981" s="25" t="s">
        <v>19</v>
      </c>
      <c r="V2981" s="25" t="str">
        <f>VLOOKUP(P2981,'Customer List'!B:C,2,)</f>
        <v>Mumbai</v>
      </c>
      <c r="W2981" s="56"/>
      <c r="X2981" s="45">
        <v>45929</v>
      </c>
      <c r="Y2981" s="25">
        <f t="shared" si="431"/>
        <v>2</v>
      </c>
      <c r="Z2981" s="25" t="str">
        <f t="shared" si="432"/>
        <v>Saturday</v>
      </c>
      <c r="AA2981" s="25" t="str">
        <f t="shared" si="433"/>
        <v>Monday</v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x14ac:dyDescent="0.25">
      <c r="A2982" s="25">
        <f t="shared" si="428"/>
        <v>2979</v>
      </c>
      <c r="B2982" s="25" t="s">
        <v>3744</v>
      </c>
      <c r="C2982" s="45">
        <v>45919</v>
      </c>
      <c r="D2982" s="45">
        <v>45926</v>
      </c>
      <c r="E2982" s="8">
        <v>104.3</v>
      </c>
      <c r="F2982" s="8">
        <f t="shared" si="429"/>
        <v>9178.4</v>
      </c>
      <c r="G2982" s="54">
        <f t="shared" si="430"/>
        <v>9178.4</v>
      </c>
      <c r="H2982" s="25">
        <v>367405</v>
      </c>
      <c r="I2982" s="25" t="s">
        <v>4116</v>
      </c>
      <c r="J2982" s="25">
        <v>1</v>
      </c>
      <c r="K2982" s="25"/>
      <c r="L2982" s="25">
        <f t="shared" si="427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3749</v>
      </c>
      <c r="X2982" s="45"/>
      <c r="Y2982" s="25" t="str">
        <f t="shared" si="431"/>
        <v/>
      </c>
      <c r="Z2982" s="25" t="str">
        <f t="shared" si="432"/>
        <v/>
      </c>
      <c r="AA2982" s="25" t="str">
        <f t="shared" si="433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28"/>
        <v>2980</v>
      </c>
      <c r="B2983" s="25" t="s">
        <v>3744</v>
      </c>
      <c r="C2983" s="45">
        <v>45919</v>
      </c>
      <c r="D2983" s="45">
        <v>45926</v>
      </c>
      <c r="E2983" s="8">
        <v>102.9</v>
      </c>
      <c r="F2983" s="8">
        <f t="shared" si="429"/>
        <v>9055.2000000000007</v>
      </c>
      <c r="G2983" s="54">
        <f t="shared" si="430"/>
        <v>9055.2000000000007</v>
      </c>
      <c r="H2983" s="25">
        <v>368503</v>
      </c>
      <c r="I2983" s="25" t="s">
        <v>4323</v>
      </c>
      <c r="J2983" s="25">
        <v>1</v>
      </c>
      <c r="K2983" s="25">
        <v>1</v>
      </c>
      <c r="L2983" s="25">
        <f t="shared" si="427"/>
        <v>0</v>
      </c>
      <c r="M2983" s="25"/>
      <c r="N2983" s="45">
        <v>45929</v>
      </c>
      <c r="O2983" s="54"/>
      <c r="P2983" s="25" t="s">
        <v>214</v>
      </c>
      <c r="Q2983" s="25" t="s">
        <v>2002</v>
      </c>
      <c r="R2983" s="25" t="s">
        <v>2002</v>
      </c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/>
      <c r="Y2983" s="25" t="str">
        <f t="shared" si="431"/>
        <v/>
      </c>
      <c r="Z2983" s="25" t="str">
        <f t="shared" si="432"/>
        <v>Monday</v>
      </c>
      <c r="AA2983" s="25" t="str">
        <f t="shared" si="433"/>
        <v/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x14ac:dyDescent="0.25">
      <c r="A2984" s="25">
        <f t="shared" si="428"/>
        <v>2981</v>
      </c>
      <c r="B2984" s="25" t="s">
        <v>3744</v>
      </c>
      <c r="C2984" s="45">
        <v>45919</v>
      </c>
      <c r="D2984" s="45">
        <v>45926</v>
      </c>
      <c r="E2984" s="8">
        <v>96.6</v>
      </c>
      <c r="F2984" s="8">
        <f t="shared" si="429"/>
        <v>8500.7999999999993</v>
      </c>
      <c r="G2984" s="54">
        <f t="shared" si="430"/>
        <v>8500.7999999999993</v>
      </c>
      <c r="H2984" s="25">
        <v>368508</v>
      </c>
      <c r="I2984" s="25" t="s">
        <v>3975</v>
      </c>
      <c r="J2984" s="25">
        <v>1</v>
      </c>
      <c r="K2984" s="25"/>
      <c r="L2984" s="25">
        <f t="shared" si="427"/>
        <v>1</v>
      </c>
      <c r="M2984" s="25"/>
      <c r="N2984" s="45"/>
      <c r="O2984" s="54"/>
      <c r="P2984" s="25" t="s">
        <v>229</v>
      </c>
      <c r="Q2984" s="25"/>
      <c r="R2984" s="25"/>
      <c r="S2984" s="3">
        <v>4</v>
      </c>
      <c r="T2984" s="55"/>
      <c r="U2984" s="25" t="s">
        <v>19</v>
      </c>
      <c r="V2984" s="25" t="str">
        <f>VLOOKUP(P2984,'Customer List'!B:C,2,)</f>
        <v>Kolkata</v>
      </c>
      <c r="W2984" s="56" t="s">
        <v>3749</v>
      </c>
      <c r="X2984" s="45"/>
      <c r="Y2984" s="25" t="str">
        <f t="shared" si="431"/>
        <v/>
      </c>
      <c r="Z2984" s="25" t="str">
        <f t="shared" si="432"/>
        <v/>
      </c>
      <c r="AA2984" s="25" t="str">
        <f t="shared" si="433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428"/>
        <v>2982</v>
      </c>
      <c r="B2985" s="25" t="s">
        <v>3744</v>
      </c>
      <c r="C2985" s="45">
        <v>45919</v>
      </c>
      <c r="D2985" s="45">
        <v>45926</v>
      </c>
      <c r="E2985" s="8">
        <v>42.7</v>
      </c>
      <c r="F2985" s="8">
        <f t="shared" si="429"/>
        <v>3757.6000000000004</v>
      </c>
      <c r="G2985" s="54">
        <f t="shared" si="430"/>
        <v>3757.6000000000004</v>
      </c>
      <c r="H2985" s="25">
        <v>368509</v>
      </c>
      <c r="I2985" s="25" t="s">
        <v>4324</v>
      </c>
      <c r="J2985" s="25">
        <v>1</v>
      </c>
      <c r="K2985" s="25"/>
      <c r="L2985" s="25">
        <f t="shared" si="427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3749</v>
      </c>
      <c r="X2985" s="45"/>
      <c r="Y2985" s="25" t="str">
        <f t="shared" si="431"/>
        <v/>
      </c>
      <c r="Z2985" s="25" t="str">
        <f t="shared" si="432"/>
        <v/>
      </c>
      <c r="AA2985" s="25" t="str">
        <f t="shared" si="433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28"/>
        <v>2983</v>
      </c>
      <c r="B2986" s="25" t="s">
        <v>3744</v>
      </c>
      <c r="C2986" s="45">
        <v>45919</v>
      </c>
      <c r="D2986" s="45">
        <v>45926</v>
      </c>
      <c r="E2986" s="8">
        <v>210</v>
      </c>
      <c r="F2986" s="8">
        <f t="shared" si="429"/>
        <v>18480</v>
      </c>
      <c r="G2986" s="54">
        <f t="shared" si="430"/>
        <v>18480</v>
      </c>
      <c r="H2986" s="25">
        <v>369312</v>
      </c>
      <c r="I2986" s="25" t="s">
        <v>4325</v>
      </c>
      <c r="J2986" s="25">
        <v>1</v>
      </c>
      <c r="K2986" s="25">
        <v>1</v>
      </c>
      <c r="L2986" s="25">
        <f t="shared" si="427"/>
        <v>0</v>
      </c>
      <c r="M2986" s="25"/>
      <c r="N2986" s="45">
        <v>45927</v>
      </c>
      <c r="O2986" s="54"/>
      <c r="P2986" s="25" t="s">
        <v>888</v>
      </c>
      <c r="Q2986" s="25">
        <v>58156225400</v>
      </c>
      <c r="R2986" s="25" t="s">
        <v>41</v>
      </c>
      <c r="S2986" s="3">
        <v>4</v>
      </c>
      <c r="T2986" s="55"/>
      <c r="U2986" s="25" t="s">
        <v>19</v>
      </c>
      <c r="V2986" s="25" t="str">
        <f>VLOOKUP(P2986,'Customer List'!B:C,2,)</f>
        <v>Karnataka</v>
      </c>
      <c r="W2986" s="56"/>
      <c r="X2986" s="45">
        <v>45930</v>
      </c>
      <c r="Y2986" s="25">
        <f t="shared" si="431"/>
        <v>3</v>
      </c>
      <c r="Z2986" s="25" t="str">
        <f t="shared" si="432"/>
        <v>Saturday</v>
      </c>
      <c r="AA2986" s="25" t="str">
        <f t="shared" si="433"/>
        <v>Tuesday</v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x14ac:dyDescent="0.25">
      <c r="A2987" s="25">
        <f t="shared" si="428"/>
        <v>2984</v>
      </c>
      <c r="B2987" s="25" t="s">
        <v>3744</v>
      </c>
      <c r="C2987" s="45">
        <v>45919</v>
      </c>
      <c r="D2987" s="45">
        <v>45926</v>
      </c>
      <c r="E2987" s="8">
        <v>161.25</v>
      </c>
      <c r="F2987" s="8">
        <f t="shared" si="429"/>
        <v>14190</v>
      </c>
      <c r="G2987" s="54">
        <f t="shared" si="430"/>
        <v>14190</v>
      </c>
      <c r="H2987" s="25">
        <v>369321</v>
      </c>
      <c r="I2987" s="25" t="s">
        <v>4326</v>
      </c>
      <c r="J2987" s="25">
        <v>1</v>
      </c>
      <c r="K2987" s="25"/>
      <c r="L2987" s="25">
        <f t="shared" si="427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3749</v>
      </c>
      <c r="X2987" s="45"/>
      <c r="Y2987" s="25" t="str">
        <f t="shared" si="431"/>
        <v/>
      </c>
      <c r="Z2987" s="25" t="str">
        <f t="shared" si="432"/>
        <v/>
      </c>
      <c r="AA2987" s="25" t="str">
        <f t="shared" si="433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428"/>
        <v>2985</v>
      </c>
      <c r="B2988" s="25" t="s">
        <v>3744</v>
      </c>
      <c r="C2988" s="45">
        <v>45919</v>
      </c>
      <c r="D2988" s="45">
        <v>45926</v>
      </c>
      <c r="E2988" s="8">
        <v>226.1</v>
      </c>
      <c r="F2988" s="8">
        <f t="shared" si="429"/>
        <v>19896.8</v>
      </c>
      <c r="G2988" s="54">
        <f t="shared" si="430"/>
        <v>19896.8</v>
      </c>
      <c r="H2988" s="25">
        <v>372002</v>
      </c>
      <c r="I2988" s="25" t="s">
        <v>4327</v>
      </c>
      <c r="J2988" s="25">
        <v>1</v>
      </c>
      <c r="K2988" s="25">
        <v>1</v>
      </c>
      <c r="L2988" s="25">
        <f t="shared" si="427"/>
        <v>0</v>
      </c>
      <c r="M2988" s="25" t="s">
        <v>3746</v>
      </c>
      <c r="N2988" s="45">
        <v>45929</v>
      </c>
      <c r="O2988" s="54">
        <v>35045.5</v>
      </c>
      <c r="P2988" s="25" t="s">
        <v>3745</v>
      </c>
      <c r="Q2988" s="25" t="s">
        <v>2078</v>
      </c>
      <c r="R2988" s="25" t="s">
        <v>638</v>
      </c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/>
      <c r="X2988" s="45"/>
      <c r="Y2988" s="25" t="str">
        <f t="shared" si="431"/>
        <v/>
      </c>
      <c r="Z2988" s="25" t="str">
        <f t="shared" si="432"/>
        <v>Monday</v>
      </c>
      <c r="AA2988" s="25" t="str">
        <f t="shared" si="433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x14ac:dyDescent="0.25">
      <c r="A2989" s="25">
        <f t="shared" si="428"/>
        <v>2986</v>
      </c>
      <c r="B2989" s="25" t="s">
        <v>3744</v>
      </c>
      <c r="C2989" s="45">
        <v>45919</v>
      </c>
      <c r="D2989" s="45">
        <v>45926</v>
      </c>
      <c r="E2989" s="8">
        <v>87.5</v>
      </c>
      <c r="F2989" s="8">
        <f t="shared" si="429"/>
        <v>7700</v>
      </c>
      <c r="G2989" s="54">
        <f t="shared" si="430"/>
        <v>7700</v>
      </c>
      <c r="H2989" s="25">
        <v>372203</v>
      </c>
      <c r="I2989" s="25" t="s">
        <v>4328</v>
      </c>
      <c r="J2989" s="25">
        <v>1</v>
      </c>
      <c r="K2989" s="25"/>
      <c r="L2989" s="25">
        <f t="shared" si="427"/>
        <v>1</v>
      </c>
      <c r="M2989" s="25"/>
      <c r="N2989" s="45"/>
      <c r="O2989" s="54"/>
      <c r="P2989" s="25" t="s">
        <v>229</v>
      </c>
      <c r="Q2989" s="25"/>
      <c r="R2989" s="25"/>
      <c r="S2989" s="3">
        <v>4</v>
      </c>
      <c r="T2989" s="55"/>
      <c r="U2989" s="25" t="s">
        <v>19</v>
      </c>
      <c r="V2989" s="25" t="str">
        <f>VLOOKUP(P2989,'Customer List'!B:C,2,)</f>
        <v>Kolkata</v>
      </c>
      <c r="W2989" s="56" t="s">
        <v>3749</v>
      </c>
      <c r="X2989" s="45"/>
      <c r="Y2989" s="25" t="str">
        <f t="shared" si="431"/>
        <v/>
      </c>
      <c r="Z2989" s="25" t="str">
        <f t="shared" si="432"/>
        <v/>
      </c>
      <c r="AA2989" s="25" t="str">
        <f t="shared" si="433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28"/>
        <v>2987</v>
      </c>
      <c r="B2990" s="25" t="s">
        <v>3744</v>
      </c>
      <c r="C2990" s="45">
        <v>45919</v>
      </c>
      <c r="D2990" s="45">
        <v>45926</v>
      </c>
      <c r="E2990" s="8">
        <v>234.5</v>
      </c>
      <c r="F2990" s="8">
        <f t="shared" si="429"/>
        <v>20636</v>
      </c>
      <c r="G2990" s="54">
        <f t="shared" si="430"/>
        <v>20636</v>
      </c>
      <c r="H2990" s="25">
        <v>372208</v>
      </c>
      <c r="I2990" s="25" t="s">
        <v>4001</v>
      </c>
      <c r="J2990" s="25">
        <v>1</v>
      </c>
      <c r="K2990" s="25"/>
      <c r="L2990" s="25">
        <f t="shared" si="427"/>
        <v>1</v>
      </c>
      <c r="M2990" s="25"/>
      <c r="N2990" s="45"/>
      <c r="O2990" s="54"/>
      <c r="P2990" s="25" t="s">
        <v>255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Delhi</v>
      </c>
      <c r="W2990" s="56" t="s">
        <v>3751</v>
      </c>
      <c r="X2990" s="45"/>
      <c r="Y2990" s="25" t="str">
        <f t="shared" si="431"/>
        <v/>
      </c>
      <c r="Z2990" s="25" t="str">
        <f t="shared" si="432"/>
        <v/>
      </c>
      <c r="AA2990" s="25" t="str">
        <f t="shared" si="433"/>
        <v/>
      </c>
      <c r="AB2990" s="25" t="str">
        <f>VLOOKUP(U2990,'Currency Sheet'!A:C,3,)</f>
        <v>DOLLAR</v>
      </c>
      <c r="AC2990" s="67" t="str">
        <f>VLOOKUP(P2990,'Customer List'!B:D,3,)</f>
        <v>Local</v>
      </c>
    </row>
    <row r="2991" spans="1:29" x14ac:dyDescent="0.25">
      <c r="A2991" s="25">
        <f t="shared" si="428"/>
        <v>2988</v>
      </c>
      <c r="B2991" s="25" t="s">
        <v>3744</v>
      </c>
      <c r="C2991" s="45">
        <v>45919</v>
      </c>
      <c r="D2991" s="45">
        <v>45926</v>
      </c>
      <c r="E2991" s="8">
        <v>300.3</v>
      </c>
      <c r="F2991" s="8">
        <f t="shared" si="429"/>
        <v>26426.400000000001</v>
      </c>
      <c r="G2991" s="54">
        <f t="shared" si="430"/>
        <v>26426.400000000001</v>
      </c>
      <c r="H2991" s="25">
        <v>372716</v>
      </c>
      <c r="I2991" s="25" t="s">
        <v>4329</v>
      </c>
      <c r="J2991" s="25">
        <v>1</v>
      </c>
      <c r="K2991" s="25">
        <v>1</v>
      </c>
      <c r="L2991" s="25">
        <f t="shared" si="427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 t="s">
        <v>41</v>
      </c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>
        <v>45930</v>
      </c>
      <c r="Y2991" s="25">
        <f t="shared" si="431"/>
        <v>3</v>
      </c>
      <c r="Z2991" s="25" t="str">
        <f t="shared" si="432"/>
        <v>Saturday</v>
      </c>
      <c r="AA2991" s="25" t="str">
        <f t="shared" si="433"/>
        <v>Tuesday</v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28"/>
        <v>2989</v>
      </c>
      <c r="B2992" s="25" t="s">
        <v>3744</v>
      </c>
      <c r="C2992" s="45">
        <v>45919</v>
      </c>
      <c r="D2992" s="45">
        <v>45926</v>
      </c>
      <c r="E2992" s="8">
        <v>56</v>
      </c>
      <c r="F2992" s="8">
        <f t="shared" si="429"/>
        <v>4928</v>
      </c>
      <c r="G2992" s="54">
        <f t="shared" si="430"/>
        <v>4928</v>
      </c>
      <c r="H2992" s="25">
        <v>384813</v>
      </c>
      <c r="I2992" s="25" t="s">
        <v>4330</v>
      </c>
      <c r="J2992" s="25">
        <v>1</v>
      </c>
      <c r="K2992" s="25"/>
      <c r="L2992" s="25">
        <f t="shared" si="427"/>
        <v>1</v>
      </c>
      <c r="M2992" s="25"/>
      <c r="N2992" s="45"/>
      <c r="O2992" s="54"/>
      <c r="P2992" s="25" t="s">
        <v>229</v>
      </c>
      <c r="Q2992" s="25"/>
      <c r="R2992" s="25"/>
      <c r="S2992" s="3">
        <v>4</v>
      </c>
      <c r="T2992" s="55"/>
      <c r="U2992" s="25" t="s">
        <v>19</v>
      </c>
      <c r="V2992" s="25" t="str">
        <f>VLOOKUP(P2992,'Customer List'!B:C,2,)</f>
        <v>Kolkata</v>
      </c>
      <c r="W2992" s="56" t="s">
        <v>3749</v>
      </c>
      <c r="X2992" s="45"/>
      <c r="Y2992" s="25" t="str">
        <f t="shared" si="431"/>
        <v/>
      </c>
      <c r="Z2992" s="25" t="str">
        <f t="shared" si="432"/>
        <v/>
      </c>
      <c r="AA2992" s="25" t="str">
        <f t="shared" si="433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428"/>
        <v>2990</v>
      </c>
      <c r="B2993" s="25" t="s">
        <v>3744</v>
      </c>
      <c r="C2993" s="45">
        <v>45919</v>
      </c>
      <c r="D2993" s="45">
        <v>45926</v>
      </c>
      <c r="E2993" s="8">
        <v>268.5</v>
      </c>
      <c r="F2993" s="8">
        <f t="shared" si="429"/>
        <v>23628</v>
      </c>
      <c r="G2993" s="54">
        <f t="shared" si="430"/>
        <v>70884</v>
      </c>
      <c r="H2993" s="25">
        <v>400158</v>
      </c>
      <c r="I2993" s="25" t="s">
        <v>3830</v>
      </c>
      <c r="J2993" s="25">
        <v>3</v>
      </c>
      <c r="K2993" s="25">
        <v>3</v>
      </c>
      <c r="L2993" s="25">
        <f t="shared" si="427"/>
        <v>0</v>
      </c>
      <c r="M2993" s="25"/>
      <c r="N2993" s="45">
        <v>45927</v>
      </c>
      <c r="O2993" s="54"/>
      <c r="P2993" s="25" t="s">
        <v>888</v>
      </c>
      <c r="Q2993" s="25">
        <v>58156225400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Karnataka</v>
      </c>
      <c r="W2993" s="56"/>
      <c r="X2993" s="45">
        <v>45930</v>
      </c>
      <c r="Y2993" s="25">
        <f t="shared" si="431"/>
        <v>3</v>
      </c>
      <c r="Z2993" s="25" t="str">
        <f t="shared" si="432"/>
        <v>Saturday</v>
      </c>
      <c r="AA2993" s="25" t="str">
        <f t="shared" si="433"/>
        <v>Tuesday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28"/>
        <v>2991</v>
      </c>
      <c r="B2994" s="25" t="s">
        <v>3744</v>
      </c>
      <c r="C2994" s="45">
        <v>45919</v>
      </c>
      <c r="D2994" s="45">
        <v>45926</v>
      </c>
      <c r="E2994" s="8">
        <v>64.400000000000006</v>
      </c>
      <c r="F2994" s="8">
        <f t="shared" si="429"/>
        <v>5667.2000000000007</v>
      </c>
      <c r="G2994" s="54">
        <f t="shared" si="430"/>
        <v>11334.400000000001</v>
      </c>
      <c r="H2994" s="25">
        <v>400212</v>
      </c>
      <c r="I2994" s="25" t="s">
        <v>4331</v>
      </c>
      <c r="J2994" s="25">
        <v>2</v>
      </c>
      <c r="K2994" s="25">
        <v>2</v>
      </c>
      <c r="L2994" s="25">
        <f t="shared" si="427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431"/>
        <v>3</v>
      </c>
      <c r="Z2994" s="25" t="str">
        <f t="shared" si="432"/>
        <v>Saturday</v>
      </c>
      <c r="AA2994" s="25" t="str">
        <f t="shared" si="433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x14ac:dyDescent="0.25">
      <c r="A2995" s="25">
        <f t="shared" si="428"/>
        <v>2992</v>
      </c>
      <c r="B2995" s="25" t="s">
        <v>3744</v>
      </c>
      <c r="C2995" s="45">
        <v>45919</v>
      </c>
      <c r="D2995" s="45">
        <v>45926</v>
      </c>
      <c r="E2995" s="8">
        <v>81.900000000000006</v>
      </c>
      <c r="F2995" s="8">
        <f t="shared" si="429"/>
        <v>7207.2000000000007</v>
      </c>
      <c r="G2995" s="54">
        <f t="shared" si="430"/>
        <v>7207.2000000000007</v>
      </c>
      <c r="H2995" s="25">
        <v>401319</v>
      </c>
      <c r="I2995" s="25" t="s">
        <v>4332</v>
      </c>
      <c r="J2995" s="25">
        <v>1</v>
      </c>
      <c r="K2995" s="25">
        <v>1</v>
      </c>
      <c r="L2995" s="25">
        <f t="shared" si="427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>
        <v>45929</v>
      </c>
      <c r="Y2995" s="25">
        <f t="shared" si="431"/>
        <v>2</v>
      </c>
      <c r="Z2995" s="25" t="str">
        <f t="shared" si="432"/>
        <v>Saturday</v>
      </c>
      <c r="AA2995" s="25" t="str">
        <f t="shared" si="433"/>
        <v>Monday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28"/>
        <v>2993</v>
      </c>
      <c r="B2996" s="25" t="s">
        <v>3744</v>
      </c>
      <c r="C2996" s="45">
        <v>45919</v>
      </c>
      <c r="D2996" s="45">
        <v>45926</v>
      </c>
      <c r="E2996" s="8">
        <v>144.19999999999999</v>
      </c>
      <c r="F2996" s="8">
        <f t="shared" si="429"/>
        <v>12689.599999999999</v>
      </c>
      <c r="G2996" s="54">
        <f t="shared" si="430"/>
        <v>12689.599999999999</v>
      </c>
      <c r="H2996" s="25">
        <v>405206</v>
      </c>
      <c r="I2996" s="25" t="s">
        <v>4333</v>
      </c>
      <c r="J2996" s="25">
        <v>1</v>
      </c>
      <c r="K2996" s="25">
        <v>1</v>
      </c>
      <c r="L2996" s="25">
        <f t="shared" si="427"/>
        <v>0</v>
      </c>
      <c r="M2996" s="25" t="s">
        <v>3747</v>
      </c>
      <c r="N2996" s="45">
        <v>45929</v>
      </c>
      <c r="O2996" s="54">
        <v>19281.599999999999</v>
      </c>
      <c r="P2996" s="25" t="s">
        <v>626</v>
      </c>
      <c r="Q2996" s="25" t="s">
        <v>2078</v>
      </c>
      <c r="R2996" s="25" t="s">
        <v>638</v>
      </c>
      <c r="S2996" s="3">
        <v>4</v>
      </c>
      <c r="T2996" s="55"/>
      <c r="U2996" s="25" t="s">
        <v>19</v>
      </c>
      <c r="V2996" s="25" t="str">
        <f>VLOOKUP(P2996,'Customer List'!B:C,2,)</f>
        <v>Delhi</v>
      </c>
      <c r="W2996" s="56"/>
      <c r="X2996" s="45"/>
      <c r="Y2996" s="25" t="str">
        <f t="shared" si="431"/>
        <v/>
      </c>
      <c r="Z2996" s="25" t="str">
        <f t="shared" si="432"/>
        <v>Monday</v>
      </c>
      <c r="AA2996" s="25" t="str">
        <f t="shared" si="433"/>
        <v/>
      </c>
      <c r="AB2996" s="25" t="str">
        <f>VLOOKUP(U2996,'Currency Sheet'!A:C,3,)</f>
        <v>DOLLAR</v>
      </c>
      <c r="AC2996" s="67" t="str">
        <f>VLOOKUP(P2996,'Customer List'!B:D,3,)</f>
        <v>Local</v>
      </c>
    </row>
    <row r="2997" spans="1:29" x14ac:dyDescent="0.25">
      <c r="A2997" s="25">
        <f t="shared" si="428"/>
        <v>2994</v>
      </c>
      <c r="B2997" s="25" t="s">
        <v>3744</v>
      </c>
      <c r="C2997" s="45">
        <v>45919</v>
      </c>
      <c r="D2997" s="45">
        <v>45926</v>
      </c>
      <c r="E2997" s="8">
        <v>78.400000000000006</v>
      </c>
      <c r="F2997" s="8">
        <f t="shared" si="429"/>
        <v>6899.2000000000007</v>
      </c>
      <c r="G2997" s="54">
        <f t="shared" si="430"/>
        <v>6899.2000000000007</v>
      </c>
      <c r="H2997" s="25">
        <v>405326</v>
      </c>
      <c r="I2997" s="25" t="s">
        <v>4334</v>
      </c>
      <c r="J2997" s="25">
        <v>1</v>
      </c>
      <c r="K2997" s="25">
        <v>1</v>
      </c>
      <c r="L2997" s="25">
        <f t="shared" si="427"/>
        <v>0</v>
      </c>
      <c r="M2997" s="25"/>
      <c r="N2997" s="45">
        <v>45927</v>
      </c>
      <c r="O2997" s="54"/>
      <c r="P2997" s="25" t="s">
        <v>166</v>
      </c>
      <c r="Q2997" s="25">
        <v>58156229353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Lucknow</v>
      </c>
      <c r="W2997" s="56"/>
      <c r="X2997" s="45">
        <v>45929</v>
      </c>
      <c r="Y2997" s="25">
        <f t="shared" si="431"/>
        <v>2</v>
      </c>
      <c r="Z2997" s="25" t="str">
        <f t="shared" si="432"/>
        <v>Saturday</v>
      </c>
      <c r="AA2997" s="25" t="str">
        <f t="shared" si="433"/>
        <v>Monday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28"/>
        <v>2995</v>
      </c>
      <c r="B2998" s="25" t="s">
        <v>3744</v>
      </c>
      <c r="C2998" s="45">
        <v>45919</v>
      </c>
      <c r="D2998" s="45">
        <v>45926</v>
      </c>
      <c r="E2998" s="8">
        <v>58.1</v>
      </c>
      <c r="F2998" s="8">
        <f t="shared" si="429"/>
        <v>5112.8</v>
      </c>
      <c r="G2998" s="54">
        <f t="shared" si="430"/>
        <v>5112.8</v>
      </c>
      <c r="H2998" s="25">
        <v>406605</v>
      </c>
      <c r="I2998" s="25" t="s">
        <v>4335</v>
      </c>
      <c r="J2998" s="25">
        <v>1</v>
      </c>
      <c r="K2998" s="25">
        <v>1</v>
      </c>
      <c r="L2998" s="25">
        <f t="shared" si="427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431"/>
        <v>2</v>
      </c>
      <c r="Z2998" s="25" t="str">
        <f t="shared" si="432"/>
        <v>Saturday</v>
      </c>
      <c r="AA2998" s="25" t="str">
        <f t="shared" si="433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28"/>
        <v>2996</v>
      </c>
      <c r="B2999" s="25" t="s">
        <v>3744</v>
      </c>
      <c r="C2999" s="45">
        <v>45919</v>
      </c>
      <c r="D2999" s="45">
        <v>45926</v>
      </c>
      <c r="E2999" s="8">
        <v>79.099999999999994</v>
      </c>
      <c r="F2999" s="8">
        <f t="shared" si="429"/>
        <v>6960.7999999999993</v>
      </c>
      <c r="G2999" s="54">
        <f t="shared" si="430"/>
        <v>6960.7999999999993</v>
      </c>
      <c r="H2999" s="25">
        <v>406609</v>
      </c>
      <c r="I2999" s="25" t="s">
        <v>4336</v>
      </c>
      <c r="J2999" s="25">
        <v>1</v>
      </c>
      <c r="K2999" s="25">
        <v>1</v>
      </c>
      <c r="L2999" s="25">
        <f t="shared" si="427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>
        <v>45929</v>
      </c>
      <c r="Y2999" s="25">
        <f t="shared" si="431"/>
        <v>2</v>
      </c>
      <c r="Z2999" s="25" t="str">
        <f t="shared" si="432"/>
        <v>Saturday</v>
      </c>
      <c r="AA2999" s="25" t="str">
        <f t="shared" si="433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428"/>
        <v>2997</v>
      </c>
      <c r="B3000" s="25" t="s">
        <v>3744</v>
      </c>
      <c r="C3000" s="45">
        <v>45919</v>
      </c>
      <c r="D3000" s="45">
        <v>45926</v>
      </c>
      <c r="E3000" s="8">
        <v>41.3</v>
      </c>
      <c r="F3000" s="8">
        <f t="shared" si="429"/>
        <v>3634.3999999999996</v>
      </c>
      <c r="G3000" s="54">
        <f t="shared" si="430"/>
        <v>7268.7999999999993</v>
      </c>
      <c r="H3000" s="25">
        <v>420404</v>
      </c>
      <c r="I3000" s="25" t="s">
        <v>3774</v>
      </c>
      <c r="J3000" s="25">
        <v>2</v>
      </c>
      <c r="K3000" s="25">
        <v>2</v>
      </c>
      <c r="L3000" s="25">
        <f t="shared" ref="L3000:L3075" si="434">J3000-K3000</f>
        <v>0</v>
      </c>
      <c r="M3000" s="25"/>
      <c r="N3000" s="45">
        <v>45927</v>
      </c>
      <c r="O3000" s="54"/>
      <c r="P3000" s="25" t="s">
        <v>893</v>
      </c>
      <c r="Q3000" s="25">
        <v>58156226575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Banglore</v>
      </c>
      <c r="W3000" s="56"/>
      <c r="X3000" s="45">
        <v>45929</v>
      </c>
      <c r="Y3000" s="25">
        <f t="shared" si="431"/>
        <v>2</v>
      </c>
      <c r="Z3000" s="25" t="str">
        <f t="shared" si="432"/>
        <v>Saturday</v>
      </c>
      <c r="AA3000" s="25" t="str">
        <f t="shared" si="433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428"/>
        <v>2998</v>
      </c>
      <c r="B3001" s="25" t="s">
        <v>3744</v>
      </c>
      <c r="C3001" s="45">
        <v>45919</v>
      </c>
      <c r="D3001" s="45">
        <v>45926</v>
      </c>
      <c r="E3001" s="8">
        <v>160.30000000000001</v>
      </c>
      <c r="F3001" s="8">
        <f t="shared" si="429"/>
        <v>14106.400000000001</v>
      </c>
      <c r="G3001" s="54">
        <f t="shared" si="430"/>
        <v>28212.800000000003</v>
      </c>
      <c r="H3001" s="25">
        <v>422302</v>
      </c>
      <c r="I3001" s="25" t="s">
        <v>3838</v>
      </c>
      <c r="J3001" s="25">
        <v>2</v>
      </c>
      <c r="K3001" s="25">
        <v>2</v>
      </c>
      <c r="L3001" s="25">
        <f t="shared" si="434"/>
        <v>0</v>
      </c>
      <c r="M3001" s="25"/>
      <c r="N3001" s="45">
        <v>45927</v>
      </c>
      <c r="O3001" s="54"/>
      <c r="P3001" s="25" t="s">
        <v>2053</v>
      </c>
      <c r="Q3001" s="25">
        <v>58156226041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Banglore</v>
      </c>
      <c r="W3001" s="56"/>
      <c r="X3001" s="45">
        <v>45929</v>
      </c>
      <c r="Y3001" s="25">
        <f t="shared" si="431"/>
        <v>2</v>
      </c>
      <c r="Z3001" s="25" t="str">
        <f t="shared" si="432"/>
        <v>Saturday</v>
      </c>
      <c r="AA3001" s="25" t="str">
        <f t="shared" si="433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28"/>
        <v>2999</v>
      </c>
      <c r="B3002" s="25" t="s">
        <v>3744</v>
      </c>
      <c r="C3002" s="45">
        <v>45919</v>
      </c>
      <c r="D3002" s="45">
        <v>45926</v>
      </c>
      <c r="E3002" s="8">
        <v>62.3</v>
      </c>
      <c r="F3002" s="8">
        <f t="shared" si="429"/>
        <v>5482.4</v>
      </c>
      <c r="G3002" s="54">
        <f t="shared" si="430"/>
        <v>5482.4</v>
      </c>
      <c r="H3002" s="25">
        <v>423115</v>
      </c>
      <c r="I3002" s="25" t="s">
        <v>4337</v>
      </c>
      <c r="J3002" s="25">
        <v>1</v>
      </c>
      <c r="K3002" s="25">
        <v>1</v>
      </c>
      <c r="L3002" s="25">
        <f t="shared" si="434"/>
        <v>0</v>
      </c>
      <c r="M3002" s="25"/>
      <c r="N3002" s="45">
        <v>45927</v>
      </c>
      <c r="O3002" s="54"/>
      <c r="P3002" s="25" t="s">
        <v>622</v>
      </c>
      <c r="Q3002" s="25">
        <v>58156227076</v>
      </c>
      <c r="R3002" s="25" t="s">
        <v>41</v>
      </c>
      <c r="S3002" s="3">
        <v>-20</v>
      </c>
      <c r="T3002" s="55"/>
      <c r="U3002" s="25" t="s">
        <v>19</v>
      </c>
      <c r="V3002" s="25" t="str">
        <f>VLOOKUP(P3002,'Customer List'!B:C,2,)</f>
        <v>Hyderabad</v>
      </c>
      <c r="W3002" s="56"/>
      <c r="X3002" s="45">
        <v>45929</v>
      </c>
      <c r="Y3002" s="25">
        <f t="shared" si="431"/>
        <v>2</v>
      </c>
      <c r="Z3002" s="25" t="str">
        <f t="shared" si="432"/>
        <v>Saturday</v>
      </c>
      <c r="AA3002" s="25" t="str">
        <f t="shared" si="433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428"/>
        <v>3000</v>
      </c>
      <c r="B3003" s="25" t="s">
        <v>3744</v>
      </c>
      <c r="C3003" s="45">
        <v>45919</v>
      </c>
      <c r="D3003" s="45">
        <v>45926</v>
      </c>
      <c r="E3003" s="8">
        <v>29.4</v>
      </c>
      <c r="F3003" s="8">
        <f t="shared" si="429"/>
        <v>2587.1999999999998</v>
      </c>
      <c r="G3003" s="54">
        <f t="shared" si="430"/>
        <v>2587.1999999999998</v>
      </c>
      <c r="H3003" s="25">
        <v>423501</v>
      </c>
      <c r="I3003" s="25" t="s">
        <v>4338</v>
      </c>
      <c r="J3003" s="25">
        <v>1</v>
      </c>
      <c r="K3003" s="25"/>
      <c r="L3003" s="25">
        <f t="shared" si="434"/>
        <v>1</v>
      </c>
      <c r="M3003" s="25"/>
      <c r="N3003" s="45"/>
      <c r="O3003" s="54"/>
      <c r="P3003" s="25" t="s">
        <v>2520</v>
      </c>
      <c r="Q3003" s="25"/>
      <c r="R3003" s="25"/>
      <c r="S3003" s="3" t="s">
        <v>300</v>
      </c>
      <c r="T3003" s="55"/>
      <c r="U3003" s="25" t="s">
        <v>19</v>
      </c>
      <c r="V3003" s="25" t="str">
        <f>VLOOKUP(P3003,'Customer List'!B:C,2,)</f>
        <v>MOHALI (PUNJAB)</v>
      </c>
      <c r="W3003" s="56" t="s">
        <v>3749</v>
      </c>
      <c r="X3003" s="45"/>
      <c r="Y3003" s="25" t="str">
        <f t="shared" si="431"/>
        <v/>
      </c>
      <c r="Z3003" s="25" t="str">
        <f t="shared" si="432"/>
        <v/>
      </c>
      <c r="AA3003" s="25" t="str">
        <f t="shared" si="433"/>
        <v/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28"/>
        <v>3001</v>
      </c>
      <c r="B3004" s="25" t="s">
        <v>3744</v>
      </c>
      <c r="C3004" s="45">
        <v>45919</v>
      </c>
      <c r="D3004" s="45">
        <v>45926</v>
      </c>
      <c r="E3004" s="8">
        <v>147.69999999999999</v>
      </c>
      <c r="F3004" s="8">
        <f t="shared" si="429"/>
        <v>12997.599999999999</v>
      </c>
      <c r="G3004" s="54">
        <f t="shared" si="430"/>
        <v>12997.599999999999</v>
      </c>
      <c r="H3004" s="25">
        <v>425305</v>
      </c>
      <c r="I3004" s="25" t="s">
        <v>4339</v>
      </c>
      <c r="J3004" s="25">
        <v>1</v>
      </c>
      <c r="K3004" s="25">
        <v>1</v>
      </c>
      <c r="L3004" s="25">
        <f t="shared" si="434"/>
        <v>0</v>
      </c>
      <c r="M3004" s="25"/>
      <c r="N3004" s="45">
        <v>45927</v>
      </c>
      <c r="O3004" s="54"/>
      <c r="P3004" s="25" t="s">
        <v>888</v>
      </c>
      <c r="Q3004" s="25">
        <v>58156225400</v>
      </c>
      <c r="R3004" s="25" t="s">
        <v>41</v>
      </c>
      <c r="S3004" s="3">
        <v>-20</v>
      </c>
      <c r="T3004" s="55"/>
      <c r="U3004" s="25" t="s">
        <v>19</v>
      </c>
      <c r="V3004" s="25" t="str">
        <f>VLOOKUP(P3004,'Customer List'!B:C,2,)</f>
        <v>Karnataka</v>
      </c>
      <c r="W3004" s="56"/>
      <c r="X3004" s="45">
        <v>45930</v>
      </c>
      <c r="Y3004" s="25">
        <f t="shared" si="431"/>
        <v>3</v>
      </c>
      <c r="Z3004" s="25" t="str">
        <f t="shared" si="432"/>
        <v>Saturday</v>
      </c>
      <c r="AA3004" s="25" t="str">
        <f t="shared" si="433"/>
        <v>Tuesday</v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x14ac:dyDescent="0.25">
      <c r="A3005" s="25">
        <f t="shared" si="428"/>
        <v>3002</v>
      </c>
      <c r="B3005" s="25" t="s">
        <v>3744</v>
      </c>
      <c r="C3005" s="45">
        <v>45919</v>
      </c>
      <c r="D3005" s="45">
        <v>45926</v>
      </c>
      <c r="E3005" s="8">
        <v>164.5</v>
      </c>
      <c r="F3005" s="8">
        <f t="shared" si="429"/>
        <v>14476</v>
      </c>
      <c r="G3005" s="54">
        <f t="shared" si="430"/>
        <v>14476</v>
      </c>
      <c r="H3005" s="25">
        <v>500304</v>
      </c>
      <c r="I3005" s="25" t="s">
        <v>4340</v>
      </c>
      <c r="J3005" s="25">
        <v>1</v>
      </c>
      <c r="K3005" s="25">
        <v>1</v>
      </c>
      <c r="L3005" s="25">
        <f t="shared" si="434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>
        <v>45929</v>
      </c>
      <c r="Y3005" s="25">
        <f t="shared" si="431"/>
        <v>2</v>
      </c>
      <c r="Z3005" s="25" t="str">
        <f t="shared" si="432"/>
        <v>Saturday</v>
      </c>
      <c r="AA3005" s="25" t="str">
        <f t="shared" si="433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28"/>
        <v>3003</v>
      </c>
      <c r="B3006" s="25" t="s">
        <v>3744</v>
      </c>
      <c r="C3006" s="45">
        <v>45919</v>
      </c>
      <c r="D3006" s="45">
        <v>45926</v>
      </c>
      <c r="E3006" s="8">
        <v>58.1</v>
      </c>
      <c r="F3006" s="8">
        <f t="shared" si="429"/>
        <v>5112.8</v>
      </c>
      <c r="G3006" s="54">
        <f t="shared" si="430"/>
        <v>5112.8</v>
      </c>
      <c r="H3006" s="25">
        <v>500701</v>
      </c>
      <c r="I3006" s="25" t="s">
        <v>4341</v>
      </c>
      <c r="J3006" s="25">
        <v>1</v>
      </c>
      <c r="K3006" s="25">
        <v>1</v>
      </c>
      <c r="L3006" s="25">
        <f t="shared" si="434"/>
        <v>0</v>
      </c>
      <c r="M3006" s="25"/>
      <c r="N3006" s="45">
        <v>45929</v>
      </c>
      <c r="O3006" s="54"/>
      <c r="P3006" s="25" t="s">
        <v>214</v>
      </c>
      <c r="Q3006" s="25" t="s">
        <v>2002</v>
      </c>
      <c r="R3006" s="25" t="s">
        <v>2002</v>
      </c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/>
      <c r="X3006" s="45"/>
      <c r="Y3006" s="25" t="str">
        <f t="shared" si="431"/>
        <v/>
      </c>
      <c r="Z3006" s="25" t="str">
        <f t="shared" si="432"/>
        <v>Monday</v>
      </c>
      <c r="AA3006" s="25" t="str">
        <f t="shared" si="433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x14ac:dyDescent="0.25">
      <c r="A3007" s="25">
        <f t="shared" si="428"/>
        <v>3004</v>
      </c>
      <c r="B3007" s="25" t="s">
        <v>3744</v>
      </c>
      <c r="C3007" s="45">
        <v>45919</v>
      </c>
      <c r="D3007" s="45">
        <v>45926</v>
      </c>
      <c r="E3007" s="8">
        <v>164.5</v>
      </c>
      <c r="F3007" s="8">
        <f t="shared" si="429"/>
        <v>14476</v>
      </c>
      <c r="G3007" s="54">
        <f t="shared" si="430"/>
        <v>14476</v>
      </c>
      <c r="H3007" s="25">
        <v>500806</v>
      </c>
      <c r="I3007" s="25" t="s">
        <v>4342</v>
      </c>
      <c r="J3007" s="25">
        <v>1</v>
      </c>
      <c r="K3007" s="25">
        <v>1</v>
      </c>
      <c r="L3007" s="25">
        <f t="shared" si="434"/>
        <v>0</v>
      </c>
      <c r="M3007" s="25"/>
      <c r="N3007" s="45">
        <v>45927</v>
      </c>
      <c r="O3007" s="54"/>
      <c r="P3007" s="25" t="s">
        <v>243</v>
      </c>
      <c r="Q3007" s="25">
        <v>58156233800</v>
      </c>
      <c r="R3007" s="25" t="s">
        <v>41</v>
      </c>
      <c r="S3007" s="3">
        <v>4</v>
      </c>
      <c r="T3007" s="55"/>
      <c r="U3007" s="25" t="s">
        <v>19</v>
      </c>
      <c r="V3007" s="25" t="str">
        <f>VLOOKUP(P3007,'Customer List'!B:C,2,)</f>
        <v>Mumbai</v>
      </c>
      <c r="W3007" s="56"/>
      <c r="X3007" s="45">
        <v>45929</v>
      </c>
      <c r="Y3007" s="25">
        <f t="shared" si="431"/>
        <v>2</v>
      </c>
      <c r="Z3007" s="25" t="str">
        <f t="shared" si="432"/>
        <v>Saturday</v>
      </c>
      <c r="AA3007" s="25" t="str">
        <f t="shared" si="433"/>
        <v>Monday</v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28"/>
        <v>3005</v>
      </c>
      <c r="B3008" s="25" t="s">
        <v>3744</v>
      </c>
      <c r="C3008" s="45">
        <v>45919</v>
      </c>
      <c r="D3008" s="45">
        <v>45926</v>
      </c>
      <c r="E3008" s="8">
        <v>241.5</v>
      </c>
      <c r="F3008" s="8">
        <f t="shared" si="429"/>
        <v>21252</v>
      </c>
      <c r="G3008" s="54">
        <f t="shared" si="430"/>
        <v>21252</v>
      </c>
      <c r="H3008" s="25">
        <v>500832</v>
      </c>
      <c r="I3008" s="25" t="s">
        <v>4343</v>
      </c>
      <c r="J3008" s="25">
        <v>1</v>
      </c>
      <c r="K3008" s="25"/>
      <c r="L3008" s="25">
        <f t="shared" si="434"/>
        <v>1</v>
      </c>
      <c r="M3008" s="25"/>
      <c r="N3008" s="45"/>
      <c r="O3008" s="54"/>
      <c r="P3008" s="25" t="s">
        <v>255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Delhi</v>
      </c>
      <c r="W3008" s="56" t="s">
        <v>3751</v>
      </c>
      <c r="X3008" s="45"/>
      <c r="Y3008" s="25" t="str">
        <f t="shared" si="431"/>
        <v/>
      </c>
      <c r="Z3008" s="25" t="str">
        <f t="shared" si="432"/>
        <v/>
      </c>
      <c r="AA3008" s="25" t="str">
        <f t="shared" si="433"/>
        <v/>
      </c>
      <c r="AB3008" s="25" t="str">
        <f>VLOOKUP(U3008,'Currency Sheet'!A:C,3,)</f>
        <v>DOLLAR</v>
      </c>
      <c r="AC3008" s="67" t="str">
        <f>VLOOKUP(P3008,'Customer List'!B:D,3,)</f>
        <v>Local</v>
      </c>
    </row>
    <row r="3009" spans="1:29" x14ac:dyDescent="0.25">
      <c r="A3009" s="25">
        <f t="shared" si="428"/>
        <v>3006</v>
      </c>
      <c r="B3009" s="25" t="s">
        <v>3744</v>
      </c>
      <c r="C3009" s="45">
        <v>45919</v>
      </c>
      <c r="D3009" s="45">
        <v>45926</v>
      </c>
      <c r="E3009" s="8">
        <v>86.8</v>
      </c>
      <c r="F3009" s="8">
        <f t="shared" si="429"/>
        <v>7638.4</v>
      </c>
      <c r="G3009" s="54">
        <f t="shared" si="430"/>
        <v>7638.4</v>
      </c>
      <c r="H3009" s="25">
        <v>502521</v>
      </c>
      <c r="I3009" s="25" t="s">
        <v>4344</v>
      </c>
      <c r="J3009" s="25">
        <v>1</v>
      </c>
      <c r="K3009" s="25"/>
      <c r="L3009" s="25">
        <f t="shared" si="434"/>
        <v>1</v>
      </c>
      <c r="M3009" s="25"/>
      <c r="N3009" s="45"/>
      <c r="O3009" s="54"/>
      <c r="P3009" s="25" t="s">
        <v>229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Kolkata</v>
      </c>
      <c r="W3009" s="56" t="s">
        <v>3749</v>
      </c>
      <c r="X3009" s="45"/>
      <c r="Y3009" s="25" t="str">
        <f t="shared" si="431"/>
        <v/>
      </c>
      <c r="Z3009" s="25" t="str">
        <f t="shared" si="432"/>
        <v/>
      </c>
      <c r="AA3009" s="25" t="str">
        <f t="shared" si="433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28"/>
        <v>3007</v>
      </c>
      <c r="B3010" s="25" t="s">
        <v>3744</v>
      </c>
      <c r="C3010" s="45">
        <v>45919</v>
      </c>
      <c r="D3010" s="45">
        <v>45926</v>
      </c>
      <c r="E3010" s="8">
        <v>90.3</v>
      </c>
      <c r="F3010" s="8">
        <f t="shared" si="429"/>
        <v>7946.4</v>
      </c>
      <c r="G3010" s="54">
        <f t="shared" si="430"/>
        <v>7946.4</v>
      </c>
      <c r="H3010" s="25">
        <v>502929</v>
      </c>
      <c r="I3010" s="25" t="s">
        <v>4345</v>
      </c>
      <c r="J3010" s="25">
        <v>1</v>
      </c>
      <c r="K3010" s="25"/>
      <c r="L3010" s="25">
        <f t="shared" si="434"/>
        <v>1</v>
      </c>
      <c r="M3010" s="25"/>
      <c r="N3010" s="45"/>
      <c r="O3010" s="54"/>
      <c r="P3010" s="25" t="s">
        <v>229</v>
      </c>
      <c r="Q3010" s="25"/>
      <c r="R3010" s="25"/>
      <c r="S3010" s="3">
        <v>4</v>
      </c>
      <c r="T3010" s="55"/>
      <c r="U3010" s="25" t="s">
        <v>19</v>
      </c>
      <c r="V3010" s="25" t="str">
        <f>VLOOKUP(P3010,'Customer List'!B:C,2,)</f>
        <v>Kolkata</v>
      </c>
      <c r="W3010" s="56" t="s">
        <v>3749</v>
      </c>
      <c r="X3010" s="45"/>
      <c r="Y3010" s="25" t="str">
        <f t="shared" si="431"/>
        <v/>
      </c>
      <c r="Z3010" s="25" t="str">
        <f t="shared" si="432"/>
        <v/>
      </c>
      <c r="AA3010" s="25" t="str">
        <f t="shared" si="433"/>
        <v/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x14ac:dyDescent="0.25">
      <c r="A3011" s="25">
        <f t="shared" si="428"/>
        <v>3008</v>
      </c>
      <c r="B3011" s="25" t="s">
        <v>3744</v>
      </c>
      <c r="C3011" s="45">
        <v>45919</v>
      </c>
      <c r="D3011" s="45">
        <v>45926</v>
      </c>
      <c r="E3011" s="8">
        <v>321.75</v>
      </c>
      <c r="F3011" s="8">
        <f t="shared" si="429"/>
        <v>28314</v>
      </c>
      <c r="G3011" s="54">
        <f t="shared" si="430"/>
        <v>28314</v>
      </c>
      <c r="H3011" s="25">
        <v>502948</v>
      </c>
      <c r="I3011" s="25" t="s">
        <v>4346</v>
      </c>
      <c r="J3011" s="25">
        <v>1</v>
      </c>
      <c r="K3011" s="25"/>
      <c r="L3011" s="25">
        <f t="shared" si="434"/>
        <v>1</v>
      </c>
      <c r="M3011" s="25"/>
      <c r="N3011" s="45"/>
      <c r="O3011" s="54"/>
      <c r="P3011" s="25" t="s">
        <v>618</v>
      </c>
      <c r="Q3011" s="25"/>
      <c r="R3011" s="25"/>
      <c r="S3011" s="3">
        <v>4</v>
      </c>
      <c r="T3011" s="55"/>
      <c r="U3011" s="25" t="s">
        <v>19</v>
      </c>
      <c r="V3011" s="25" t="str">
        <f>VLOOKUP(P3011,'Customer List'!B:C,2,)</f>
        <v>Bhuvneshwar</v>
      </c>
      <c r="W3011" s="56" t="s">
        <v>4686</v>
      </c>
      <c r="X3011" s="45"/>
      <c r="Y3011" s="25" t="str">
        <f t="shared" si="431"/>
        <v/>
      </c>
      <c r="Z3011" s="25" t="str">
        <f t="shared" si="432"/>
        <v/>
      </c>
      <c r="AA3011" s="25" t="str">
        <f t="shared" si="433"/>
        <v/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28"/>
        <v>3009</v>
      </c>
      <c r="B3012" s="25" t="s">
        <v>3744</v>
      </c>
      <c r="C3012" s="45">
        <v>45919</v>
      </c>
      <c r="D3012" s="45">
        <v>45926</v>
      </c>
      <c r="E3012" s="8">
        <v>65.8</v>
      </c>
      <c r="F3012" s="8">
        <f t="shared" si="429"/>
        <v>5790.4</v>
      </c>
      <c r="G3012" s="54">
        <f t="shared" si="430"/>
        <v>5790.4</v>
      </c>
      <c r="H3012" s="25">
        <v>506501</v>
      </c>
      <c r="I3012" s="25" t="s">
        <v>4347</v>
      </c>
      <c r="J3012" s="25">
        <v>1</v>
      </c>
      <c r="K3012" s="25">
        <v>1</v>
      </c>
      <c r="L3012" s="25">
        <f t="shared" si="434"/>
        <v>0</v>
      </c>
      <c r="M3012" s="25"/>
      <c r="N3012" s="45">
        <v>45929</v>
      </c>
      <c r="O3012" s="54"/>
      <c r="P3012" s="25" t="s">
        <v>214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31"/>
        <v/>
      </c>
      <c r="Z3012" s="25" t="str">
        <f t="shared" si="432"/>
        <v>Monday</v>
      </c>
      <c r="AA3012" s="25" t="str">
        <f t="shared" si="433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x14ac:dyDescent="0.25">
      <c r="A3013" s="25">
        <f t="shared" si="428"/>
        <v>3010</v>
      </c>
      <c r="B3013" s="25" t="s">
        <v>3744</v>
      </c>
      <c r="C3013" s="45">
        <v>45919</v>
      </c>
      <c r="D3013" s="45">
        <v>45926</v>
      </c>
      <c r="E3013" s="8">
        <v>212.8</v>
      </c>
      <c r="F3013" s="8">
        <f t="shared" si="429"/>
        <v>18726.400000000001</v>
      </c>
      <c r="G3013" s="54">
        <f t="shared" si="430"/>
        <v>18726.400000000001</v>
      </c>
      <c r="H3013" s="25">
        <v>507605</v>
      </c>
      <c r="I3013" s="25" t="s">
        <v>4348</v>
      </c>
      <c r="J3013" s="25">
        <v>1</v>
      </c>
      <c r="K3013" s="25">
        <v>1</v>
      </c>
      <c r="L3013" s="25">
        <f t="shared" si="434"/>
        <v>0</v>
      </c>
      <c r="M3013" s="25"/>
      <c r="N3013" s="45">
        <v>45927</v>
      </c>
      <c r="O3013" s="54"/>
      <c r="P3013" s="25" t="s">
        <v>243</v>
      </c>
      <c r="Q3013" s="25">
        <v>58156233800</v>
      </c>
      <c r="R3013" s="25" t="s">
        <v>41</v>
      </c>
      <c r="S3013" s="3">
        <v>4</v>
      </c>
      <c r="T3013" s="55"/>
      <c r="U3013" s="25" t="s">
        <v>19</v>
      </c>
      <c r="V3013" s="25" t="str">
        <f>VLOOKUP(P3013,'Customer List'!B:C,2,)</f>
        <v>Mumbai</v>
      </c>
      <c r="W3013" s="56"/>
      <c r="X3013" s="45">
        <v>45929</v>
      </c>
      <c r="Y3013" s="25">
        <f t="shared" si="431"/>
        <v>2</v>
      </c>
      <c r="Z3013" s="25" t="str">
        <f t="shared" si="432"/>
        <v>Saturday</v>
      </c>
      <c r="AA3013" s="25" t="str">
        <f t="shared" si="433"/>
        <v>Monday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si="428"/>
        <v>3011</v>
      </c>
      <c r="B3014" s="25" t="s">
        <v>3744</v>
      </c>
      <c r="C3014" s="45">
        <v>45919</v>
      </c>
      <c r="D3014" s="45">
        <v>45926</v>
      </c>
      <c r="E3014" s="8">
        <v>102.2</v>
      </c>
      <c r="F3014" s="8">
        <f t="shared" si="429"/>
        <v>8993.6</v>
      </c>
      <c r="G3014" s="54">
        <f t="shared" si="430"/>
        <v>8993.6</v>
      </c>
      <c r="H3014" s="25">
        <v>512305</v>
      </c>
      <c r="I3014" s="25" t="s">
        <v>4349</v>
      </c>
      <c r="J3014" s="25">
        <v>1</v>
      </c>
      <c r="K3014" s="25">
        <v>1</v>
      </c>
      <c r="L3014" s="25">
        <f t="shared" si="434"/>
        <v>0</v>
      </c>
      <c r="M3014" s="25"/>
      <c r="N3014" s="45">
        <v>45929</v>
      </c>
      <c r="O3014" s="54"/>
      <c r="P3014" s="25" t="s">
        <v>209</v>
      </c>
      <c r="Q3014" s="25" t="s">
        <v>2002</v>
      </c>
      <c r="R3014" s="25" t="s">
        <v>2002</v>
      </c>
      <c r="S3014" s="3">
        <v>4</v>
      </c>
      <c r="T3014" s="55"/>
      <c r="U3014" s="25" t="s">
        <v>19</v>
      </c>
      <c r="V3014" s="25" t="str">
        <f>VLOOKUP(P3014,'Customer List'!B:C,2,)</f>
        <v>Delhi</v>
      </c>
      <c r="W3014" s="56"/>
      <c r="X3014" s="45"/>
      <c r="Y3014" s="25" t="str">
        <f t="shared" si="431"/>
        <v/>
      </c>
      <c r="Z3014" s="25" t="str">
        <f t="shared" si="432"/>
        <v>Monday</v>
      </c>
      <c r="AA3014" s="25" t="str">
        <f t="shared" si="433"/>
        <v/>
      </c>
      <c r="AB3014" s="25" t="str">
        <f>VLOOKUP(U3014,'Currency Sheet'!A:C,3,)</f>
        <v>DOLLAR</v>
      </c>
      <c r="AC3014" s="67" t="str">
        <f>VLOOKUP(P3014,'Customer List'!B:D,3,)</f>
        <v>Local</v>
      </c>
    </row>
    <row r="3015" spans="1:29" x14ac:dyDescent="0.25">
      <c r="A3015" s="25">
        <f t="shared" si="428"/>
        <v>3012</v>
      </c>
      <c r="B3015" s="25" t="s">
        <v>3744</v>
      </c>
      <c r="C3015" s="45">
        <v>45919</v>
      </c>
      <c r="D3015" s="45">
        <v>45926</v>
      </c>
      <c r="E3015" s="8">
        <v>177.1</v>
      </c>
      <c r="F3015" s="8">
        <f t="shared" si="429"/>
        <v>15584.8</v>
      </c>
      <c r="G3015" s="54">
        <f t="shared" si="430"/>
        <v>15584.8</v>
      </c>
      <c r="H3015" s="25">
        <v>570804</v>
      </c>
      <c r="I3015" s="25" t="s">
        <v>3929</v>
      </c>
      <c r="J3015" s="25">
        <v>1</v>
      </c>
      <c r="K3015" s="25">
        <v>1</v>
      </c>
      <c r="L3015" s="25">
        <f t="shared" si="434"/>
        <v>0</v>
      </c>
      <c r="M3015" s="25"/>
      <c r="N3015" s="45">
        <v>45927</v>
      </c>
      <c r="O3015" s="54"/>
      <c r="P3015" s="25" t="s">
        <v>2052</v>
      </c>
      <c r="Q3015" s="25">
        <v>58156227345</v>
      </c>
      <c r="R3015" s="25" t="s">
        <v>41</v>
      </c>
      <c r="S3015" s="3">
        <v>-20</v>
      </c>
      <c r="T3015" s="55"/>
      <c r="U3015" s="25" t="s">
        <v>19</v>
      </c>
      <c r="V3015" s="25" t="str">
        <f>VLOOKUP(P3015,'Customer List'!B:C,2,)</f>
        <v>Pune</v>
      </c>
      <c r="W3015" s="56"/>
      <c r="X3015" s="45">
        <v>45929</v>
      </c>
      <c r="Y3015" s="25">
        <f t="shared" si="431"/>
        <v>2</v>
      </c>
      <c r="Z3015" s="25" t="str">
        <f t="shared" si="432"/>
        <v>Saturday</v>
      </c>
      <c r="AA3015" s="25" t="str">
        <f t="shared" si="433"/>
        <v>Monday</v>
      </c>
      <c r="AB3015" s="25" t="str">
        <f>VLOOKUP(U3015,'Currency Sheet'!A:C,3,)</f>
        <v>DOLLAR</v>
      </c>
      <c r="AC3015" s="67" t="str">
        <f>VLOOKUP(P3015,'Customer List'!B:D,3,)</f>
        <v>OutStation</v>
      </c>
    </row>
    <row r="3016" spans="1:29" x14ac:dyDescent="0.25">
      <c r="A3016" s="25">
        <f t="shared" ref="A3016:A3091" si="435">A3015+1</f>
        <v>3013</v>
      </c>
      <c r="B3016" s="25" t="s">
        <v>3744</v>
      </c>
      <c r="C3016" s="45">
        <v>45919</v>
      </c>
      <c r="D3016" s="45">
        <v>45926</v>
      </c>
      <c r="E3016" s="8">
        <v>259</v>
      </c>
      <c r="F3016" s="8">
        <f t="shared" si="429"/>
        <v>22792</v>
      </c>
      <c r="G3016" s="54">
        <f t="shared" si="430"/>
        <v>22792</v>
      </c>
      <c r="H3016" s="25">
        <v>621616</v>
      </c>
      <c r="I3016" s="25" t="s">
        <v>3985</v>
      </c>
      <c r="J3016" s="25">
        <v>1</v>
      </c>
      <c r="K3016" s="25">
        <v>1</v>
      </c>
      <c r="L3016" s="25">
        <f t="shared" si="434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>
        <v>45929</v>
      </c>
      <c r="Y3016" s="25">
        <f t="shared" si="431"/>
        <v>2</v>
      </c>
      <c r="Z3016" s="25" t="str">
        <f t="shared" si="432"/>
        <v>Saturday</v>
      </c>
      <c r="AA3016" s="25" t="str">
        <f t="shared" si="433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435"/>
        <v>3014</v>
      </c>
      <c r="B3017" s="25" t="s">
        <v>3744</v>
      </c>
      <c r="C3017" s="45">
        <v>45919</v>
      </c>
      <c r="D3017" s="45">
        <v>45926</v>
      </c>
      <c r="E3017" s="8">
        <v>70.7</v>
      </c>
      <c r="F3017" s="8">
        <f t="shared" si="429"/>
        <v>6221.6</v>
      </c>
      <c r="G3017" s="54">
        <f t="shared" si="430"/>
        <v>6221.6</v>
      </c>
      <c r="H3017" s="25">
        <v>626801</v>
      </c>
      <c r="I3017" s="25" t="s">
        <v>4350</v>
      </c>
      <c r="J3017" s="25">
        <v>1</v>
      </c>
      <c r="K3017" s="25">
        <v>1</v>
      </c>
      <c r="L3017" s="25">
        <f t="shared" si="434"/>
        <v>0</v>
      </c>
      <c r="M3017" s="25"/>
      <c r="N3017" s="45">
        <v>45926</v>
      </c>
      <c r="O3017" s="54"/>
      <c r="P3017" s="25" t="s">
        <v>626</v>
      </c>
      <c r="Q3017" s="25" t="s">
        <v>2002</v>
      </c>
      <c r="R3017" s="25" t="s">
        <v>2002</v>
      </c>
      <c r="S3017" s="3">
        <v>4</v>
      </c>
      <c r="T3017" s="55" t="s">
        <v>3748</v>
      </c>
      <c r="U3017" s="25" t="s">
        <v>19</v>
      </c>
      <c r="V3017" s="25" t="str">
        <f>VLOOKUP(P3017,'Customer List'!B:C,2,)</f>
        <v>Delhi</v>
      </c>
      <c r="W3017" s="56"/>
      <c r="X3017" s="45"/>
      <c r="Y3017" s="25" t="str">
        <f t="shared" si="431"/>
        <v/>
      </c>
      <c r="Z3017" s="25" t="str">
        <f t="shared" si="432"/>
        <v>Friday</v>
      </c>
      <c r="AA3017" s="25" t="str">
        <f t="shared" si="433"/>
        <v/>
      </c>
      <c r="AB3017" s="25" t="str">
        <f>VLOOKUP(U3017,'Currency Sheet'!A:C,3,)</f>
        <v>DOLLAR</v>
      </c>
      <c r="AC3017" s="67" t="str">
        <f>VLOOKUP(P3017,'Customer List'!B:D,3,)</f>
        <v>Local</v>
      </c>
    </row>
    <row r="3018" spans="1:29" x14ac:dyDescent="0.25">
      <c r="A3018" s="25">
        <f t="shared" si="435"/>
        <v>3015</v>
      </c>
      <c r="B3018" s="25" t="s">
        <v>3744</v>
      </c>
      <c r="C3018" s="45">
        <v>45919</v>
      </c>
      <c r="D3018" s="45">
        <v>45926</v>
      </c>
      <c r="E3018" s="8">
        <v>267.39999999999998</v>
      </c>
      <c r="F3018" s="8">
        <f t="shared" si="429"/>
        <v>23531.199999999997</v>
      </c>
      <c r="G3018" s="54">
        <f t="shared" si="430"/>
        <v>47062.399999999994</v>
      </c>
      <c r="H3018" s="25">
        <v>626810</v>
      </c>
      <c r="I3018" s="25" t="s">
        <v>4129</v>
      </c>
      <c r="J3018" s="25">
        <v>2</v>
      </c>
      <c r="K3018" s="25">
        <v>2</v>
      </c>
      <c r="L3018" s="25">
        <f t="shared" si="434"/>
        <v>0</v>
      </c>
      <c r="M3018" s="25"/>
      <c r="N3018" s="45">
        <v>45927</v>
      </c>
      <c r="O3018" s="54"/>
      <c r="P3018" s="25" t="s">
        <v>2053</v>
      </c>
      <c r="Q3018" s="25">
        <v>58156226041</v>
      </c>
      <c r="R3018" s="25" t="s">
        <v>41</v>
      </c>
      <c r="S3018" s="3">
        <v>4</v>
      </c>
      <c r="T3018" s="55"/>
      <c r="U3018" s="25" t="s">
        <v>19</v>
      </c>
      <c r="V3018" s="25" t="str">
        <f>VLOOKUP(P3018,'Customer List'!B:C,2,)</f>
        <v>Banglore</v>
      </c>
      <c r="W3018" s="56"/>
      <c r="X3018" s="45">
        <v>45929</v>
      </c>
      <c r="Y3018" s="25">
        <f t="shared" si="431"/>
        <v>2</v>
      </c>
      <c r="Z3018" s="25" t="str">
        <f t="shared" si="432"/>
        <v>Saturday</v>
      </c>
      <c r="AA3018" s="25" t="str">
        <f t="shared" si="433"/>
        <v>Monday</v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435"/>
        <v>3016</v>
      </c>
      <c r="B3019" s="25" t="s">
        <v>3744</v>
      </c>
      <c r="C3019" s="45">
        <v>45919</v>
      </c>
      <c r="D3019" s="45">
        <v>45926</v>
      </c>
      <c r="E3019" s="8">
        <v>234.5</v>
      </c>
      <c r="F3019" s="8">
        <f t="shared" si="429"/>
        <v>20636</v>
      </c>
      <c r="G3019" s="54">
        <f t="shared" si="430"/>
        <v>20636</v>
      </c>
      <c r="H3019" s="25">
        <v>651020</v>
      </c>
      <c r="I3019" s="25" t="s">
        <v>4351</v>
      </c>
      <c r="J3019" s="25">
        <v>1</v>
      </c>
      <c r="K3019" s="25">
        <v>1</v>
      </c>
      <c r="L3019" s="25">
        <f t="shared" si="434"/>
        <v>0</v>
      </c>
      <c r="M3019" s="25"/>
      <c r="N3019" s="45">
        <v>45927</v>
      </c>
      <c r="O3019" s="54"/>
      <c r="P3019" s="25" t="s">
        <v>630</v>
      </c>
      <c r="Q3019" s="25">
        <v>58156228314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Gujrat</v>
      </c>
      <c r="W3019" s="56"/>
      <c r="X3019" s="45">
        <v>45929</v>
      </c>
      <c r="Y3019" s="25">
        <f t="shared" si="431"/>
        <v>2</v>
      </c>
      <c r="Z3019" s="25" t="str">
        <f t="shared" si="432"/>
        <v>Saturday</v>
      </c>
      <c r="AA3019" s="25" t="str">
        <f t="shared" si="433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35"/>
        <v>3017</v>
      </c>
      <c r="B3020" s="25" t="s">
        <v>3744</v>
      </c>
      <c r="C3020" s="45">
        <v>45919</v>
      </c>
      <c r="D3020" s="45">
        <v>45926</v>
      </c>
      <c r="E3020" s="8">
        <v>252</v>
      </c>
      <c r="F3020" s="8">
        <f t="shared" si="429"/>
        <v>22176</v>
      </c>
      <c r="G3020" s="54">
        <f t="shared" si="430"/>
        <v>22176</v>
      </c>
      <c r="H3020" s="25">
        <v>655208</v>
      </c>
      <c r="I3020" s="25" t="s">
        <v>4352</v>
      </c>
      <c r="J3020" s="25">
        <v>1</v>
      </c>
      <c r="K3020" s="25"/>
      <c r="L3020" s="25">
        <f t="shared" si="434"/>
        <v>1</v>
      </c>
      <c r="M3020" s="25"/>
      <c r="N3020" s="45"/>
      <c r="O3020" s="54"/>
      <c r="P3020" s="25" t="s">
        <v>229</v>
      </c>
      <c r="Q3020" s="25"/>
      <c r="R3020" s="25"/>
      <c r="S3020" s="3">
        <v>4</v>
      </c>
      <c r="T3020" s="55"/>
      <c r="U3020" s="25" t="s">
        <v>19</v>
      </c>
      <c r="V3020" s="25" t="str">
        <f>VLOOKUP(P3020,'Customer List'!B:C,2,)</f>
        <v>Kolkata</v>
      </c>
      <c r="W3020" s="56" t="s">
        <v>3749</v>
      </c>
      <c r="X3020" s="45"/>
      <c r="Y3020" s="25" t="str">
        <f t="shared" si="431"/>
        <v/>
      </c>
      <c r="Z3020" s="25" t="str">
        <f t="shared" si="432"/>
        <v/>
      </c>
      <c r="AA3020" s="25" t="str">
        <f t="shared" si="433"/>
        <v/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35"/>
        <v>3018</v>
      </c>
      <c r="B3021" s="25" t="s">
        <v>3744</v>
      </c>
      <c r="C3021" s="45">
        <v>45919</v>
      </c>
      <c r="D3021" s="45">
        <v>45926</v>
      </c>
      <c r="E3021" s="8">
        <v>90.3</v>
      </c>
      <c r="F3021" s="8">
        <f t="shared" si="429"/>
        <v>7946.4</v>
      </c>
      <c r="G3021" s="54">
        <f t="shared" si="430"/>
        <v>7946.4</v>
      </c>
      <c r="H3021" s="25">
        <v>795604</v>
      </c>
      <c r="I3021" s="25" t="s">
        <v>4353</v>
      </c>
      <c r="J3021" s="25">
        <v>1</v>
      </c>
      <c r="K3021" s="25">
        <v>1</v>
      </c>
      <c r="L3021" s="25">
        <f t="shared" si="434"/>
        <v>0</v>
      </c>
      <c r="M3021" s="25"/>
      <c r="N3021" s="45">
        <v>45927</v>
      </c>
      <c r="O3021" s="54"/>
      <c r="P3021" s="25" t="s">
        <v>166</v>
      </c>
      <c r="Q3021" s="25">
        <v>58156229353</v>
      </c>
      <c r="R3021" s="25" t="s">
        <v>41</v>
      </c>
      <c r="S3021" s="3">
        <v>-20</v>
      </c>
      <c r="T3021" s="55"/>
      <c r="U3021" s="25" t="s">
        <v>19</v>
      </c>
      <c r="V3021" s="25" t="str">
        <f>VLOOKUP(P3021,'Customer List'!B:C,2,)</f>
        <v>Lucknow</v>
      </c>
      <c r="W3021" s="56"/>
      <c r="X3021" s="45">
        <v>45929</v>
      </c>
      <c r="Y3021" s="25">
        <f t="shared" si="431"/>
        <v>2</v>
      </c>
      <c r="Z3021" s="25" t="str">
        <f t="shared" si="432"/>
        <v>Saturday</v>
      </c>
      <c r="AA3021" s="25" t="str">
        <f t="shared" si="433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435"/>
        <v>3019</v>
      </c>
      <c r="B3022" s="25" t="s">
        <v>3744</v>
      </c>
      <c r="C3022" s="45">
        <v>45919</v>
      </c>
      <c r="D3022" s="45">
        <v>45926</v>
      </c>
      <c r="E3022" s="8">
        <v>1320</v>
      </c>
      <c r="F3022" s="8">
        <f t="shared" si="429"/>
        <v>116160</v>
      </c>
      <c r="G3022" s="54">
        <f t="shared" si="430"/>
        <v>232320</v>
      </c>
      <c r="H3022" s="25">
        <v>900000034</v>
      </c>
      <c r="I3022" s="25" t="s">
        <v>4354</v>
      </c>
      <c r="J3022" s="25">
        <v>2</v>
      </c>
      <c r="K3022" s="25">
        <v>2</v>
      </c>
      <c r="L3022" s="25">
        <f t="shared" si="434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>
        <v>45929</v>
      </c>
      <c r="Y3022" s="25">
        <f t="shared" si="431"/>
        <v>2</v>
      </c>
      <c r="Z3022" s="25" t="str">
        <f t="shared" si="432"/>
        <v>Saturday</v>
      </c>
      <c r="AA3022" s="25" t="str">
        <f t="shared" si="433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435"/>
        <v>3020</v>
      </c>
      <c r="B3023" s="25" t="s">
        <v>3744</v>
      </c>
      <c r="C3023" s="45">
        <v>45919</v>
      </c>
      <c r="D3023" s="45">
        <v>45926</v>
      </c>
      <c r="E3023" s="8">
        <v>1210</v>
      </c>
      <c r="F3023" s="8">
        <f t="shared" si="429"/>
        <v>106480</v>
      </c>
      <c r="G3023" s="54">
        <f t="shared" si="430"/>
        <v>212960</v>
      </c>
      <c r="H3023" s="25">
        <v>900000035</v>
      </c>
      <c r="I3023" s="25" t="s">
        <v>4355</v>
      </c>
      <c r="J3023" s="25">
        <v>2</v>
      </c>
      <c r="K3023" s="25">
        <v>2</v>
      </c>
      <c r="L3023" s="25">
        <f t="shared" si="434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431"/>
        <v>2</v>
      </c>
      <c r="Z3023" s="25" t="str">
        <f t="shared" si="432"/>
        <v>Saturday</v>
      </c>
      <c r="AA3023" s="25" t="str">
        <f t="shared" si="433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435"/>
        <v>3021</v>
      </c>
      <c r="B3024" s="25" t="s">
        <v>3744</v>
      </c>
      <c r="C3024" s="45">
        <v>45919</v>
      </c>
      <c r="D3024" s="45">
        <v>45926</v>
      </c>
      <c r="E3024" s="8">
        <v>1210</v>
      </c>
      <c r="F3024" s="8">
        <f t="shared" si="429"/>
        <v>106480</v>
      </c>
      <c r="G3024" s="54">
        <f t="shared" si="430"/>
        <v>212960</v>
      </c>
      <c r="H3024" s="25">
        <v>900000036</v>
      </c>
      <c r="I3024" s="25" t="s">
        <v>4356</v>
      </c>
      <c r="J3024" s="25">
        <v>2</v>
      </c>
      <c r="K3024" s="25">
        <v>2</v>
      </c>
      <c r="L3024" s="25">
        <f t="shared" si="434"/>
        <v>0</v>
      </c>
      <c r="M3024" s="25"/>
      <c r="N3024" s="45">
        <v>45927</v>
      </c>
      <c r="O3024" s="54"/>
      <c r="P3024" s="25" t="s">
        <v>949</v>
      </c>
      <c r="Q3024" s="25">
        <v>58156228163</v>
      </c>
      <c r="R3024" s="25" t="s">
        <v>41</v>
      </c>
      <c r="S3024" s="3">
        <v>4</v>
      </c>
      <c r="T3024" s="55"/>
      <c r="U3024" s="25" t="s">
        <v>19</v>
      </c>
      <c r="V3024" s="25" t="str">
        <f>VLOOKUP(P3024,'Customer List'!B:C,2,)</f>
        <v>Banglore</v>
      </c>
      <c r="W3024" s="56"/>
      <c r="X3024" s="45">
        <v>45929</v>
      </c>
      <c r="Y3024" s="25">
        <f t="shared" si="431"/>
        <v>2</v>
      </c>
      <c r="Z3024" s="25" t="str">
        <f t="shared" si="432"/>
        <v>Saturday</v>
      </c>
      <c r="AA3024" s="25" t="str">
        <f t="shared" si="433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x14ac:dyDescent="0.25">
      <c r="A3025" s="25">
        <f t="shared" si="435"/>
        <v>3022</v>
      </c>
      <c r="B3025" s="25" t="s">
        <v>3744</v>
      </c>
      <c r="C3025" s="45">
        <v>45919</v>
      </c>
      <c r="D3025" s="45">
        <v>45926</v>
      </c>
      <c r="E3025" s="8">
        <v>1760</v>
      </c>
      <c r="F3025" s="8">
        <f t="shared" si="429"/>
        <v>154880</v>
      </c>
      <c r="G3025" s="54">
        <f t="shared" si="430"/>
        <v>309760</v>
      </c>
      <c r="H3025" s="25">
        <v>900000866</v>
      </c>
      <c r="I3025" s="25" t="s">
        <v>4357</v>
      </c>
      <c r="J3025" s="25">
        <v>2</v>
      </c>
      <c r="K3025" s="25">
        <v>2</v>
      </c>
      <c r="L3025" s="25">
        <f t="shared" si="434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431"/>
        <v>2</v>
      </c>
      <c r="Z3025" s="25" t="str">
        <f t="shared" si="432"/>
        <v>Saturday</v>
      </c>
      <c r="AA3025" s="25" t="str">
        <f t="shared" si="433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435"/>
        <v>3023</v>
      </c>
      <c r="B3026" s="25" t="s">
        <v>3744</v>
      </c>
      <c r="C3026" s="45">
        <v>45919</v>
      </c>
      <c r="D3026" s="45">
        <v>45926</v>
      </c>
      <c r="E3026" s="8">
        <v>135.80000000000001</v>
      </c>
      <c r="F3026" s="8">
        <f t="shared" si="429"/>
        <v>11950.400000000001</v>
      </c>
      <c r="G3026" s="54">
        <f t="shared" si="430"/>
        <v>11950.400000000001</v>
      </c>
      <c r="H3026" s="25">
        <v>947203</v>
      </c>
      <c r="I3026" s="25" t="s">
        <v>4358</v>
      </c>
      <c r="J3026" s="25">
        <v>1</v>
      </c>
      <c r="K3026" s="25"/>
      <c r="L3026" s="25">
        <f t="shared" si="434"/>
        <v>1</v>
      </c>
      <c r="M3026" s="25"/>
      <c r="N3026" s="45"/>
      <c r="O3026" s="54"/>
      <c r="P3026" s="25" t="s">
        <v>43</v>
      </c>
      <c r="Q3026" s="25"/>
      <c r="R3026" s="25"/>
      <c r="S3026" s="3">
        <v>4</v>
      </c>
      <c r="T3026" s="55"/>
      <c r="U3026" s="25" t="s">
        <v>19</v>
      </c>
      <c r="V3026" s="25" t="str">
        <f>VLOOKUP(P3026,'Customer List'!B:C,2,)</f>
        <v>Faridabad</v>
      </c>
      <c r="W3026" s="56" t="s">
        <v>606</v>
      </c>
      <c r="X3026" s="45"/>
      <c r="Y3026" s="25" t="str">
        <f t="shared" si="431"/>
        <v/>
      </c>
      <c r="Z3026" s="25" t="str">
        <f t="shared" si="432"/>
        <v/>
      </c>
      <c r="AA3026" s="25" t="str">
        <f t="shared" si="433"/>
        <v/>
      </c>
      <c r="AB3026" s="25" t="str">
        <f>VLOOKUP(U3026,'Currency Sheet'!A:C,3,)</f>
        <v>DOLLAR</v>
      </c>
      <c r="AC3026" s="67" t="str">
        <f>VLOOKUP(P3026,'Customer List'!B:D,3,)</f>
        <v>Local</v>
      </c>
    </row>
    <row r="3027" spans="1:29" x14ac:dyDescent="0.25">
      <c r="A3027" s="25">
        <f t="shared" si="435"/>
        <v>3024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ref="F3027:F3029" si="436">IF(AB3027="DOLLAR",E3027*88,E3027)</f>
        <v>33264</v>
      </c>
      <c r="G3027" s="54">
        <f t="shared" ref="G3027:G3029" si="437">F3027*J3027</f>
        <v>33264</v>
      </c>
      <c r="H3027" s="25" t="s">
        <v>442</v>
      </c>
      <c r="I3027" s="25" t="s">
        <v>4359</v>
      </c>
      <c r="J3027" s="25">
        <v>1</v>
      </c>
      <c r="K3027" s="25">
        <v>1</v>
      </c>
      <c r="L3027" s="25">
        <f t="shared" si="434"/>
        <v>0</v>
      </c>
      <c r="M3027" s="25" t="s">
        <v>4755</v>
      </c>
      <c r="N3027" s="45">
        <v>45934</v>
      </c>
      <c r="O3027" s="54">
        <v>46305</v>
      </c>
      <c r="P3027" s="25" t="s">
        <v>660</v>
      </c>
      <c r="Q3027" s="25">
        <v>58156478682</v>
      </c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3750</v>
      </c>
      <c r="X3027" s="45"/>
      <c r="Y3027" s="25" t="str">
        <f t="shared" si="431"/>
        <v/>
      </c>
      <c r="Z3027" s="25" t="str">
        <f t="shared" ref="Z3027:Z3029" si="438">IF(N3027="", "", TEXT(N3027, "dddd"))</f>
        <v>Saturday</v>
      </c>
      <c r="AA3027" s="25" t="str">
        <f t="shared" ref="AA3027:AA3029" si="439">IF(X3027="", "", TEXT(X3027, "dddd"))</f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435"/>
        <v>3025</v>
      </c>
      <c r="B3028" s="25">
        <v>179381</v>
      </c>
      <c r="C3028" s="45">
        <v>45924</v>
      </c>
      <c r="D3028" s="45">
        <v>45929</v>
      </c>
      <c r="E3028" s="8">
        <v>378</v>
      </c>
      <c r="F3028" s="8">
        <f t="shared" si="436"/>
        <v>33264</v>
      </c>
      <c r="G3028" s="54">
        <f t="shared" si="437"/>
        <v>33264</v>
      </c>
      <c r="H3028" s="25" t="s">
        <v>936</v>
      </c>
      <c r="I3028" s="25" t="s">
        <v>4148</v>
      </c>
      <c r="J3028" s="25">
        <v>1</v>
      </c>
      <c r="K3028" s="25">
        <v>1</v>
      </c>
      <c r="L3028" s="25">
        <f t="shared" si="434"/>
        <v>0</v>
      </c>
      <c r="M3028" s="25" t="s">
        <v>4755</v>
      </c>
      <c r="N3028" s="45">
        <v>45934</v>
      </c>
      <c r="O3028" s="54">
        <v>46305</v>
      </c>
      <c r="P3028" s="25" t="s">
        <v>660</v>
      </c>
      <c r="Q3028" s="25">
        <v>58156478682</v>
      </c>
      <c r="R3028" s="25"/>
      <c r="S3028" s="3">
        <v>4</v>
      </c>
      <c r="T3028" s="55"/>
      <c r="U3028" s="25" t="s">
        <v>424</v>
      </c>
      <c r="V3028" s="25" t="str">
        <f>VLOOKUP(P3028,'Customer List'!B:C,2,)</f>
        <v>Bhopal</v>
      </c>
      <c r="W3028" s="56" t="s">
        <v>3750</v>
      </c>
      <c r="X3028" s="45"/>
      <c r="Y3028" s="25" t="str">
        <f t="shared" si="431"/>
        <v/>
      </c>
      <c r="Z3028" s="25" t="str">
        <f t="shared" si="438"/>
        <v>Saturday</v>
      </c>
      <c r="AA3028" s="25" t="str">
        <f t="shared" si="439"/>
        <v/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x14ac:dyDescent="0.25">
      <c r="A3029" s="25">
        <f t="shared" si="435"/>
        <v>3026</v>
      </c>
      <c r="B3029" s="25">
        <v>179381</v>
      </c>
      <c r="C3029" s="45">
        <v>45924</v>
      </c>
      <c r="D3029" s="45">
        <v>45929</v>
      </c>
      <c r="E3029" s="8">
        <v>378</v>
      </c>
      <c r="F3029" s="8">
        <f t="shared" si="436"/>
        <v>33264</v>
      </c>
      <c r="G3029" s="54">
        <f t="shared" si="437"/>
        <v>33264</v>
      </c>
      <c r="H3029" s="25" t="s">
        <v>3743</v>
      </c>
      <c r="I3029" s="25" t="s">
        <v>4360</v>
      </c>
      <c r="J3029" s="25">
        <v>1</v>
      </c>
      <c r="K3029" s="25"/>
      <c r="L3029" s="25">
        <f t="shared" si="434"/>
        <v>1</v>
      </c>
      <c r="M3029" s="25"/>
      <c r="N3029" s="45"/>
      <c r="O3029" s="54"/>
      <c r="P3029" s="25" t="s">
        <v>173</v>
      </c>
      <c r="Q3029" s="25"/>
      <c r="R3029" s="25"/>
      <c r="S3029" s="3">
        <v>4</v>
      </c>
      <c r="T3029" s="55"/>
      <c r="U3029" s="25" t="s">
        <v>424</v>
      </c>
      <c r="V3029" s="25" t="str">
        <f>VLOOKUP(P3029,'Customer List'!B:C,2,)</f>
        <v>Kolkata</v>
      </c>
      <c r="W3029" s="56" t="s">
        <v>3750</v>
      </c>
      <c r="X3029" s="45"/>
      <c r="Y3029" s="25" t="str">
        <f t="shared" si="431"/>
        <v/>
      </c>
      <c r="Z3029" s="25" t="str">
        <f t="shared" si="438"/>
        <v/>
      </c>
      <c r="AA3029" s="25" t="str">
        <f t="shared" si="439"/>
        <v/>
      </c>
      <c r="AB3029" s="25" t="str">
        <f>VLOOKUP(U3029,'Currency Sheet'!A:C,3,)</f>
        <v>DOLLAR</v>
      </c>
      <c r="AC3029" s="67" t="str">
        <f>VLOOKUP(P3029,'Customer List'!B:D,3,)</f>
        <v>OutStation</v>
      </c>
    </row>
    <row r="3030" spans="1:29" x14ac:dyDescent="0.25">
      <c r="A3030" s="25">
        <f t="shared" si="435"/>
        <v>3027</v>
      </c>
      <c r="B3030" s="25" t="s">
        <v>4361</v>
      </c>
      <c r="C3030" s="45">
        <v>45922</v>
      </c>
      <c r="D3030" s="45">
        <v>45929</v>
      </c>
      <c r="E3030" s="8">
        <v>104.8</v>
      </c>
      <c r="F3030" s="8">
        <f t="shared" ref="F3030:F3034" si="440">IF(AB3030="DOLLAR",E3030*88,E3030)</f>
        <v>9222.4</v>
      </c>
      <c r="G3030" s="54">
        <f t="shared" ref="G3030:G3034" si="441">F3030*J3030</f>
        <v>9222.4</v>
      </c>
      <c r="H3030" s="25" t="s">
        <v>667</v>
      </c>
      <c r="I3030" s="25"/>
      <c r="J3030" s="25">
        <v>1</v>
      </c>
      <c r="K3030" s="25">
        <v>1</v>
      </c>
      <c r="L3030" s="25">
        <f t="shared" si="434"/>
        <v>0</v>
      </c>
      <c r="M3030" s="25"/>
      <c r="N3030" s="45">
        <v>45930</v>
      </c>
      <c r="O3030" s="54"/>
      <c r="P3030" s="25" t="s">
        <v>670</v>
      </c>
      <c r="Q3030" s="25" t="s">
        <v>2078</v>
      </c>
      <c r="R3030" s="25" t="s">
        <v>849</v>
      </c>
      <c r="S3030" s="3">
        <v>4</v>
      </c>
      <c r="T3030" s="55"/>
      <c r="U3030" s="25" t="s">
        <v>508</v>
      </c>
      <c r="V3030" s="25" t="str">
        <f>VLOOKUP(P3030,'Customer List'!B:C,2,)</f>
        <v>Manesar</v>
      </c>
      <c r="W3030" s="56"/>
      <c r="X3030" s="45"/>
      <c r="Y3030" s="25" t="str">
        <f t="shared" ref="Y3030:Y3031" si="442">IF(X3030="", "", X3030-N3030)</f>
        <v/>
      </c>
      <c r="Z3030" s="25" t="str">
        <f t="shared" ref="Z3030:Z3031" si="443">IF(N3030="", "", TEXT(N3030, "dddd"))</f>
        <v>Tuesday</v>
      </c>
      <c r="AA3030" s="25" t="str">
        <f t="shared" ref="AA3030:AA3031" si="444">IF(X3030="", "", TEXT(X3030, "dddd"))</f>
        <v/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x14ac:dyDescent="0.25">
      <c r="A3031" s="25">
        <f t="shared" si="435"/>
        <v>3028</v>
      </c>
      <c r="B3031" s="25" t="s">
        <v>4361</v>
      </c>
      <c r="C3031" s="45">
        <v>45922</v>
      </c>
      <c r="D3031" s="45">
        <v>45929</v>
      </c>
      <c r="E3031" s="8">
        <v>246.4</v>
      </c>
      <c r="F3031" s="8">
        <f t="shared" si="440"/>
        <v>21683.200000000001</v>
      </c>
      <c r="G3031" s="54">
        <f t="shared" si="441"/>
        <v>21683.200000000001</v>
      </c>
      <c r="H3031" s="25">
        <v>30002</v>
      </c>
      <c r="I3031" s="25"/>
      <c r="J3031" s="25">
        <v>1</v>
      </c>
      <c r="K3031" s="25">
        <v>1</v>
      </c>
      <c r="L3031" s="25">
        <f t="shared" si="434"/>
        <v>0</v>
      </c>
      <c r="M3031" s="25"/>
      <c r="N3031" s="45">
        <v>45930</v>
      </c>
      <c r="O3031" s="54"/>
      <c r="P3031" s="25" t="s">
        <v>626</v>
      </c>
      <c r="Q3031" s="25" t="s">
        <v>2078</v>
      </c>
      <c r="R3031" s="25" t="s">
        <v>638</v>
      </c>
      <c r="S3031" s="3">
        <v>-20</v>
      </c>
      <c r="T3031" s="55" t="s">
        <v>4455</v>
      </c>
      <c r="U3031" s="25" t="s">
        <v>508</v>
      </c>
      <c r="V3031" s="25" t="str">
        <f>VLOOKUP(P3031,'Customer List'!B:C,2,)</f>
        <v>Delhi</v>
      </c>
      <c r="W3031" s="56"/>
      <c r="X3031" s="45"/>
      <c r="Y3031" s="25" t="str">
        <f t="shared" si="442"/>
        <v/>
      </c>
      <c r="Z3031" s="25" t="str">
        <f t="shared" si="443"/>
        <v>Tuesday</v>
      </c>
      <c r="AA3031" s="25" t="str">
        <f t="shared" si="444"/>
        <v/>
      </c>
      <c r="AB3031" s="25" t="str">
        <f>VLOOKUP(U3031,'Currency Sheet'!A:C,3,)</f>
        <v>DOLLAR</v>
      </c>
      <c r="AC3031" s="67" t="str">
        <f>VLOOKUP(P3031,'Customer List'!B:D,3,)</f>
        <v>Local</v>
      </c>
    </row>
    <row r="3032" spans="1:29" x14ac:dyDescent="0.25">
      <c r="A3032" s="25">
        <f t="shared" si="435"/>
        <v>3029</v>
      </c>
      <c r="B3032" s="25">
        <v>339467</v>
      </c>
      <c r="C3032" s="45">
        <v>45924</v>
      </c>
      <c r="D3032" s="45">
        <v>45929</v>
      </c>
      <c r="E3032" s="8">
        <v>83.25</v>
      </c>
      <c r="F3032" s="8">
        <f t="shared" si="440"/>
        <v>7326</v>
      </c>
      <c r="G3032" s="54">
        <f t="shared" si="441"/>
        <v>7326</v>
      </c>
      <c r="H3032" s="25" t="s">
        <v>4362</v>
      </c>
      <c r="I3032" s="25" t="s">
        <v>4753</v>
      </c>
      <c r="J3032" s="25">
        <v>1</v>
      </c>
      <c r="K3032" s="25"/>
      <c r="L3032" s="25">
        <f t="shared" si="434"/>
        <v>1</v>
      </c>
      <c r="M3032" s="25"/>
      <c r="N3032" s="45"/>
      <c r="O3032" s="54"/>
      <c r="P3032" s="25" t="s">
        <v>43</v>
      </c>
      <c r="Q3032" s="25"/>
      <c r="R3032" s="25"/>
      <c r="S3032" s="3">
        <v>4</v>
      </c>
      <c r="T3032" s="55"/>
      <c r="U3032" s="25" t="s">
        <v>4363</v>
      </c>
      <c r="V3032" s="25" t="str">
        <f>VLOOKUP(P3032,'Customer List'!B:C,2,)</f>
        <v>Faridabad</v>
      </c>
      <c r="W3032" s="56" t="s">
        <v>606</v>
      </c>
      <c r="X3032" s="45"/>
      <c r="Y3032" s="25" t="str">
        <f t="shared" ref="Y3032" si="445">IF(X3032="", "", X3032-N3032)</f>
        <v/>
      </c>
      <c r="Z3032" s="25" t="str">
        <f t="shared" ref="Z3032" si="446">IF(N3032="", "", TEXT(N3032, "dddd"))</f>
        <v/>
      </c>
      <c r="AA3032" s="25" t="str">
        <f t="shared" ref="AA3032" si="447">IF(X3032="", "", TEXT(X3032, "dddd"))</f>
        <v/>
      </c>
      <c r="AB3032" s="25" t="str">
        <f>VLOOKUP(U3032,'Currency Sheet'!A:C,3,)</f>
        <v>DOLLAR</v>
      </c>
      <c r="AC3032" s="67" t="str">
        <f>VLOOKUP(P3032,'Customer List'!B:D,3,)</f>
        <v>Local</v>
      </c>
    </row>
    <row r="3033" spans="1:29" x14ac:dyDescent="0.25">
      <c r="A3033" s="25">
        <f t="shared" si="435"/>
        <v>3030</v>
      </c>
      <c r="B3033" s="25">
        <v>66452</v>
      </c>
      <c r="C3033" s="45">
        <v>45922</v>
      </c>
      <c r="D3033" s="45">
        <v>45929</v>
      </c>
      <c r="E3033" s="8">
        <v>579</v>
      </c>
      <c r="F3033" s="8">
        <f t="shared" si="440"/>
        <v>50952</v>
      </c>
      <c r="G3033" s="54">
        <f t="shared" si="441"/>
        <v>50952</v>
      </c>
      <c r="H3033" s="25" t="s">
        <v>4364</v>
      </c>
      <c r="I3033" s="25" t="s">
        <v>4754</v>
      </c>
      <c r="J3033" s="25">
        <v>1</v>
      </c>
      <c r="K3033" s="25"/>
      <c r="L3033" s="25">
        <f t="shared" si="434"/>
        <v>1</v>
      </c>
      <c r="M3033" s="25"/>
      <c r="N3033" s="45"/>
      <c r="O3033" s="54"/>
      <c r="P3033" s="25" t="s">
        <v>4365</v>
      </c>
      <c r="Q3033" s="25"/>
      <c r="R3033" s="25"/>
      <c r="S3033" s="3">
        <v>-20</v>
      </c>
      <c r="T3033" s="55"/>
      <c r="U3033" s="25" t="s">
        <v>2381</v>
      </c>
      <c r="V3033" s="25" t="str">
        <f>VLOOKUP(P3033,'Customer List'!B:C,2,)</f>
        <v xml:space="preserve"> BANGLORE</v>
      </c>
      <c r="W3033" s="56" t="s">
        <v>3749</v>
      </c>
      <c r="X3033" s="45"/>
      <c r="Y3033" s="25" t="str">
        <f t="shared" ref="Y3033" si="448">IF(X3033="", "", X3033-N3033)</f>
        <v/>
      </c>
      <c r="Z3033" s="25" t="str">
        <f t="shared" ref="Z3033" si="449">IF(N3033="", "", TEXT(N3033, "dddd"))</f>
        <v/>
      </c>
      <c r="AA3033" s="25" t="str">
        <f t="shared" ref="AA3033" si="450">IF(X3033="", "", TEXT(X3033, "dddd"))</f>
        <v/>
      </c>
      <c r="AB3033" s="25" t="str">
        <f>VLOOKUP(U3033,'Currency Sheet'!A:C,3,)</f>
        <v>DOLLAR</v>
      </c>
      <c r="AC3033" s="67" t="str">
        <f>VLOOKUP(P3033,'Customer List'!B:D,3,)</f>
        <v>OutStation</v>
      </c>
    </row>
    <row r="3034" spans="1:29" x14ac:dyDescent="0.25">
      <c r="A3034" s="25">
        <f t="shared" si="435"/>
        <v>3031</v>
      </c>
      <c r="B3034" s="25" t="s">
        <v>4367</v>
      </c>
      <c r="C3034" s="45">
        <v>45924</v>
      </c>
      <c r="D3034" s="45">
        <v>45929</v>
      </c>
      <c r="E3034" s="8">
        <v>13000</v>
      </c>
      <c r="F3034" s="8">
        <f t="shared" si="440"/>
        <v>13000</v>
      </c>
      <c r="G3034" s="54">
        <f t="shared" si="441"/>
        <v>26000</v>
      </c>
      <c r="H3034" s="25" t="s">
        <v>4368</v>
      </c>
      <c r="I3034" s="25" t="s">
        <v>4370</v>
      </c>
      <c r="J3034" s="25">
        <v>2</v>
      </c>
      <c r="K3034" s="25">
        <v>2</v>
      </c>
      <c r="L3034" s="25">
        <f t="shared" si="434"/>
        <v>0</v>
      </c>
      <c r="M3034" s="25"/>
      <c r="N3034" s="45">
        <v>45930</v>
      </c>
      <c r="O3034" s="54"/>
      <c r="P3034" s="25" t="s">
        <v>2031</v>
      </c>
      <c r="Q3034" s="25" t="s">
        <v>2078</v>
      </c>
      <c r="R3034" s="25" t="s">
        <v>638</v>
      </c>
      <c r="S3034" s="3" t="s">
        <v>300</v>
      </c>
      <c r="T3034" s="55"/>
      <c r="U3034" s="25" t="s">
        <v>4369</v>
      </c>
      <c r="V3034" s="25" t="str">
        <f>VLOOKUP(P3034,'Customer List'!B:C,2,)</f>
        <v>STOCK</v>
      </c>
      <c r="W3034" s="56" t="s">
        <v>2031</v>
      </c>
      <c r="X3034" s="45"/>
      <c r="Y3034" s="25" t="str">
        <f t="shared" ref="Y3034" si="451">IF(X3034="", "", X3034-N3034)</f>
        <v/>
      </c>
      <c r="Z3034" s="25" t="str">
        <f t="shared" ref="Z3034" si="452">IF(N3034="", "", TEXT(N3034, "dddd"))</f>
        <v>Tuesday</v>
      </c>
      <c r="AA3034" s="25" t="str">
        <f t="shared" ref="AA3034" si="453">IF(X3034="", "", TEXT(X3034, "dddd"))</f>
        <v/>
      </c>
      <c r="AB3034" s="25" t="str">
        <f>VLOOKUP(U3034,'Currency Sheet'!A:C,3,)</f>
        <v>INR</v>
      </c>
      <c r="AC3034" s="67" t="str">
        <f>VLOOKUP(P3034,'Customer List'!B:D,3,)</f>
        <v>STOCK</v>
      </c>
    </row>
    <row r="3035" spans="1:29" x14ac:dyDescent="0.25">
      <c r="A3035" s="25">
        <f t="shared" si="435"/>
        <v>3032</v>
      </c>
      <c r="B3035" s="25" t="s">
        <v>4448</v>
      </c>
      <c r="C3035" s="45">
        <v>45924</v>
      </c>
      <c r="D3035" s="45">
        <v>45930</v>
      </c>
      <c r="E3035" s="8">
        <v>954</v>
      </c>
      <c r="F3035" s="8">
        <f t="shared" ref="F3035:F3037" si="454">IF(AB3035="DOLLAR",E3035*88,E3035)</f>
        <v>83952</v>
      </c>
      <c r="G3035" s="54">
        <f t="shared" ref="G3035:G3037" si="455">F3035*J3035</f>
        <v>83952</v>
      </c>
      <c r="H3035" s="25" t="s">
        <v>4450</v>
      </c>
      <c r="I3035" s="25" t="s">
        <v>4451</v>
      </c>
      <c r="J3035" s="25">
        <v>1</v>
      </c>
      <c r="K3035" s="25">
        <v>1</v>
      </c>
      <c r="L3035" s="25">
        <f t="shared" si="434"/>
        <v>0</v>
      </c>
      <c r="M3035" s="25"/>
      <c r="N3035" s="45">
        <v>45934</v>
      </c>
      <c r="O3035" s="54"/>
      <c r="P3035" s="25" t="s">
        <v>166</v>
      </c>
      <c r="Q3035" s="25">
        <v>58156475764</v>
      </c>
      <c r="R3035" s="25"/>
      <c r="S3035" s="3">
        <v>-80</v>
      </c>
      <c r="T3035" s="55"/>
      <c r="U3035" s="25" t="s">
        <v>493</v>
      </c>
      <c r="V3035" s="25" t="str">
        <f>VLOOKUP(P3035,'Customer List'!B:C,2,)</f>
        <v>Lucknow</v>
      </c>
      <c r="W3035" s="56" t="s">
        <v>3750</v>
      </c>
      <c r="X3035" s="45"/>
      <c r="Y3035" s="25" t="str">
        <f t="shared" ref="Y3035:Y3037" si="456">IF(X3035="", "", X3035-N3035)</f>
        <v/>
      </c>
      <c r="Z3035" s="25" t="str">
        <f t="shared" ref="Z3035:Z3037" si="457">IF(N3035="", "", TEXT(N3035, "dddd"))</f>
        <v>Saturday</v>
      </c>
      <c r="AA3035" s="25" t="str">
        <f t="shared" ref="AA3035:AA3037" si="458">IF(X3035="", "", TEXT(X3035, "dddd"))</f>
        <v/>
      </c>
      <c r="AB3035" s="25" t="str">
        <f>VLOOKUP(U3035,'Currency Sheet'!A:C,3,)</f>
        <v>DOLLAR</v>
      </c>
      <c r="AC3035" s="67" t="str">
        <f>VLOOKUP(P3035,'Customer List'!B:D,3,)</f>
        <v>OutStation</v>
      </c>
    </row>
    <row r="3036" spans="1:29" x14ac:dyDescent="0.25">
      <c r="A3036" s="25">
        <f t="shared" si="435"/>
        <v>3033</v>
      </c>
      <c r="B3036" s="25" t="s">
        <v>4448</v>
      </c>
      <c r="C3036" s="45">
        <v>45924</v>
      </c>
      <c r="D3036" s="45">
        <v>45930</v>
      </c>
      <c r="E3036" s="8">
        <v>411</v>
      </c>
      <c r="F3036" s="8">
        <f t="shared" si="454"/>
        <v>36168</v>
      </c>
      <c r="G3036" s="54">
        <f t="shared" si="455"/>
        <v>36168</v>
      </c>
      <c r="H3036" s="25">
        <v>80580</v>
      </c>
      <c r="I3036" s="25" t="s">
        <v>4452</v>
      </c>
      <c r="J3036" s="25">
        <v>1</v>
      </c>
      <c r="K3036" s="25">
        <v>1</v>
      </c>
      <c r="L3036" s="25">
        <f t="shared" si="434"/>
        <v>0</v>
      </c>
      <c r="M3036" s="25"/>
      <c r="N3036" s="45">
        <v>45934</v>
      </c>
      <c r="O3036" s="54"/>
      <c r="P3036" s="25" t="s">
        <v>166</v>
      </c>
      <c r="Q3036" s="25">
        <v>58156475764</v>
      </c>
      <c r="R3036" s="25"/>
      <c r="S3036" s="3">
        <v>-80</v>
      </c>
      <c r="T3036" s="55"/>
      <c r="U3036" s="25" t="s">
        <v>493</v>
      </c>
      <c r="V3036" s="25" t="str">
        <f>VLOOKUP(P3036,'Customer List'!B:C,2,)</f>
        <v>Lucknow</v>
      </c>
      <c r="W3036" s="56" t="s">
        <v>3750</v>
      </c>
      <c r="X3036" s="45"/>
      <c r="Y3036" s="25" t="str">
        <f t="shared" si="456"/>
        <v/>
      </c>
      <c r="Z3036" s="25" t="str">
        <f t="shared" si="457"/>
        <v>Saturday</v>
      </c>
      <c r="AA3036" s="25" t="str">
        <f t="shared" si="458"/>
        <v/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x14ac:dyDescent="0.25">
      <c r="A3037" s="25">
        <f t="shared" si="435"/>
        <v>3034</v>
      </c>
      <c r="B3037" s="25" t="s">
        <v>4448</v>
      </c>
      <c r="C3037" s="45">
        <v>45924</v>
      </c>
      <c r="D3037" s="45">
        <v>45930</v>
      </c>
      <c r="E3037" s="8">
        <v>99</v>
      </c>
      <c r="F3037" s="8">
        <f t="shared" si="454"/>
        <v>8712</v>
      </c>
      <c r="G3037" s="54">
        <f t="shared" si="455"/>
        <v>8712</v>
      </c>
      <c r="H3037" s="25">
        <v>82511</v>
      </c>
      <c r="I3037" s="25" t="s">
        <v>4453</v>
      </c>
      <c r="J3037" s="25">
        <v>1</v>
      </c>
      <c r="K3037" s="25"/>
      <c r="L3037" s="25">
        <f t="shared" si="434"/>
        <v>1</v>
      </c>
      <c r="M3037" s="25"/>
      <c r="N3037" s="45"/>
      <c r="O3037" s="54"/>
      <c r="P3037" s="25" t="s">
        <v>4449</v>
      </c>
      <c r="Q3037" s="25"/>
      <c r="R3037" s="25"/>
      <c r="S3037" s="3">
        <v>-80</v>
      </c>
      <c r="T3037" s="55"/>
      <c r="U3037" s="25" t="s">
        <v>493</v>
      </c>
      <c r="V3037" s="25" t="str">
        <f>VLOOKUP(P3037,'Customer List'!B:C,2,)</f>
        <v>Noida</v>
      </c>
      <c r="W3037" s="56" t="s">
        <v>606</v>
      </c>
      <c r="X3037" s="45"/>
      <c r="Y3037" s="25" t="str">
        <f t="shared" si="456"/>
        <v/>
      </c>
      <c r="Z3037" s="25" t="str">
        <f t="shared" si="457"/>
        <v/>
      </c>
      <c r="AA3037" s="25" t="str">
        <f t="shared" si="458"/>
        <v/>
      </c>
      <c r="AB3037" s="25" t="str">
        <f>VLOOKUP(U3037,'Currency Sheet'!A:C,3,)</f>
        <v>DOLLAR</v>
      </c>
      <c r="AC3037" s="67" t="str">
        <f>VLOOKUP(P3037,'Customer List'!B:D,3,)</f>
        <v>Local</v>
      </c>
    </row>
    <row r="3038" spans="1:29" x14ac:dyDescent="0.25">
      <c r="A3038" s="25">
        <f t="shared" si="435"/>
        <v>3035</v>
      </c>
      <c r="B3038" s="25" t="s">
        <v>4719</v>
      </c>
      <c r="C3038" s="45">
        <v>45927</v>
      </c>
      <c r="D3038" s="45">
        <v>45933</v>
      </c>
      <c r="E3038" s="8">
        <v>75.599999999999994</v>
      </c>
      <c r="F3038" s="8">
        <f t="shared" ref="F3038:F3049" si="459">IF(AB3038="DOLLAR",E3038*88,E3038)</f>
        <v>6652.7999999999993</v>
      </c>
      <c r="G3038" s="54">
        <f t="shared" ref="G3038:G3049" si="460">F3038*J3038</f>
        <v>6652.7999999999993</v>
      </c>
      <c r="H3038" s="25" t="s">
        <v>4710</v>
      </c>
      <c r="I3038" s="25" t="s">
        <v>4723</v>
      </c>
      <c r="J3038" s="25">
        <v>1</v>
      </c>
      <c r="K3038" s="25">
        <v>1</v>
      </c>
      <c r="L3038" s="25">
        <f t="shared" si="434"/>
        <v>0</v>
      </c>
      <c r="M3038" s="25"/>
      <c r="N3038" s="45">
        <v>45934</v>
      </c>
      <c r="O3038" s="54"/>
      <c r="P3038" s="25" t="s">
        <v>3737</v>
      </c>
      <c r="Q3038" s="25">
        <v>58156475322</v>
      </c>
      <c r="R3038" s="25"/>
      <c r="S3038" s="3">
        <v>-20</v>
      </c>
      <c r="T3038" s="55"/>
      <c r="U3038" s="25" t="s">
        <v>4722</v>
      </c>
      <c r="V3038" s="25" t="str">
        <f>VLOOKUP(P3038,'Customer List'!B:C,2,)</f>
        <v>JAIPUR</v>
      </c>
      <c r="W3038" s="56" t="s">
        <v>3750</v>
      </c>
      <c r="X3038" s="45"/>
      <c r="Y3038" s="25" t="str">
        <f t="shared" ref="Y3038:Y3046" si="461">IF(X3038="", "", X3038-N3038)</f>
        <v/>
      </c>
      <c r="Z3038" s="25" t="str">
        <f t="shared" ref="Z3038:Z3046" si="462">IF(N3038="", "", TEXT(N3038, "dddd"))</f>
        <v>Saturday</v>
      </c>
      <c r="AA3038" s="25" t="str">
        <f t="shared" ref="AA3038:AA3046" si="463">IF(X3038="", "", TEXT(X3038, "dddd"))</f>
        <v/>
      </c>
      <c r="AB3038" s="25" t="str">
        <f>VLOOKUP(U3038,'Currency Sheet'!A:C,3,)</f>
        <v>DOLLAR</v>
      </c>
      <c r="AC3038" s="67" t="str">
        <f>VLOOKUP(P3038,'Customer List'!B:D,3,)</f>
        <v>OutStation</v>
      </c>
    </row>
    <row r="3039" spans="1:29" x14ac:dyDescent="0.25">
      <c r="A3039" s="25">
        <f t="shared" si="435"/>
        <v>3036</v>
      </c>
      <c r="B3039" s="25" t="s">
        <v>4719</v>
      </c>
      <c r="C3039" s="45">
        <v>45927</v>
      </c>
      <c r="D3039" s="45">
        <v>45933</v>
      </c>
      <c r="E3039" s="8">
        <v>0</v>
      </c>
      <c r="F3039" s="8">
        <f t="shared" si="459"/>
        <v>0</v>
      </c>
      <c r="G3039" s="54">
        <f t="shared" si="460"/>
        <v>0</v>
      </c>
      <c r="H3039" s="25" t="s">
        <v>4711</v>
      </c>
      <c r="I3039" s="25" t="s">
        <v>4724</v>
      </c>
      <c r="J3039" s="25">
        <v>1</v>
      </c>
      <c r="K3039" s="25"/>
      <c r="L3039" s="25">
        <f t="shared" si="434"/>
        <v>1</v>
      </c>
      <c r="M3039" s="25"/>
      <c r="N3039" s="45"/>
      <c r="O3039" s="54"/>
      <c r="P3039" s="25" t="s">
        <v>949</v>
      </c>
      <c r="Q3039" s="25"/>
      <c r="R3039" s="25"/>
      <c r="S3039" s="3">
        <v>-20</v>
      </c>
      <c r="T3039" s="55"/>
      <c r="U3039" s="25" t="s">
        <v>4722</v>
      </c>
      <c r="V3039" s="25" t="str">
        <f>VLOOKUP(P3039,'Customer List'!B:C,2,)</f>
        <v>Banglore</v>
      </c>
      <c r="W3039" s="56" t="s">
        <v>2668</v>
      </c>
      <c r="X3039" s="45"/>
      <c r="Y3039" s="25" t="str">
        <f t="shared" si="461"/>
        <v/>
      </c>
      <c r="Z3039" s="25" t="str">
        <f t="shared" si="462"/>
        <v/>
      </c>
      <c r="AA3039" s="25" t="str">
        <f t="shared" si="463"/>
        <v/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435"/>
        <v>3037</v>
      </c>
      <c r="B3040" s="25" t="s">
        <v>4719</v>
      </c>
      <c r="C3040" s="45">
        <v>45927</v>
      </c>
      <c r="D3040" s="45">
        <v>45933</v>
      </c>
      <c r="E3040" s="8">
        <v>30</v>
      </c>
      <c r="F3040" s="8">
        <f t="shared" si="459"/>
        <v>2640</v>
      </c>
      <c r="G3040" s="54">
        <f t="shared" si="460"/>
        <v>2640</v>
      </c>
      <c r="H3040" s="25" t="s">
        <v>4712</v>
      </c>
      <c r="I3040" s="25" t="s">
        <v>4725</v>
      </c>
      <c r="J3040" s="25">
        <v>1</v>
      </c>
      <c r="K3040" s="25">
        <v>1</v>
      </c>
      <c r="L3040" s="25">
        <f t="shared" si="434"/>
        <v>0</v>
      </c>
      <c r="M3040" s="25"/>
      <c r="N3040" s="45">
        <v>45934</v>
      </c>
      <c r="O3040" s="54"/>
      <c r="P3040" s="25" t="s">
        <v>3737</v>
      </c>
      <c r="Q3040" s="25">
        <v>58156475322</v>
      </c>
      <c r="R3040" s="25"/>
      <c r="S3040" s="3">
        <v>-20</v>
      </c>
      <c r="T3040" s="55"/>
      <c r="U3040" s="25" t="s">
        <v>4722</v>
      </c>
      <c r="V3040" s="25" t="str">
        <f>VLOOKUP(P3040,'Customer List'!B:C,2,)</f>
        <v>JAIPUR</v>
      </c>
      <c r="W3040" s="56" t="s">
        <v>3750</v>
      </c>
      <c r="X3040" s="45"/>
      <c r="Y3040" s="25" t="str">
        <f t="shared" si="461"/>
        <v/>
      </c>
      <c r="Z3040" s="25" t="str">
        <f t="shared" si="462"/>
        <v>Saturday</v>
      </c>
      <c r="AA3040" s="25" t="str">
        <f t="shared" si="463"/>
        <v/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x14ac:dyDescent="0.25">
      <c r="A3041" s="25">
        <f t="shared" si="435"/>
        <v>3038</v>
      </c>
      <c r="B3041" s="25" t="s">
        <v>4719</v>
      </c>
      <c r="C3041" s="45">
        <v>45927</v>
      </c>
      <c r="D3041" s="45">
        <v>45933</v>
      </c>
      <c r="E3041" s="8">
        <v>58.8</v>
      </c>
      <c r="F3041" s="8">
        <f t="shared" si="459"/>
        <v>5174.3999999999996</v>
      </c>
      <c r="G3041" s="54">
        <f t="shared" si="460"/>
        <v>5174.3999999999996</v>
      </c>
      <c r="H3041" s="25" t="s">
        <v>4713</v>
      </c>
      <c r="I3041" s="25" t="s">
        <v>4726</v>
      </c>
      <c r="J3041" s="25">
        <v>1</v>
      </c>
      <c r="K3041" s="25">
        <v>1</v>
      </c>
      <c r="L3041" s="25">
        <f t="shared" si="434"/>
        <v>0</v>
      </c>
      <c r="M3041" s="25"/>
      <c r="N3041" s="45">
        <v>45934</v>
      </c>
      <c r="O3041" s="54"/>
      <c r="P3041" s="25" t="s">
        <v>3737</v>
      </c>
      <c r="Q3041" s="25">
        <v>58156475322</v>
      </c>
      <c r="R3041" s="25"/>
      <c r="S3041" s="3">
        <v>-20</v>
      </c>
      <c r="T3041" s="55"/>
      <c r="U3041" s="25" t="s">
        <v>4722</v>
      </c>
      <c r="V3041" s="25" t="str">
        <f>VLOOKUP(P3041,'Customer List'!B:C,2,)</f>
        <v>JAIPUR</v>
      </c>
      <c r="W3041" s="56" t="s">
        <v>3750</v>
      </c>
      <c r="X3041" s="45"/>
      <c r="Y3041" s="25" t="str">
        <f t="shared" si="461"/>
        <v/>
      </c>
      <c r="Z3041" s="25" t="str">
        <f t="shared" si="462"/>
        <v>Saturday</v>
      </c>
      <c r="AA3041" s="25" t="str">
        <f t="shared" si="463"/>
        <v/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x14ac:dyDescent="0.25">
      <c r="A3042" s="25">
        <f t="shared" si="435"/>
        <v>3039</v>
      </c>
      <c r="B3042" s="25" t="s">
        <v>4719</v>
      </c>
      <c r="C3042" s="45">
        <v>45927</v>
      </c>
      <c r="D3042" s="45">
        <v>45933</v>
      </c>
      <c r="E3042" s="8">
        <v>93.6</v>
      </c>
      <c r="F3042" s="8">
        <f t="shared" si="459"/>
        <v>8236.7999999999993</v>
      </c>
      <c r="G3042" s="54">
        <f t="shared" si="460"/>
        <v>8236.7999999999993</v>
      </c>
      <c r="H3042" s="25" t="s">
        <v>4714</v>
      </c>
      <c r="I3042" s="25" t="s">
        <v>4727</v>
      </c>
      <c r="J3042" s="25">
        <v>1</v>
      </c>
      <c r="K3042" s="25">
        <v>1</v>
      </c>
      <c r="L3042" s="25">
        <f t="shared" si="434"/>
        <v>0</v>
      </c>
      <c r="M3042" s="25"/>
      <c r="N3042" s="45">
        <v>45934</v>
      </c>
      <c r="O3042" s="54"/>
      <c r="P3042" s="25" t="s">
        <v>3737</v>
      </c>
      <c r="Q3042" s="25">
        <v>58156475322</v>
      </c>
      <c r="R3042" s="25"/>
      <c r="S3042" s="3">
        <v>-20</v>
      </c>
      <c r="T3042" s="55"/>
      <c r="U3042" s="25" t="s">
        <v>4722</v>
      </c>
      <c r="V3042" s="25" t="str">
        <f>VLOOKUP(P3042,'Customer List'!B:C,2,)</f>
        <v>JAIPUR</v>
      </c>
      <c r="W3042" s="56" t="s">
        <v>3750</v>
      </c>
      <c r="X3042" s="45"/>
      <c r="Y3042" s="25" t="str">
        <f t="shared" si="461"/>
        <v/>
      </c>
      <c r="Z3042" s="25" t="str">
        <f t="shared" si="462"/>
        <v>Saturday</v>
      </c>
      <c r="AA3042" s="25" t="str">
        <f t="shared" si="463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435"/>
        <v>3040</v>
      </c>
      <c r="B3043" s="25" t="s">
        <v>4719</v>
      </c>
      <c r="C3043" s="45">
        <v>45927</v>
      </c>
      <c r="D3043" s="45">
        <v>45933</v>
      </c>
      <c r="E3043" s="8">
        <v>30</v>
      </c>
      <c r="F3043" s="8">
        <f t="shared" si="459"/>
        <v>2640</v>
      </c>
      <c r="G3043" s="54">
        <f t="shared" si="460"/>
        <v>2640</v>
      </c>
      <c r="H3043" s="25" t="s">
        <v>4715</v>
      </c>
      <c r="I3043" s="25" t="s">
        <v>4728</v>
      </c>
      <c r="J3043" s="25">
        <v>1</v>
      </c>
      <c r="K3043" s="25">
        <v>1</v>
      </c>
      <c r="L3043" s="25">
        <f t="shared" si="434"/>
        <v>0</v>
      </c>
      <c r="M3043" s="25"/>
      <c r="N3043" s="45">
        <v>45934</v>
      </c>
      <c r="O3043" s="54"/>
      <c r="P3043" s="25" t="s">
        <v>3737</v>
      </c>
      <c r="Q3043" s="25">
        <v>58156475322</v>
      </c>
      <c r="R3043" s="25"/>
      <c r="S3043" s="3">
        <v>-20</v>
      </c>
      <c r="T3043" s="55"/>
      <c r="U3043" s="25" t="s">
        <v>4722</v>
      </c>
      <c r="V3043" s="25" t="str">
        <f>VLOOKUP(P3043,'Customer List'!B:C,2,)</f>
        <v>JAIPUR</v>
      </c>
      <c r="W3043" s="56" t="s">
        <v>3750</v>
      </c>
      <c r="X3043" s="45"/>
      <c r="Y3043" s="25" t="str">
        <f t="shared" si="461"/>
        <v/>
      </c>
      <c r="Z3043" s="25" t="str">
        <f t="shared" si="462"/>
        <v>Saturday</v>
      </c>
      <c r="AA3043" s="25" t="str">
        <f t="shared" si="463"/>
        <v/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x14ac:dyDescent="0.25">
      <c r="A3044" s="25">
        <f t="shared" si="435"/>
        <v>3041</v>
      </c>
      <c r="B3044" s="25" t="s">
        <v>4719</v>
      </c>
      <c r="C3044" s="45">
        <v>45927</v>
      </c>
      <c r="D3044" s="45">
        <v>45933</v>
      </c>
      <c r="E3044" s="8">
        <v>358.8</v>
      </c>
      <c r="F3044" s="8">
        <f t="shared" si="459"/>
        <v>31574.400000000001</v>
      </c>
      <c r="G3044" s="54">
        <f t="shared" si="460"/>
        <v>31574.400000000001</v>
      </c>
      <c r="H3044" s="25" t="s">
        <v>4716</v>
      </c>
      <c r="I3044" s="25" t="s">
        <v>4729</v>
      </c>
      <c r="J3044" s="25">
        <v>1</v>
      </c>
      <c r="K3044" s="25"/>
      <c r="L3044" s="25">
        <f t="shared" si="434"/>
        <v>1</v>
      </c>
      <c r="M3044" s="25"/>
      <c r="N3044" s="45"/>
      <c r="O3044" s="54"/>
      <c r="P3044" s="25" t="s">
        <v>4720</v>
      </c>
      <c r="Q3044" s="25"/>
      <c r="R3044" s="25"/>
      <c r="S3044" s="3">
        <v>-20</v>
      </c>
      <c r="T3044" s="55"/>
      <c r="U3044" s="25" t="s">
        <v>4722</v>
      </c>
      <c r="V3044" s="25" t="str">
        <f>VLOOKUP(P3044,'Customer List'!B:C,2,)</f>
        <v>Mumbai</v>
      </c>
      <c r="W3044" s="56"/>
      <c r="X3044" s="45"/>
      <c r="Y3044" s="25" t="str">
        <f t="shared" si="461"/>
        <v/>
      </c>
      <c r="Z3044" s="25" t="str">
        <f t="shared" si="462"/>
        <v/>
      </c>
      <c r="AA3044" s="25" t="str">
        <f t="shared" si="463"/>
        <v/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x14ac:dyDescent="0.25">
      <c r="A3045" s="25">
        <f t="shared" si="435"/>
        <v>3042</v>
      </c>
      <c r="B3045" s="25" t="s">
        <v>4719</v>
      </c>
      <c r="C3045" s="45">
        <v>45927</v>
      </c>
      <c r="D3045" s="45">
        <v>45933</v>
      </c>
      <c r="E3045" s="8">
        <v>18</v>
      </c>
      <c r="F3045" s="8">
        <f t="shared" si="459"/>
        <v>1584</v>
      </c>
      <c r="G3045" s="54">
        <f t="shared" si="460"/>
        <v>1584</v>
      </c>
      <c r="H3045" s="25" t="s">
        <v>4717</v>
      </c>
      <c r="I3045" s="25" t="s">
        <v>4730</v>
      </c>
      <c r="J3045" s="25">
        <v>1</v>
      </c>
      <c r="K3045" s="25"/>
      <c r="L3045" s="25">
        <f t="shared" si="434"/>
        <v>1</v>
      </c>
      <c r="M3045" s="25"/>
      <c r="N3045" s="45"/>
      <c r="O3045" s="54"/>
      <c r="P3045" s="25" t="s">
        <v>4720</v>
      </c>
      <c r="Q3045" s="25"/>
      <c r="R3045" s="25"/>
      <c r="S3045" s="3">
        <v>-20</v>
      </c>
      <c r="T3045" s="55"/>
      <c r="U3045" s="25" t="s">
        <v>4722</v>
      </c>
      <c r="V3045" s="25" t="str">
        <f>VLOOKUP(P3045,'Customer List'!B:C,2,)</f>
        <v>Mumbai</v>
      </c>
      <c r="W3045" s="56"/>
      <c r="X3045" s="45"/>
      <c r="Y3045" s="25" t="str">
        <f t="shared" si="461"/>
        <v/>
      </c>
      <c r="Z3045" s="25" t="str">
        <f t="shared" si="462"/>
        <v/>
      </c>
      <c r="AA3045" s="25" t="str">
        <f t="shared" si="463"/>
        <v/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435"/>
        <v>3043</v>
      </c>
      <c r="B3046" s="25" t="s">
        <v>4719</v>
      </c>
      <c r="C3046" s="45">
        <v>45927</v>
      </c>
      <c r="D3046" s="45">
        <v>45933</v>
      </c>
      <c r="E3046" s="8">
        <v>40.799999999999997</v>
      </c>
      <c r="F3046" s="8">
        <f t="shared" si="459"/>
        <v>3590.3999999999996</v>
      </c>
      <c r="G3046" s="54">
        <f t="shared" si="460"/>
        <v>7180.7999999999993</v>
      </c>
      <c r="H3046" s="25" t="s">
        <v>4718</v>
      </c>
      <c r="I3046" s="25" t="s">
        <v>4731</v>
      </c>
      <c r="J3046" s="25">
        <v>2</v>
      </c>
      <c r="K3046" s="25">
        <v>2</v>
      </c>
      <c r="L3046" s="25">
        <f t="shared" si="434"/>
        <v>0</v>
      </c>
      <c r="M3046" s="25"/>
      <c r="N3046" s="45">
        <v>45934</v>
      </c>
      <c r="O3046" s="54"/>
      <c r="P3046" s="25" t="s">
        <v>4721</v>
      </c>
      <c r="Q3046" s="25">
        <v>58156477724</v>
      </c>
      <c r="R3046" s="25"/>
      <c r="S3046" s="3">
        <v>-20</v>
      </c>
      <c r="T3046" s="55"/>
      <c r="U3046" s="25" t="s">
        <v>4722</v>
      </c>
      <c r="V3046" s="25" t="str">
        <f>VLOOKUP(P3046,'Customer List'!B:C,2,)</f>
        <v>Mumbai</v>
      </c>
      <c r="W3046" s="57" t="s">
        <v>3750</v>
      </c>
      <c r="X3046" s="45"/>
      <c r="Y3046" s="25" t="str">
        <f t="shared" si="461"/>
        <v/>
      </c>
      <c r="Z3046" s="25" t="str">
        <f t="shared" si="462"/>
        <v>Saturday</v>
      </c>
      <c r="AA3046" s="25" t="str">
        <f t="shared" si="463"/>
        <v/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x14ac:dyDescent="0.25">
      <c r="A3047" s="25">
        <f t="shared" si="435"/>
        <v>3044</v>
      </c>
      <c r="B3047" s="62" t="s">
        <v>4738</v>
      </c>
      <c r="C3047" s="45">
        <v>45929</v>
      </c>
      <c r="D3047" s="45">
        <v>45934</v>
      </c>
      <c r="E3047" s="8">
        <v>6500</v>
      </c>
      <c r="F3047" s="8">
        <f t="shared" si="459"/>
        <v>6500</v>
      </c>
      <c r="G3047" s="54">
        <f t="shared" si="460"/>
        <v>6500</v>
      </c>
      <c r="H3047" s="25" t="s">
        <v>4733</v>
      </c>
      <c r="I3047" s="25" t="s">
        <v>4734</v>
      </c>
      <c r="J3047" s="25">
        <v>1</v>
      </c>
      <c r="K3047" s="25"/>
      <c r="L3047" s="25">
        <f t="shared" si="434"/>
        <v>1</v>
      </c>
      <c r="M3047" s="25"/>
      <c r="N3047" s="45"/>
      <c r="O3047" s="54"/>
      <c r="P3047" s="25" t="s">
        <v>3346</v>
      </c>
      <c r="Q3047" s="25"/>
      <c r="R3047" s="25"/>
      <c r="S3047" s="3" t="s">
        <v>300</v>
      </c>
      <c r="T3047" s="55"/>
      <c r="U3047" s="25" t="s">
        <v>4369</v>
      </c>
      <c r="V3047" s="25" t="str">
        <f>VLOOKUP(P3047,'Customer List'!B:C,2,)</f>
        <v>Delhi</v>
      </c>
      <c r="W3047" s="57"/>
      <c r="X3047" s="45"/>
      <c r="Y3047" s="25"/>
      <c r="Z3047" s="25"/>
      <c r="AA3047" s="25"/>
      <c r="AB3047" s="25" t="str">
        <f>VLOOKUP(U3047,'Currency Sheet'!A:C,3,)</f>
        <v>INR</v>
      </c>
      <c r="AC3047" s="67" t="str">
        <f>VLOOKUP(P3047,'Customer List'!B:D,3,)</f>
        <v>Local</v>
      </c>
    </row>
    <row r="3048" spans="1:29" x14ac:dyDescent="0.25">
      <c r="A3048" s="25">
        <f t="shared" si="435"/>
        <v>3045</v>
      </c>
      <c r="B3048" s="62" t="s">
        <v>4738</v>
      </c>
      <c r="C3048" s="45">
        <v>45929</v>
      </c>
      <c r="D3048" s="45">
        <v>45934</v>
      </c>
      <c r="E3048" s="8">
        <v>16000</v>
      </c>
      <c r="F3048" s="8">
        <f t="shared" si="459"/>
        <v>16000</v>
      </c>
      <c r="G3048" s="54">
        <f t="shared" si="460"/>
        <v>16000</v>
      </c>
      <c r="H3048" s="25" t="s">
        <v>2651</v>
      </c>
      <c r="I3048" s="25" t="s">
        <v>4735</v>
      </c>
      <c r="J3048" s="25">
        <v>1</v>
      </c>
      <c r="K3048" s="25"/>
      <c r="L3048" s="25">
        <f t="shared" si="434"/>
        <v>1</v>
      </c>
      <c r="M3048" s="25"/>
      <c r="N3048" s="45"/>
      <c r="O3048" s="54"/>
      <c r="P3048" s="25" t="s">
        <v>50</v>
      </c>
      <c r="Q3048" s="25"/>
      <c r="R3048" s="25"/>
      <c r="S3048" s="3" t="s">
        <v>300</v>
      </c>
      <c r="T3048" s="55"/>
      <c r="U3048" s="25" t="s">
        <v>4369</v>
      </c>
      <c r="V3048" s="25" t="str">
        <f>VLOOKUP(P3048,'Customer List'!B:C,2,)</f>
        <v>Delhi</v>
      </c>
      <c r="W3048" s="57"/>
      <c r="X3048" s="45"/>
      <c r="Y3048" s="25"/>
      <c r="Z3048" s="25"/>
      <c r="AA3048" s="25"/>
      <c r="AB3048" s="25" t="str">
        <f>VLOOKUP(U3048,'Currency Sheet'!A:C,3,)</f>
        <v>INR</v>
      </c>
      <c r="AC3048" s="67" t="str">
        <f>VLOOKUP(P3048,'Customer List'!B:D,3,)</f>
        <v>Local</v>
      </c>
    </row>
    <row r="3049" spans="1:29" x14ac:dyDescent="0.25">
      <c r="A3049" s="25">
        <f t="shared" si="435"/>
        <v>3046</v>
      </c>
      <c r="B3049" s="62" t="s">
        <v>4738</v>
      </c>
      <c r="C3049" s="45">
        <v>45929</v>
      </c>
      <c r="D3049" s="45">
        <v>45934</v>
      </c>
      <c r="E3049" s="8">
        <v>6500</v>
      </c>
      <c r="F3049" s="8">
        <f t="shared" si="459"/>
        <v>6500</v>
      </c>
      <c r="G3049" s="54">
        <f t="shared" si="460"/>
        <v>6500</v>
      </c>
      <c r="H3049" s="25" t="s">
        <v>4736</v>
      </c>
      <c r="I3049" s="25" t="s">
        <v>4737</v>
      </c>
      <c r="J3049" s="25">
        <v>1</v>
      </c>
      <c r="K3049" s="25"/>
      <c r="L3049" s="25">
        <f t="shared" si="434"/>
        <v>1</v>
      </c>
      <c r="M3049" s="25"/>
      <c r="N3049" s="45"/>
      <c r="O3049" s="54"/>
      <c r="P3049" s="25" t="s">
        <v>50</v>
      </c>
      <c r="Q3049" s="25"/>
      <c r="R3049" s="25"/>
      <c r="S3049" s="3" t="s">
        <v>300</v>
      </c>
      <c r="T3049" s="55"/>
      <c r="U3049" s="25" t="s">
        <v>4369</v>
      </c>
      <c r="V3049" s="25" t="str">
        <f>VLOOKUP(P3049,'Customer List'!B:C,2,)</f>
        <v>Delhi</v>
      </c>
      <c r="W3049" s="57"/>
      <c r="X3049" s="45"/>
      <c r="Y3049" s="25"/>
      <c r="Z3049" s="25"/>
      <c r="AA3049" s="25"/>
      <c r="AB3049" s="25" t="str">
        <f>VLOOKUP(U3049,'Currency Sheet'!A:C,3,)</f>
        <v>INR</v>
      </c>
      <c r="AC3049" s="67" t="str">
        <f>VLOOKUP(P3049,'Customer List'!B:D,3,)</f>
        <v>Local</v>
      </c>
    </row>
    <row r="3050" spans="1:29" x14ac:dyDescent="0.25">
      <c r="A3050" s="25">
        <f>A3037+1</f>
        <v>3035</v>
      </c>
      <c r="B3050" s="25" t="s">
        <v>4546</v>
      </c>
      <c r="C3050" s="45" t="s">
        <v>4546</v>
      </c>
      <c r="D3050" s="45" t="s">
        <v>4546</v>
      </c>
      <c r="E3050" s="8">
        <v>22</v>
      </c>
      <c r="F3050" s="8">
        <f t="shared" ref="F3050:F3113" si="464">IF(AB3050="DOLLAR",E3050*88,E3050)</f>
        <v>1936</v>
      </c>
      <c r="G3050" s="54">
        <f t="shared" ref="G3050:G3113" si="465">F3050*J3050</f>
        <v>9680</v>
      </c>
      <c r="H3050" s="25" t="s">
        <v>363</v>
      </c>
      <c r="I3050" s="25" t="s">
        <v>4462</v>
      </c>
      <c r="J3050" s="25">
        <v>5</v>
      </c>
      <c r="K3050" s="25">
        <v>5</v>
      </c>
      <c r="L3050" s="25">
        <f t="shared" si="434"/>
        <v>0</v>
      </c>
      <c r="M3050" s="25"/>
      <c r="N3050" s="45"/>
      <c r="O3050" s="54"/>
      <c r="P3050" s="25" t="s">
        <v>1149</v>
      </c>
      <c r="Q3050" s="25"/>
      <c r="R3050" s="25"/>
      <c r="S3050" s="3">
        <v>4</v>
      </c>
      <c r="T3050" s="55"/>
      <c r="U3050" s="25" t="s">
        <v>3601</v>
      </c>
      <c r="V3050" s="25" t="str">
        <f>VLOOKUP(P3050,'Customer List'!B:C,2,)</f>
        <v>STOCK</v>
      </c>
      <c r="W3050" s="56"/>
      <c r="X3050" s="45"/>
      <c r="Y3050" s="25" t="str">
        <f t="shared" ref="Y3050:Y3098" si="466">IF(X3050="", "", X3050-N3050)</f>
        <v/>
      </c>
      <c r="Z3050" s="25" t="str">
        <f t="shared" ref="Z3050:Z3098" si="467">IF(N3050="", "", TEXT(N3050, "dddd"))</f>
        <v/>
      </c>
      <c r="AA3050" s="25" t="str">
        <f t="shared" ref="AA3050:AA3098" si="468">IF(X3050="", "", TEXT(X3050, "dddd"))</f>
        <v/>
      </c>
      <c r="AB3050" s="25" t="str">
        <f>VLOOKUP(U3050,'Currency Sheet'!A:C,3,)</f>
        <v>DOLLAR</v>
      </c>
      <c r="AC3050" s="67" t="str">
        <f>VLOOKUP(P3050,'Customer List'!B:D,3,)</f>
        <v>STOCK</v>
      </c>
    </row>
    <row r="3051" spans="1:29" x14ac:dyDescent="0.25">
      <c r="A3051" s="25">
        <f t="shared" si="435"/>
        <v>3036</v>
      </c>
      <c r="B3051" s="25" t="s">
        <v>4546</v>
      </c>
      <c r="C3051" s="45" t="s">
        <v>4546</v>
      </c>
      <c r="D3051" s="45" t="s">
        <v>4546</v>
      </c>
      <c r="E3051" s="8">
        <v>767.05</v>
      </c>
      <c r="F3051" s="8">
        <f t="shared" si="464"/>
        <v>67500.399999999994</v>
      </c>
      <c r="G3051" s="54">
        <f t="shared" si="465"/>
        <v>67500.399999999994</v>
      </c>
      <c r="H3051" s="25" t="s">
        <v>4463</v>
      </c>
      <c r="I3051" s="25" t="s">
        <v>4464</v>
      </c>
      <c r="J3051" s="25">
        <v>1</v>
      </c>
      <c r="K3051" s="25">
        <v>1</v>
      </c>
      <c r="L3051" s="25">
        <f t="shared" si="434"/>
        <v>0</v>
      </c>
      <c r="M3051" s="25"/>
      <c r="N3051" s="45"/>
      <c r="O3051" s="54"/>
      <c r="P3051" s="25" t="s">
        <v>882</v>
      </c>
      <c r="Q3051" s="25"/>
      <c r="R3051" s="25"/>
      <c r="S3051" s="3">
        <v>-20</v>
      </c>
      <c r="T3051" s="55"/>
      <c r="U3051" s="25" t="s">
        <v>3601</v>
      </c>
      <c r="V3051" s="25" t="str">
        <f>VLOOKUP(P3051,'Customer List'!B:C,2,)</f>
        <v>Mumbai</v>
      </c>
      <c r="W3051" s="56" t="s">
        <v>4686</v>
      </c>
      <c r="X3051" s="45"/>
      <c r="Y3051" s="25" t="str">
        <f t="shared" si="466"/>
        <v/>
      </c>
      <c r="Z3051" s="25" t="str">
        <f t="shared" si="467"/>
        <v/>
      </c>
      <c r="AA3051" s="25" t="str">
        <f t="shared" si="468"/>
        <v/>
      </c>
      <c r="AB3051" s="25" t="str">
        <f>VLOOKUP(U3051,'Currency Sheet'!A:C,3,)</f>
        <v>DOLLAR</v>
      </c>
      <c r="AC3051" s="67" t="str">
        <f>VLOOKUP(P3051,'Customer List'!B:D,3,)</f>
        <v>OutStation</v>
      </c>
    </row>
    <row r="3052" spans="1:29" x14ac:dyDescent="0.25">
      <c r="A3052" s="25">
        <f t="shared" si="435"/>
        <v>3037</v>
      </c>
      <c r="B3052" s="25" t="s">
        <v>4546</v>
      </c>
      <c r="C3052" s="45" t="s">
        <v>4546</v>
      </c>
      <c r="D3052" s="45" t="s">
        <v>4546</v>
      </c>
      <c r="E3052" s="8">
        <v>767.05</v>
      </c>
      <c r="F3052" s="8">
        <f t="shared" si="464"/>
        <v>67500.399999999994</v>
      </c>
      <c r="G3052" s="54">
        <f t="shared" si="465"/>
        <v>67500.399999999994</v>
      </c>
      <c r="H3052" s="25" t="s">
        <v>4465</v>
      </c>
      <c r="I3052" s="25" t="s">
        <v>4466</v>
      </c>
      <c r="J3052" s="25">
        <v>1</v>
      </c>
      <c r="K3052" s="25">
        <v>1</v>
      </c>
      <c r="L3052" s="25">
        <f t="shared" si="434"/>
        <v>0</v>
      </c>
      <c r="M3052" s="25"/>
      <c r="N3052" s="45"/>
      <c r="O3052" s="54"/>
      <c r="P3052" s="25" t="s">
        <v>882</v>
      </c>
      <c r="Q3052" s="25"/>
      <c r="R3052" s="25"/>
      <c r="S3052" s="3">
        <v>-20</v>
      </c>
      <c r="T3052" s="55"/>
      <c r="U3052" s="25" t="s">
        <v>3601</v>
      </c>
      <c r="V3052" s="25" t="str">
        <f>VLOOKUP(P3052,'Customer List'!B:C,2,)</f>
        <v>Mumbai</v>
      </c>
      <c r="W3052" s="56" t="s">
        <v>4686</v>
      </c>
      <c r="X3052" s="45"/>
      <c r="Y3052" s="25" t="str">
        <f t="shared" si="466"/>
        <v/>
      </c>
      <c r="Z3052" s="25" t="str">
        <f t="shared" si="467"/>
        <v/>
      </c>
      <c r="AA3052" s="25" t="str">
        <f t="shared" si="468"/>
        <v/>
      </c>
      <c r="AB3052" s="25" t="str">
        <f>VLOOKUP(U3052,'Currency Sheet'!A:C,3,)</f>
        <v>DOLLAR</v>
      </c>
      <c r="AC3052" s="67" t="str">
        <f>VLOOKUP(P3052,'Customer List'!B:D,3,)</f>
        <v>OutStation</v>
      </c>
    </row>
    <row r="3053" spans="1:29" x14ac:dyDescent="0.25">
      <c r="A3053" s="25">
        <f t="shared" si="435"/>
        <v>3038</v>
      </c>
      <c r="B3053" s="25" t="s">
        <v>4546</v>
      </c>
      <c r="C3053" s="45" t="s">
        <v>4546</v>
      </c>
      <c r="D3053" s="45" t="s">
        <v>4546</v>
      </c>
      <c r="E3053" s="8">
        <v>767.05</v>
      </c>
      <c r="F3053" s="8">
        <f t="shared" si="464"/>
        <v>67500.399999999994</v>
      </c>
      <c r="G3053" s="54">
        <f t="shared" si="465"/>
        <v>67500.399999999994</v>
      </c>
      <c r="H3053" s="25" t="s">
        <v>4467</v>
      </c>
      <c r="I3053" s="25" t="s">
        <v>4468</v>
      </c>
      <c r="J3053" s="25">
        <v>1</v>
      </c>
      <c r="K3053" s="25">
        <v>1</v>
      </c>
      <c r="L3053" s="25">
        <f t="shared" si="434"/>
        <v>0</v>
      </c>
      <c r="M3053" s="25"/>
      <c r="N3053" s="45"/>
      <c r="O3053" s="54"/>
      <c r="P3053" s="25" t="s">
        <v>882</v>
      </c>
      <c r="Q3053" s="25"/>
      <c r="R3053" s="25"/>
      <c r="S3053" s="3">
        <v>-20</v>
      </c>
      <c r="T3053" s="55"/>
      <c r="U3053" s="25" t="s">
        <v>3601</v>
      </c>
      <c r="V3053" s="25" t="str">
        <f>VLOOKUP(P3053,'Customer List'!B:C,2,)</f>
        <v>Mumbai</v>
      </c>
      <c r="W3053" s="56" t="s">
        <v>4686</v>
      </c>
      <c r="X3053" s="45"/>
      <c r="Y3053" s="25" t="str">
        <f t="shared" si="466"/>
        <v/>
      </c>
      <c r="Z3053" s="25" t="str">
        <f t="shared" si="467"/>
        <v/>
      </c>
      <c r="AA3053" s="25" t="str">
        <f t="shared" si="468"/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x14ac:dyDescent="0.25">
      <c r="A3054" s="25">
        <f t="shared" si="435"/>
        <v>3039</v>
      </c>
      <c r="B3054" s="25" t="s">
        <v>4546</v>
      </c>
      <c r="C3054" s="45" t="s">
        <v>4546</v>
      </c>
      <c r="D3054" s="45" t="s">
        <v>4546</v>
      </c>
      <c r="E3054" s="8">
        <v>767.05</v>
      </c>
      <c r="F3054" s="8">
        <f t="shared" si="464"/>
        <v>67500.399999999994</v>
      </c>
      <c r="G3054" s="54">
        <f t="shared" si="465"/>
        <v>67500.399999999994</v>
      </c>
      <c r="H3054" s="25" t="s">
        <v>4469</v>
      </c>
      <c r="I3054" s="25" t="s">
        <v>4470</v>
      </c>
      <c r="J3054" s="25">
        <v>1</v>
      </c>
      <c r="K3054" s="25">
        <v>1</v>
      </c>
      <c r="L3054" s="25">
        <f t="shared" si="434"/>
        <v>0</v>
      </c>
      <c r="M3054" s="25"/>
      <c r="N3054" s="45"/>
      <c r="O3054" s="54"/>
      <c r="P3054" s="25" t="s">
        <v>882</v>
      </c>
      <c r="Q3054" s="25"/>
      <c r="R3054" s="25"/>
      <c r="S3054" s="3">
        <v>-20</v>
      </c>
      <c r="T3054" s="55"/>
      <c r="U3054" s="25" t="s">
        <v>3601</v>
      </c>
      <c r="V3054" s="25" t="str">
        <f>VLOOKUP(P3054,'Customer List'!B:C,2,)</f>
        <v>Mumbai</v>
      </c>
      <c r="W3054" s="56" t="s">
        <v>4686</v>
      </c>
      <c r="X3054" s="45"/>
      <c r="Y3054" s="25" t="str">
        <f t="shared" si="466"/>
        <v/>
      </c>
      <c r="Z3054" s="25" t="str">
        <f t="shared" si="467"/>
        <v/>
      </c>
      <c r="AA3054" s="25" t="str">
        <f t="shared" si="468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x14ac:dyDescent="0.25">
      <c r="A3055" s="25">
        <f t="shared" si="435"/>
        <v>3040</v>
      </c>
      <c r="B3055" s="25" t="s">
        <v>4546</v>
      </c>
      <c r="C3055" s="45" t="s">
        <v>4546</v>
      </c>
      <c r="D3055" s="45" t="s">
        <v>4546</v>
      </c>
      <c r="E3055" s="8">
        <v>736</v>
      </c>
      <c r="F3055" s="8">
        <f t="shared" si="464"/>
        <v>64768</v>
      </c>
      <c r="G3055" s="54">
        <f t="shared" si="465"/>
        <v>64768</v>
      </c>
      <c r="H3055" s="25" t="s">
        <v>4471</v>
      </c>
      <c r="I3055" s="25" t="s">
        <v>4472</v>
      </c>
      <c r="J3055" s="25">
        <v>1</v>
      </c>
      <c r="K3055" s="25">
        <v>1</v>
      </c>
      <c r="L3055" s="25">
        <f t="shared" si="434"/>
        <v>0</v>
      </c>
      <c r="M3055" s="25"/>
      <c r="N3055" s="45"/>
      <c r="O3055" s="54"/>
      <c r="P3055" s="25" t="s">
        <v>169</v>
      </c>
      <c r="Q3055" s="25"/>
      <c r="R3055" s="25"/>
      <c r="S3055" s="3">
        <v>-20</v>
      </c>
      <c r="T3055" s="55"/>
      <c r="U3055" s="25" t="s">
        <v>3601</v>
      </c>
      <c r="V3055" s="25" t="str">
        <f>VLOOKUP(P3055,'Customer List'!B:C,2,)</f>
        <v>Bhopal</v>
      </c>
      <c r="W3055" s="56" t="s">
        <v>3750</v>
      </c>
      <c r="X3055" s="45"/>
      <c r="Y3055" s="25" t="str">
        <f t="shared" si="466"/>
        <v/>
      </c>
      <c r="Z3055" s="25" t="str">
        <f t="shared" si="467"/>
        <v/>
      </c>
      <c r="AA3055" s="25" t="str">
        <f t="shared" si="468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x14ac:dyDescent="0.25">
      <c r="A3056" s="25">
        <f t="shared" si="435"/>
        <v>3041</v>
      </c>
      <c r="B3056" s="25" t="s">
        <v>4546</v>
      </c>
      <c r="C3056" s="45" t="s">
        <v>4546</v>
      </c>
      <c r="D3056" s="45" t="s">
        <v>4546</v>
      </c>
      <c r="E3056" s="8">
        <v>374</v>
      </c>
      <c r="F3056" s="8">
        <f t="shared" si="464"/>
        <v>32912</v>
      </c>
      <c r="G3056" s="54">
        <f t="shared" si="465"/>
        <v>32912</v>
      </c>
      <c r="H3056" s="25" t="s">
        <v>4473</v>
      </c>
      <c r="I3056" s="25" t="s">
        <v>4474</v>
      </c>
      <c r="J3056" s="25">
        <v>1</v>
      </c>
      <c r="K3056" s="25">
        <v>1</v>
      </c>
      <c r="L3056" s="25">
        <f t="shared" si="434"/>
        <v>0</v>
      </c>
      <c r="M3056" s="25"/>
      <c r="N3056" s="45"/>
      <c r="O3056" s="54"/>
      <c r="P3056" s="25" t="s">
        <v>618</v>
      </c>
      <c r="Q3056" s="25"/>
      <c r="R3056" s="25"/>
      <c r="S3056" s="3">
        <v>-20</v>
      </c>
      <c r="T3056" s="55"/>
      <c r="U3056" s="25" t="s">
        <v>3601</v>
      </c>
      <c r="V3056" s="25" t="str">
        <f>VLOOKUP(P3056,'Customer List'!B:C,2,)</f>
        <v>Bhuvneshwar</v>
      </c>
      <c r="W3056" s="56" t="s">
        <v>4686</v>
      </c>
      <c r="X3056" s="45"/>
      <c r="Y3056" s="25" t="str">
        <f t="shared" si="466"/>
        <v/>
      </c>
      <c r="Z3056" s="25" t="str">
        <f t="shared" si="467"/>
        <v/>
      </c>
      <c r="AA3056" s="25" t="str">
        <f t="shared" si="468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x14ac:dyDescent="0.25">
      <c r="A3057" s="25">
        <f t="shared" si="435"/>
        <v>3042</v>
      </c>
      <c r="B3057" s="25" t="s">
        <v>4546</v>
      </c>
      <c r="C3057" s="45" t="s">
        <v>4546</v>
      </c>
      <c r="D3057" s="45" t="s">
        <v>4546</v>
      </c>
      <c r="E3057" s="8">
        <v>374</v>
      </c>
      <c r="F3057" s="8">
        <f t="shared" si="464"/>
        <v>32912</v>
      </c>
      <c r="G3057" s="54">
        <f t="shared" si="465"/>
        <v>32912</v>
      </c>
      <c r="H3057" s="25" t="s">
        <v>4475</v>
      </c>
      <c r="I3057" s="25" t="s">
        <v>4476</v>
      </c>
      <c r="J3057" s="25">
        <v>1</v>
      </c>
      <c r="K3057" s="25">
        <v>1</v>
      </c>
      <c r="L3057" s="25">
        <f t="shared" si="434"/>
        <v>0</v>
      </c>
      <c r="M3057" s="25"/>
      <c r="N3057" s="45"/>
      <c r="O3057" s="54"/>
      <c r="P3057" s="25" t="s">
        <v>618</v>
      </c>
      <c r="Q3057" s="25"/>
      <c r="R3057" s="25"/>
      <c r="S3057" s="3">
        <v>-20</v>
      </c>
      <c r="T3057" s="55"/>
      <c r="U3057" s="25" t="s">
        <v>3601</v>
      </c>
      <c r="V3057" s="25" t="str">
        <f>VLOOKUP(P3057,'Customer List'!B:C,2,)</f>
        <v>Bhuvneshwar</v>
      </c>
      <c r="W3057" s="56" t="s">
        <v>4686</v>
      </c>
      <c r="X3057" s="45"/>
      <c r="Y3057" s="25" t="str">
        <f t="shared" si="466"/>
        <v/>
      </c>
      <c r="Z3057" s="25" t="str">
        <f t="shared" si="467"/>
        <v/>
      </c>
      <c r="AA3057" s="25" t="str">
        <f t="shared" si="468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x14ac:dyDescent="0.25">
      <c r="A3058" s="25">
        <f t="shared" si="435"/>
        <v>3043</v>
      </c>
      <c r="B3058" s="25" t="s">
        <v>4546</v>
      </c>
      <c r="C3058" s="45" t="s">
        <v>4546</v>
      </c>
      <c r="D3058" s="45" t="s">
        <v>4546</v>
      </c>
      <c r="E3058" s="8">
        <v>374</v>
      </c>
      <c r="F3058" s="8">
        <f t="shared" si="464"/>
        <v>32912</v>
      </c>
      <c r="G3058" s="54">
        <f t="shared" si="465"/>
        <v>32912</v>
      </c>
      <c r="H3058" s="25" t="s">
        <v>4477</v>
      </c>
      <c r="I3058" s="25" t="s">
        <v>4478</v>
      </c>
      <c r="J3058" s="25">
        <v>1</v>
      </c>
      <c r="K3058" s="25">
        <v>1</v>
      </c>
      <c r="L3058" s="25">
        <f t="shared" si="434"/>
        <v>0</v>
      </c>
      <c r="M3058" s="25"/>
      <c r="N3058" s="45"/>
      <c r="O3058" s="54"/>
      <c r="P3058" s="25" t="s">
        <v>618</v>
      </c>
      <c r="Q3058" s="25"/>
      <c r="R3058" s="25"/>
      <c r="S3058" s="3">
        <v>-20</v>
      </c>
      <c r="T3058" s="55"/>
      <c r="U3058" s="25" t="s">
        <v>3601</v>
      </c>
      <c r="V3058" s="25" t="str">
        <f>VLOOKUP(P3058,'Customer List'!B:C,2,)</f>
        <v>Bhuvneshwar</v>
      </c>
      <c r="W3058" s="56" t="s">
        <v>4686</v>
      </c>
      <c r="X3058" s="45"/>
      <c r="Y3058" s="25" t="str">
        <f t="shared" si="466"/>
        <v/>
      </c>
      <c r="Z3058" s="25" t="str">
        <f t="shared" si="467"/>
        <v/>
      </c>
      <c r="AA3058" s="25" t="str">
        <f t="shared" si="468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x14ac:dyDescent="0.25">
      <c r="A3059" s="25">
        <f t="shared" si="435"/>
        <v>3044</v>
      </c>
      <c r="B3059" s="25" t="s">
        <v>4546</v>
      </c>
      <c r="C3059" s="45" t="s">
        <v>4546</v>
      </c>
      <c r="D3059" s="45" t="s">
        <v>4546</v>
      </c>
      <c r="E3059" s="8">
        <v>374</v>
      </c>
      <c r="F3059" s="8">
        <f t="shared" si="464"/>
        <v>32912</v>
      </c>
      <c r="G3059" s="54">
        <f t="shared" si="465"/>
        <v>32912</v>
      </c>
      <c r="H3059" s="25" t="s">
        <v>4479</v>
      </c>
      <c r="I3059" s="25" t="s">
        <v>4480</v>
      </c>
      <c r="J3059" s="25">
        <v>1</v>
      </c>
      <c r="K3059" s="25">
        <v>1</v>
      </c>
      <c r="L3059" s="25">
        <f t="shared" si="434"/>
        <v>0</v>
      </c>
      <c r="M3059" s="25"/>
      <c r="N3059" s="45"/>
      <c r="O3059" s="54"/>
      <c r="P3059" s="25" t="s">
        <v>618</v>
      </c>
      <c r="Q3059" s="25"/>
      <c r="R3059" s="25"/>
      <c r="S3059" s="3">
        <v>-20</v>
      </c>
      <c r="T3059" s="55"/>
      <c r="U3059" s="25" t="s">
        <v>3601</v>
      </c>
      <c r="V3059" s="25" t="str">
        <f>VLOOKUP(P3059,'Customer List'!B:C,2,)</f>
        <v>Bhuvneshwar</v>
      </c>
      <c r="W3059" s="56" t="s">
        <v>4686</v>
      </c>
      <c r="X3059" s="45"/>
      <c r="Y3059" s="25" t="str">
        <f t="shared" si="466"/>
        <v/>
      </c>
      <c r="Z3059" s="25" t="str">
        <f t="shared" si="467"/>
        <v/>
      </c>
      <c r="AA3059" s="25" t="str">
        <f t="shared" si="468"/>
        <v/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x14ac:dyDescent="0.25">
      <c r="A3060" s="25">
        <f t="shared" si="435"/>
        <v>3045</v>
      </c>
      <c r="B3060" s="25" t="s">
        <v>4546</v>
      </c>
      <c r="C3060" s="45" t="s">
        <v>4546</v>
      </c>
      <c r="D3060" s="45" t="s">
        <v>4546</v>
      </c>
      <c r="E3060" s="8">
        <v>374</v>
      </c>
      <c r="F3060" s="8">
        <f t="shared" si="464"/>
        <v>32912</v>
      </c>
      <c r="G3060" s="54">
        <f t="shared" si="465"/>
        <v>32912</v>
      </c>
      <c r="H3060" s="25" t="s">
        <v>4481</v>
      </c>
      <c r="I3060" s="25" t="s">
        <v>4482</v>
      </c>
      <c r="J3060" s="25">
        <v>1</v>
      </c>
      <c r="K3060" s="25">
        <v>1</v>
      </c>
      <c r="L3060" s="25">
        <f t="shared" si="434"/>
        <v>0</v>
      </c>
      <c r="M3060" s="25"/>
      <c r="N3060" s="45"/>
      <c r="O3060" s="54"/>
      <c r="P3060" s="25" t="s">
        <v>618</v>
      </c>
      <c r="Q3060" s="25"/>
      <c r="R3060" s="25"/>
      <c r="S3060" s="3">
        <v>-20</v>
      </c>
      <c r="T3060" s="55"/>
      <c r="U3060" s="25" t="s">
        <v>3601</v>
      </c>
      <c r="V3060" s="25" t="str">
        <f>VLOOKUP(P3060,'Customer List'!B:C,2,)</f>
        <v>Bhuvneshwar</v>
      </c>
      <c r="W3060" s="56" t="s">
        <v>4686</v>
      </c>
      <c r="X3060" s="45"/>
      <c r="Y3060" s="25" t="str">
        <f t="shared" si="466"/>
        <v/>
      </c>
      <c r="Z3060" s="25" t="str">
        <f t="shared" si="467"/>
        <v/>
      </c>
      <c r="AA3060" s="25" t="str">
        <f t="shared" si="468"/>
        <v/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x14ac:dyDescent="0.25">
      <c r="A3061" s="25">
        <f t="shared" si="435"/>
        <v>3046</v>
      </c>
      <c r="B3061" s="25" t="s">
        <v>4546</v>
      </c>
      <c r="C3061" s="45" t="s">
        <v>4546</v>
      </c>
      <c r="D3061" s="45" t="s">
        <v>4546</v>
      </c>
      <c r="E3061" s="8">
        <v>374</v>
      </c>
      <c r="F3061" s="8">
        <f t="shared" si="464"/>
        <v>32912</v>
      </c>
      <c r="G3061" s="54">
        <f t="shared" si="465"/>
        <v>32912</v>
      </c>
      <c r="H3061" s="25" t="s">
        <v>4483</v>
      </c>
      <c r="I3061" s="25" t="s">
        <v>4484</v>
      </c>
      <c r="J3061" s="25">
        <v>1</v>
      </c>
      <c r="K3061" s="25">
        <v>1</v>
      </c>
      <c r="L3061" s="25">
        <f t="shared" si="434"/>
        <v>0</v>
      </c>
      <c r="M3061" s="25"/>
      <c r="N3061" s="45"/>
      <c r="O3061" s="54"/>
      <c r="P3061" s="25" t="s">
        <v>618</v>
      </c>
      <c r="Q3061" s="25"/>
      <c r="R3061" s="25"/>
      <c r="S3061" s="3">
        <v>-20</v>
      </c>
      <c r="T3061" s="55"/>
      <c r="U3061" s="25" t="s">
        <v>3601</v>
      </c>
      <c r="V3061" s="25" t="str">
        <f>VLOOKUP(P3061,'Customer List'!B:C,2,)</f>
        <v>Bhuvneshwar</v>
      </c>
      <c r="W3061" s="56" t="s">
        <v>4686</v>
      </c>
      <c r="X3061" s="45"/>
      <c r="Y3061" s="25" t="str">
        <f t="shared" si="466"/>
        <v/>
      </c>
      <c r="Z3061" s="25" t="str">
        <f t="shared" si="467"/>
        <v/>
      </c>
      <c r="AA3061" s="25" t="str">
        <f t="shared" si="468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x14ac:dyDescent="0.25">
      <c r="A3062" s="25">
        <f t="shared" si="435"/>
        <v>3047</v>
      </c>
      <c r="B3062" s="25" t="s">
        <v>4546</v>
      </c>
      <c r="C3062" s="45" t="s">
        <v>4546</v>
      </c>
      <c r="D3062" s="45" t="s">
        <v>4546</v>
      </c>
      <c r="E3062" s="8">
        <v>374</v>
      </c>
      <c r="F3062" s="8">
        <f t="shared" si="464"/>
        <v>32912</v>
      </c>
      <c r="G3062" s="54">
        <f t="shared" si="465"/>
        <v>32912</v>
      </c>
      <c r="H3062" s="25" t="s">
        <v>4485</v>
      </c>
      <c r="I3062" s="25" t="s">
        <v>4486</v>
      </c>
      <c r="J3062" s="25">
        <v>1</v>
      </c>
      <c r="K3062" s="25">
        <v>1</v>
      </c>
      <c r="L3062" s="25">
        <f t="shared" si="434"/>
        <v>0</v>
      </c>
      <c r="M3062" s="25"/>
      <c r="N3062" s="45"/>
      <c r="O3062" s="54"/>
      <c r="P3062" s="25" t="s">
        <v>618</v>
      </c>
      <c r="Q3062" s="25"/>
      <c r="R3062" s="25"/>
      <c r="S3062" s="3">
        <v>-20</v>
      </c>
      <c r="T3062" s="55"/>
      <c r="U3062" s="25" t="s">
        <v>3601</v>
      </c>
      <c r="V3062" s="25" t="str">
        <f>VLOOKUP(P3062,'Customer List'!B:C,2,)</f>
        <v>Bhuvneshwar</v>
      </c>
      <c r="W3062" s="56" t="s">
        <v>4686</v>
      </c>
      <c r="X3062" s="45"/>
      <c r="Y3062" s="25" t="str">
        <f t="shared" si="466"/>
        <v/>
      </c>
      <c r="Z3062" s="25" t="str">
        <f t="shared" si="467"/>
        <v/>
      </c>
      <c r="AA3062" s="25" t="str">
        <f t="shared" si="468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x14ac:dyDescent="0.25">
      <c r="A3063" s="25">
        <f t="shared" si="435"/>
        <v>3048</v>
      </c>
      <c r="B3063" s="25" t="s">
        <v>4546</v>
      </c>
      <c r="C3063" s="45" t="s">
        <v>4546</v>
      </c>
      <c r="D3063" s="45" t="s">
        <v>4546</v>
      </c>
      <c r="E3063" s="8">
        <v>374</v>
      </c>
      <c r="F3063" s="8">
        <f t="shared" si="464"/>
        <v>32912</v>
      </c>
      <c r="G3063" s="54">
        <f t="shared" si="465"/>
        <v>32912</v>
      </c>
      <c r="H3063" s="25" t="s">
        <v>4487</v>
      </c>
      <c r="I3063" s="25" t="s">
        <v>4488</v>
      </c>
      <c r="J3063" s="25">
        <v>1</v>
      </c>
      <c r="K3063" s="25">
        <v>1</v>
      </c>
      <c r="L3063" s="25">
        <f t="shared" si="434"/>
        <v>0</v>
      </c>
      <c r="M3063" s="25"/>
      <c r="N3063" s="45"/>
      <c r="O3063" s="54"/>
      <c r="P3063" s="25" t="s">
        <v>618</v>
      </c>
      <c r="Q3063" s="25"/>
      <c r="R3063" s="25"/>
      <c r="S3063" s="3">
        <v>-20</v>
      </c>
      <c r="T3063" s="55"/>
      <c r="U3063" s="25" t="s">
        <v>3601</v>
      </c>
      <c r="V3063" s="25" t="str">
        <f>VLOOKUP(P3063,'Customer List'!B:C,2,)</f>
        <v>Bhuvneshwar</v>
      </c>
      <c r="W3063" s="56" t="s">
        <v>4686</v>
      </c>
      <c r="X3063" s="45"/>
      <c r="Y3063" s="25" t="str">
        <f t="shared" si="466"/>
        <v/>
      </c>
      <c r="Z3063" s="25" t="str">
        <f t="shared" si="467"/>
        <v/>
      </c>
      <c r="AA3063" s="25" t="str">
        <f t="shared" si="468"/>
        <v/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x14ac:dyDescent="0.25">
      <c r="A3064" s="25">
        <f t="shared" si="435"/>
        <v>3049</v>
      </c>
      <c r="B3064" s="25" t="s">
        <v>4546</v>
      </c>
      <c r="C3064" s="45" t="s">
        <v>4546</v>
      </c>
      <c r="D3064" s="45" t="s">
        <v>4546</v>
      </c>
      <c r="E3064" s="8">
        <v>374</v>
      </c>
      <c r="F3064" s="8">
        <f t="shared" si="464"/>
        <v>32912</v>
      </c>
      <c r="G3064" s="54">
        <f t="shared" si="465"/>
        <v>32912</v>
      </c>
      <c r="H3064" s="25" t="s">
        <v>4489</v>
      </c>
      <c r="I3064" s="25" t="s">
        <v>4490</v>
      </c>
      <c r="J3064" s="25">
        <v>1</v>
      </c>
      <c r="K3064" s="25">
        <v>1</v>
      </c>
      <c r="L3064" s="25">
        <f t="shared" si="434"/>
        <v>0</v>
      </c>
      <c r="M3064" s="25"/>
      <c r="N3064" s="45"/>
      <c r="O3064" s="54"/>
      <c r="P3064" s="25" t="s">
        <v>618</v>
      </c>
      <c r="Q3064" s="25"/>
      <c r="R3064" s="25"/>
      <c r="S3064" s="3">
        <v>-20</v>
      </c>
      <c r="T3064" s="55"/>
      <c r="U3064" s="25" t="s">
        <v>3601</v>
      </c>
      <c r="V3064" s="25" t="str">
        <f>VLOOKUP(P3064,'Customer List'!B:C,2,)</f>
        <v>Bhuvneshwar</v>
      </c>
      <c r="W3064" s="56" t="s">
        <v>4686</v>
      </c>
      <c r="X3064" s="45"/>
      <c r="Y3064" s="25" t="str">
        <f t="shared" si="466"/>
        <v/>
      </c>
      <c r="Z3064" s="25" t="str">
        <f t="shared" si="467"/>
        <v/>
      </c>
      <c r="AA3064" s="25" t="str">
        <f t="shared" si="468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x14ac:dyDescent="0.25">
      <c r="A3065" s="25">
        <f t="shared" si="435"/>
        <v>3050</v>
      </c>
      <c r="B3065" s="25" t="s">
        <v>4546</v>
      </c>
      <c r="C3065" s="45" t="s">
        <v>4546</v>
      </c>
      <c r="D3065" s="45" t="s">
        <v>4546</v>
      </c>
      <c r="E3065" s="8">
        <v>374</v>
      </c>
      <c r="F3065" s="8">
        <f t="shared" si="464"/>
        <v>32912</v>
      </c>
      <c r="G3065" s="54">
        <f t="shared" si="465"/>
        <v>32912</v>
      </c>
      <c r="H3065" s="25" t="s">
        <v>4491</v>
      </c>
      <c r="I3065" s="25" t="s">
        <v>4492</v>
      </c>
      <c r="J3065" s="25">
        <v>1</v>
      </c>
      <c r="K3065" s="25">
        <v>1</v>
      </c>
      <c r="L3065" s="25">
        <f t="shared" si="434"/>
        <v>0</v>
      </c>
      <c r="M3065" s="25"/>
      <c r="N3065" s="45"/>
      <c r="O3065" s="54"/>
      <c r="P3065" s="25" t="s">
        <v>618</v>
      </c>
      <c r="Q3065" s="25"/>
      <c r="R3065" s="25"/>
      <c r="S3065" s="3">
        <v>-20</v>
      </c>
      <c r="T3065" s="55"/>
      <c r="U3065" s="25" t="s">
        <v>3601</v>
      </c>
      <c r="V3065" s="25" t="str">
        <f>VLOOKUP(P3065,'Customer List'!B:C,2,)</f>
        <v>Bhuvneshwar</v>
      </c>
      <c r="W3065" s="56" t="s">
        <v>4686</v>
      </c>
      <c r="X3065" s="45"/>
      <c r="Y3065" s="25" t="str">
        <f t="shared" si="466"/>
        <v/>
      </c>
      <c r="Z3065" s="25" t="str">
        <f t="shared" si="467"/>
        <v/>
      </c>
      <c r="AA3065" s="25" t="str">
        <f t="shared" si="468"/>
        <v/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x14ac:dyDescent="0.25">
      <c r="A3066" s="25">
        <f t="shared" si="435"/>
        <v>3051</v>
      </c>
      <c r="B3066" s="25" t="s">
        <v>4546</v>
      </c>
      <c r="C3066" s="45" t="s">
        <v>4546</v>
      </c>
      <c r="D3066" s="45" t="s">
        <v>4546</v>
      </c>
      <c r="E3066" s="8">
        <v>188</v>
      </c>
      <c r="F3066" s="8">
        <f t="shared" si="464"/>
        <v>16544</v>
      </c>
      <c r="G3066" s="54">
        <f t="shared" si="465"/>
        <v>16544</v>
      </c>
      <c r="H3066" s="25" t="s">
        <v>373</v>
      </c>
      <c r="I3066" s="25" t="s">
        <v>4149</v>
      </c>
      <c r="J3066" s="25">
        <v>1</v>
      </c>
      <c r="K3066" s="25">
        <v>1</v>
      </c>
      <c r="L3066" s="25">
        <f t="shared" si="434"/>
        <v>0</v>
      </c>
      <c r="M3066" s="25"/>
      <c r="N3066" s="45"/>
      <c r="O3066" s="54"/>
      <c r="P3066" s="25" t="s">
        <v>618</v>
      </c>
      <c r="Q3066" s="25"/>
      <c r="R3066" s="25"/>
      <c r="S3066" s="3">
        <v>-20</v>
      </c>
      <c r="T3066" s="55"/>
      <c r="U3066" s="25" t="s">
        <v>3601</v>
      </c>
      <c r="V3066" s="25" t="str">
        <f>VLOOKUP(P3066,'Customer List'!B:C,2,)</f>
        <v>Bhuvneshwar</v>
      </c>
      <c r="W3066" s="56" t="s">
        <v>4686</v>
      </c>
      <c r="X3066" s="45"/>
      <c r="Y3066" s="25" t="str">
        <f t="shared" si="466"/>
        <v/>
      </c>
      <c r="Z3066" s="25" t="str">
        <f t="shared" si="467"/>
        <v/>
      </c>
      <c r="AA3066" s="25" t="str">
        <f t="shared" si="468"/>
        <v/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x14ac:dyDescent="0.25">
      <c r="A3067" s="25">
        <f t="shared" si="435"/>
        <v>3052</v>
      </c>
      <c r="B3067" s="25" t="s">
        <v>4546</v>
      </c>
      <c r="C3067" s="45" t="s">
        <v>4546</v>
      </c>
      <c r="D3067" s="45" t="s">
        <v>4546</v>
      </c>
      <c r="E3067" s="8">
        <v>374</v>
      </c>
      <c r="F3067" s="8">
        <f t="shared" si="464"/>
        <v>32912</v>
      </c>
      <c r="G3067" s="54">
        <f t="shared" si="465"/>
        <v>32912</v>
      </c>
      <c r="H3067" s="25" t="s">
        <v>4493</v>
      </c>
      <c r="I3067" s="25" t="s">
        <v>4494</v>
      </c>
      <c r="J3067" s="25">
        <v>1</v>
      </c>
      <c r="K3067" s="25">
        <v>1</v>
      </c>
      <c r="L3067" s="25">
        <f t="shared" si="434"/>
        <v>0</v>
      </c>
      <c r="M3067" s="25"/>
      <c r="N3067" s="45"/>
      <c r="O3067" s="54"/>
      <c r="P3067" s="25" t="s">
        <v>618</v>
      </c>
      <c r="Q3067" s="25"/>
      <c r="R3067" s="25"/>
      <c r="S3067" s="3">
        <v>-20</v>
      </c>
      <c r="T3067" s="55"/>
      <c r="U3067" s="25" t="s">
        <v>3601</v>
      </c>
      <c r="V3067" s="25" t="str">
        <f>VLOOKUP(P3067,'Customer List'!B:C,2,)</f>
        <v>Bhuvneshwar</v>
      </c>
      <c r="W3067" s="56" t="s">
        <v>4686</v>
      </c>
      <c r="X3067" s="45"/>
      <c r="Y3067" s="25" t="str">
        <f t="shared" si="466"/>
        <v/>
      </c>
      <c r="Z3067" s="25" t="str">
        <f t="shared" si="467"/>
        <v/>
      </c>
      <c r="AA3067" s="25" t="str">
        <f t="shared" si="468"/>
        <v/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x14ac:dyDescent="0.25">
      <c r="A3068" s="25">
        <f t="shared" si="435"/>
        <v>3053</v>
      </c>
      <c r="B3068" s="25" t="s">
        <v>4546</v>
      </c>
      <c r="C3068" s="45" t="s">
        <v>4546</v>
      </c>
      <c r="D3068" s="45" t="s">
        <v>4546</v>
      </c>
      <c r="E3068" s="8">
        <v>374</v>
      </c>
      <c r="F3068" s="8">
        <f t="shared" si="464"/>
        <v>32912</v>
      </c>
      <c r="G3068" s="54">
        <f t="shared" si="465"/>
        <v>32912</v>
      </c>
      <c r="H3068" s="25" t="s">
        <v>4495</v>
      </c>
      <c r="I3068" s="25" t="s">
        <v>4496</v>
      </c>
      <c r="J3068" s="25">
        <v>1</v>
      </c>
      <c r="K3068" s="25">
        <v>1</v>
      </c>
      <c r="L3068" s="25">
        <f t="shared" si="434"/>
        <v>0</v>
      </c>
      <c r="M3068" s="25"/>
      <c r="N3068" s="45"/>
      <c r="O3068" s="54"/>
      <c r="P3068" s="25" t="s">
        <v>618</v>
      </c>
      <c r="Q3068" s="25"/>
      <c r="R3068" s="25"/>
      <c r="S3068" s="3">
        <v>-20</v>
      </c>
      <c r="T3068" s="55"/>
      <c r="U3068" s="25" t="s">
        <v>3601</v>
      </c>
      <c r="V3068" s="25" t="str">
        <f>VLOOKUP(P3068,'Customer List'!B:C,2,)</f>
        <v>Bhuvneshwar</v>
      </c>
      <c r="W3068" s="56" t="s">
        <v>4686</v>
      </c>
      <c r="X3068" s="45"/>
      <c r="Y3068" s="25" t="str">
        <f t="shared" si="466"/>
        <v/>
      </c>
      <c r="Z3068" s="25" t="str">
        <f t="shared" si="467"/>
        <v/>
      </c>
      <c r="AA3068" s="25" t="str">
        <f t="shared" si="468"/>
        <v/>
      </c>
      <c r="AB3068" s="25" t="str">
        <f>VLOOKUP(U3068,'Currency Sheet'!A:C,3,)</f>
        <v>DOLLAR</v>
      </c>
      <c r="AC3068" s="67" t="str">
        <f>VLOOKUP(P3068,'Customer List'!B:D,3,)</f>
        <v>OutStation</v>
      </c>
    </row>
    <row r="3069" spans="1:29" x14ac:dyDescent="0.25">
      <c r="A3069" s="25">
        <f t="shared" si="435"/>
        <v>3054</v>
      </c>
      <c r="B3069" s="25" t="s">
        <v>4546</v>
      </c>
      <c r="C3069" s="45" t="s">
        <v>4546</v>
      </c>
      <c r="D3069" s="45" t="s">
        <v>4546</v>
      </c>
      <c r="E3069" s="8">
        <v>374</v>
      </c>
      <c r="F3069" s="8">
        <f t="shared" si="464"/>
        <v>32912</v>
      </c>
      <c r="G3069" s="54">
        <f t="shared" si="465"/>
        <v>32912</v>
      </c>
      <c r="H3069" s="25" t="s">
        <v>4497</v>
      </c>
      <c r="I3069" s="25" t="s">
        <v>4498</v>
      </c>
      <c r="J3069" s="25">
        <v>1</v>
      </c>
      <c r="K3069" s="25">
        <v>1</v>
      </c>
      <c r="L3069" s="25">
        <f t="shared" si="434"/>
        <v>0</v>
      </c>
      <c r="M3069" s="25"/>
      <c r="N3069" s="45"/>
      <c r="O3069" s="54"/>
      <c r="P3069" s="25" t="s">
        <v>629</v>
      </c>
      <c r="Q3069" s="25"/>
      <c r="R3069" s="25"/>
      <c r="S3069" s="3">
        <v>-20</v>
      </c>
      <c r="T3069" s="55"/>
      <c r="U3069" s="25" t="s">
        <v>3601</v>
      </c>
      <c r="V3069" s="25" t="str">
        <f>VLOOKUP(P3069,'Customer List'!B:C,2,)</f>
        <v>Banglore</v>
      </c>
      <c r="W3069" s="56" t="s">
        <v>4686</v>
      </c>
      <c r="X3069" s="45"/>
      <c r="Y3069" s="25" t="str">
        <f t="shared" si="466"/>
        <v/>
      </c>
      <c r="Z3069" s="25" t="str">
        <f t="shared" si="467"/>
        <v/>
      </c>
      <c r="AA3069" s="25" t="str">
        <f t="shared" si="468"/>
        <v/>
      </c>
      <c r="AB3069" s="25" t="str">
        <f>VLOOKUP(U3069,'Currency Sheet'!A:C,3,)</f>
        <v>DOLLAR</v>
      </c>
      <c r="AC3069" s="67" t="str">
        <f>VLOOKUP(P3069,'Customer List'!B:D,3,)</f>
        <v>OutStation</v>
      </c>
    </row>
    <row r="3070" spans="1:29" x14ac:dyDescent="0.25">
      <c r="A3070" s="25">
        <f t="shared" si="435"/>
        <v>3055</v>
      </c>
      <c r="B3070" s="25" t="s">
        <v>4546</v>
      </c>
      <c r="C3070" s="45" t="s">
        <v>4546</v>
      </c>
      <c r="D3070" s="45" t="s">
        <v>4546</v>
      </c>
      <c r="E3070" s="8">
        <v>374</v>
      </c>
      <c r="F3070" s="8">
        <f t="shared" si="464"/>
        <v>32912</v>
      </c>
      <c r="G3070" s="54">
        <f t="shared" si="465"/>
        <v>32912</v>
      </c>
      <c r="H3070" s="25" t="s">
        <v>4499</v>
      </c>
      <c r="I3070" s="25" t="s">
        <v>4500</v>
      </c>
      <c r="J3070" s="25">
        <v>1</v>
      </c>
      <c r="K3070" s="25">
        <v>1</v>
      </c>
      <c r="L3070" s="25">
        <f t="shared" si="434"/>
        <v>0</v>
      </c>
      <c r="M3070" s="25"/>
      <c r="N3070" s="45"/>
      <c r="O3070" s="54"/>
      <c r="P3070" s="25" t="s">
        <v>629</v>
      </c>
      <c r="Q3070" s="25"/>
      <c r="R3070" s="25"/>
      <c r="S3070" s="3">
        <v>-20</v>
      </c>
      <c r="T3070" s="55"/>
      <c r="U3070" s="25" t="s">
        <v>3601</v>
      </c>
      <c r="V3070" s="25" t="str">
        <f>VLOOKUP(P3070,'Customer List'!B:C,2,)</f>
        <v>Banglore</v>
      </c>
      <c r="W3070" s="56" t="s">
        <v>4686</v>
      </c>
      <c r="X3070" s="45"/>
      <c r="Y3070" s="25" t="str">
        <f t="shared" si="466"/>
        <v/>
      </c>
      <c r="Z3070" s="25" t="str">
        <f t="shared" si="467"/>
        <v/>
      </c>
      <c r="AA3070" s="25" t="str">
        <f t="shared" si="468"/>
        <v/>
      </c>
      <c r="AB3070" s="25" t="str">
        <f>VLOOKUP(U3070,'Currency Sheet'!A:C,3,)</f>
        <v>DOLLAR</v>
      </c>
      <c r="AC3070" s="67" t="str">
        <f>VLOOKUP(P3070,'Customer List'!B:D,3,)</f>
        <v>OutStation</v>
      </c>
    </row>
    <row r="3071" spans="1:29" x14ac:dyDescent="0.25">
      <c r="A3071" s="25">
        <f t="shared" si="435"/>
        <v>3056</v>
      </c>
      <c r="B3071" s="25" t="s">
        <v>4546</v>
      </c>
      <c r="C3071" s="45" t="s">
        <v>4546</v>
      </c>
      <c r="D3071" s="45" t="s">
        <v>4546</v>
      </c>
      <c r="E3071" s="8">
        <v>364.14</v>
      </c>
      <c r="F3071" s="8">
        <f t="shared" si="464"/>
        <v>32044.32</v>
      </c>
      <c r="G3071" s="54">
        <f t="shared" si="465"/>
        <v>32044.32</v>
      </c>
      <c r="H3071" s="25" t="s">
        <v>4501</v>
      </c>
      <c r="I3071" s="25" t="s">
        <v>4502</v>
      </c>
      <c r="J3071" s="25">
        <v>1</v>
      </c>
      <c r="K3071" s="25">
        <v>1</v>
      </c>
      <c r="L3071" s="25">
        <f t="shared" si="434"/>
        <v>0</v>
      </c>
      <c r="M3071" s="25"/>
      <c r="N3071" s="45"/>
      <c r="O3071" s="54"/>
      <c r="P3071" s="25" t="s">
        <v>310</v>
      </c>
      <c r="Q3071" s="25"/>
      <c r="R3071" s="25"/>
      <c r="S3071" s="3">
        <v>-20</v>
      </c>
      <c r="T3071" s="55"/>
      <c r="U3071" s="25" t="s">
        <v>3601</v>
      </c>
      <c r="V3071" s="25" t="str">
        <f>VLOOKUP(P3071,'Customer List'!B:C,2,)</f>
        <v>Banglore</v>
      </c>
      <c r="W3071" s="56" t="s">
        <v>3750</v>
      </c>
      <c r="X3071" s="45"/>
      <c r="Y3071" s="25" t="str">
        <f t="shared" si="466"/>
        <v/>
      </c>
      <c r="Z3071" s="25" t="str">
        <f t="shared" si="467"/>
        <v/>
      </c>
      <c r="AA3071" s="25" t="str">
        <f t="shared" si="468"/>
        <v/>
      </c>
      <c r="AB3071" s="25" t="str">
        <f>VLOOKUP(U3071,'Currency Sheet'!A:C,3,)</f>
        <v>DOLLAR</v>
      </c>
      <c r="AC3071" s="67" t="str">
        <f>VLOOKUP(P3071,'Customer List'!B:D,3,)</f>
        <v>OutStation</v>
      </c>
    </row>
    <row r="3072" spans="1:29" x14ac:dyDescent="0.25">
      <c r="A3072" s="25">
        <f t="shared" si="435"/>
        <v>3057</v>
      </c>
      <c r="B3072" s="25" t="s">
        <v>4546</v>
      </c>
      <c r="C3072" s="45" t="s">
        <v>4546</v>
      </c>
      <c r="D3072" s="45" t="s">
        <v>4546</v>
      </c>
      <c r="E3072" s="8">
        <v>201</v>
      </c>
      <c r="F3072" s="8">
        <f t="shared" si="464"/>
        <v>17688</v>
      </c>
      <c r="G3072" s="54">
        <f t="shared" si="465"/>
        <v>17688</v>
      </c>
      <c r="H3072" s="25" t="s">
        <v>4503</v>
      </c>
      <c r="I3072" s="25" t="s">
        <v>4504</v>
      </c>
      <c r="J3072" s="25">
        <v>1</v>
      </c>
      <c r="K3072" s="25">
        <v>1</v>
      </c>
      <c r="L3072" s="25">
        <f t="shared" si="434"/>
        <v>0</v>
      </c>
      <c r="M3072" s="25"/>
      <c r="N3072" s="45"/>
      <c r="O3072" s="54"/>
      <c r="P3072" s="25" t="s">
        <v>255</v>
      </c>
      <c r="Q3072" s="25"/>
      <c r="R3072" s="25"/>
      <c r="S3072" s="3">
        <v>-20</v>
      </c>
      <c r="T3072" s="55"/>
      <c r="U3072" s="25" t="s">
        <v>3601</v>
      </c>
      <c r="V3072" s="25" t="str">
        <f>VLOOKUP(P3072,'Customer List'!B:C,2,)</f>
        <v>Delhi</v>
      </c>
      <c r="W3072" s="56"/>
      <c r="X3072" s="45"/>
      <c r="Y3072" s="25" t="str">
        <f t="shared" si="466"/>
        <v/>
      </c>
      <c r="Z3072" s="25" t="str">
        <f t="shared" si="467"/>
        <v/>
      </c>
      <c r="AA3072" s="25" t="str">
        <f t="shared" si="468"/>
        <v/>
      </c>
      <c r="AB3072" s="25" t="str">
        <f>VLOOKUP(U3072,'Currency Sheet'!A:C,3,)</f>
        <v>DOLLAR</v>
      </c>
      <c r="AC3072" s="67" t="str">
        <f>VLOOKUP(P3072,'Customer List'!B:D,3,)</f>
        <v>Local</v>
      </c>
    </row>
    <row r="3073" spans="1:29" x14ac:dyDescent="0.25">
      <c r="A3073" s="25">
        <f t="shared" si="435"/>
        <v>3058</v>
      </c>
      <c r="B3073" s="25" t="s">
        <v>4546</v>
      </c>
      <c r="C3073" s="45" t="s">
        <v>4546</v>
      </c>
      <c r="D3073" s="45" t="s">
        <v>4546</v>
      </c>
      <c r="E3073" s="8">
        <v>374</v>
      </c>
      <c r="F3073" s="8">
        <f t="shared" si="464"/>
        <v>32912</v>
      </c>
      <c r="G3073" s="54">
        <f t="shared" si="465"/>
        <v>32912</v>
      </c>
      <c r="H3073" s="25" t="s">
        <v>4505</v>
      </c>
      <c r="I3073" s="25" t="s">
        <v>4506</v>
      </c>
      <c r="J3073" s="25">
        <v>1</v>
      </c>
      <c r="K3073" s="25">
        <v>1</v>
      </c>
      <c r="L3073" s="25">
        <f t="shared" si="434"/>
        <v>0</v>
      </c>
      <c r="M3073" s="25"/>
      <c r="N3073" s="45"/>
      <c r="O3073" s="54"/>
      <c r="P3073" s="25" t="s">
        <v>31</v>
      </c>
      <c r="Q3073" s="25"/>
      <c r="R3073" s="25"/>
      <c r="S3073" s="3">
        <v>-20</v>
      </c>
      <c r="T3073" s="55"/>
      <c r="U3073" s="25" t="s">
        <v>3601</v>
      </c>
      <c r="V3073" s="25" t="str">
        <f>VLOOKUP(P3073,'Customer List'!B:C,2,)</f>
        <v>Delhi</v>
      </c>
      <c r="W3073" s="56"/>
      <c r="X3073" s="45"/>
      <c r="Y3073" s="25" t="str">
        <f t="shared" si="466"/>
        <v/>
      </c>
      <c r="Z3073" s="25" t="str">
        <f t="shared" si="467"/>
        <v/>
      </c>
      <c r="AA3073" s="25" t="str">
        <f t="shared" si="468"/>
        <v/>
      </c>
      <c r="AB3073" s="25" t="str">
        <f>VLOOKUP(U3073,'Currency Sheet'!A:C,3,)</f>
        <v>DOLLAR</v>
      </c>
      <c r="AC3073" s="67" t="str">
        <f>VLOOKUP(P3073,'Customer List'!B:D,3,)</f>
        <v>Local</v>
      </c>
    </row>
    <row r="3074" spans="1:29" x14ac:dyDescent="0.25">
      <c r="A3074" s="25">
        <f t="shared" si="435"/>
        <v>3059</v>
      </c>
      <c r="B3074" s="25" t="s">
        <v>4546</v>
      </c>
      <c r="C3074" s="45" t="s">
        <v>4546</v>
      </c>
      <c r="D3074" s="45" t="s">
        <v>4546</v>
      </c>
      <c r="E3074" s="8">
        <v>374</v>
      </c>
      <c r="F3074" s="8">
        <f t="shared" si="464"/>
        <v>32912</v>
      </c>
      <c r="G3074" s="54">
        <f t="shared" si="465"/>
        <v>32912</v>
      </c>
      <c r="H3074" s="25" t="s">
        <v>4507</v>
      </c>
      <c r="I3074" s="25" t="s">
        <v>4508</v>
      </c>
      <c r="J3074" s="25">
        <v>1</v>
      </c>
      <c r="K3074" s="25">
        <v>1</v>
      </c>
      <c r="L3074" s="25">
        <f t="shared" si="434"/>
        <v>0</v>
      </c>
      <c r="M3074" s="25"/>
      <c r="N3074" s="45"/>
      <c r="O3074" s="54"/>
      <c r="P3074" s="25" t="s">
        <v>31</v>
      </c>
      <c r="Q3074" s="25"/>
      <c r="R3074" s="25"/>
      <c r="S3074" s="3">
        <v>-20</v>
      </c>
      <c r="T3074" s="55"/>
      <c r="U3074" s="25" t="s">
        <v>3601</v>
      </c>
      <c r="V3074" s="25" t="str">
        <f>VLOOKUP(P3074,'Customer List'!B:C,2,)</f>
        <v>Delhi</v>
      </c>
      <c r="W3074" s="56"/>
      <c r="X3074" s="45"/>
      <c r="Y3074" s="25" t="str">
        <f t="shared" si="466"/>
        <v/>
      </c>
      <c r="Z3074" s="25" t="str">
        <f t="shared" si="467"/>
        <v/>
      </c>
      <c r="AA3074" s="25" t="str">
        <f t="shared" si="468"/>
        <v/>
      </c>
      <c r="AB3074" s="25" t="str">
        <f>VLOOKUP(U3074,'Currency Sheet'!A:C,3,)</f>
        <v>DOLLAR</v>
      </c>
      <c r="AC3074" s="67" t="str">
        <f>VLOOKUP(P3074,'Customer List'!B:D,3,)</f>
        <v>Local</v>
      </c>
    </row>
    <row r="3075" spans="1:29" x14ac:dyDescent="0.25">
      <c r="A3075" s="25">
        <f t="shared" si="435"/>
        <v>3060</v>
      </c>
      <c r="B3075" s="25" t="s">
        <v>4546</v>
      </c>
      <c r="C3075" s="45" t="s">
        <v>4546</v>
      </c>
      <c r="D3075" s="45" t="s">
        <v>4546</v>
      </c>
      <c r="E3075" s="8">
        <v>374</v>
      </c>
      <c r="F3075" s="8">
        <f t="shared" si="464"/>
        <v>32912</v>
      </c>
      <c r="G3075" s="54">
        <f t="shared" si="465"/>
        <v>32912</v>
      </c>
      <c r="H3075" s="25" t="s">
        <v>4509</v>
      </c>
      <c r="I3075" s="25" t="s">
        <v>4510</v>
      </c>
      <c r="J3075" s="25">
        <v>1</v>
      </c>
      <c r="K3075" s="25">
        <v>1</v>
      </c>
      <c r="L3075" s="25">
        <f t="shared" si="434"/>
        <v>0</v>
      </c>
      <c r="M3075" s="25"/>
      <c r="N3075" s="45"/>
      <c r="O3075" s="54"/>
      <c r="P3075" s="25" t="s">
        <v>31</v>
      </c>
      <c r="Q3075" s="25"/>
      <c r="R3075" s="25"/>
      <c r="S3075" s="3">
        <v>-20</v>
      </c>
      <c r="T3075" s="55"/>
      <c r="U3075" s="25" t="s">
        <v>3601</v>
      </c>
      <c r="V3075" s="25" t="str">
        <f>VLOOKUP(P3075,'Customer List'!B:C,2,)</f>
        <v>Delhi</v>
      </c>
      <c r="W3075" s="56"/>
      <c r="X3075" s="45"/>
      <c r="Y3075" s="25" t="str">
        <f t="shared" si="466"/>
        <v/>
      </c>
      <c r="Z3075" s="25" t="str">
        <f t="shared" si="467"/>
        <v/>
      </c>
      <c r="AA3075" s="25" t="str">
        <f t="shared" si="468"/>
        <v/>
      </c>
      <c r="AB3075" s="25" t="str">
        <f>VLOOKUP(U3075,'Currency Sheet'!A:C,3,)</f>
        <v>DOLLAR</v>
      </c>
      <c r="AC3075" s="67" t="str">
        <f>VLOOKUP(P3075,'Customer List'!B:D,3,)</f>
        <v>Local</v>
      </c>
    </row>
    <row r="3076" spans="1:29" x14ac:dyDescent="0.25">
      <c r="A3076" s="25">
        <f t="shared" si="435"/>
        <v>3061</v>
      </c>
      <c r="B3076" s="25" t="s">
        <v>4546</v>
      </c>
      <c r="C3076" s="45" t="s">
        <v>4546</v>
      </c>
      <c r="D3076" s="45" t="s">
        <v>4546</v>
      </c>
      <c r="E3076" s="8">
        <v>105.46</v>
      </c>
      <c r="F3076" s="8">
        <f t="shared" si="464"/>
        <v>9280.48</v>
      </c>
      <c r="G3076" s="54">
        <f t="shared" si="465"/>
        <v>9280.48</v>
      </c>
      <c r="H3076" s="25" t="s">
        <v>4511</v>
      </c>
      <c r="I3076" s="25" t="s">
        <v>4512</v>
      </c>
      <c r="J3076" s="25">
        <v>1</v>
      </c>
      <c r="K3076" s="25">
        <v>1</v>
      </c>
      <c r="L3076" s="25">
        <f t="shared" ref="L3076:L3139" si="469">J3076-K3076</f>
        <v>0</v>
      </c>
      <c r="M3076" s="25"/>
      <c r="N3076" s="45"/>
      <c r="O3076" s="54"/>
      <c r="P3076" s="25" t="s">
        <v>384</v>
      </c>
      <c r="Q3076" s="25"/>
      <c r="R3076" s="25"/>
      <c r="S3076" s="3">
        <v>-20</v>
      </c>
      <c r="T3076" s="55"/>
      <c r="U3076" s="25" t="s">
        <v>3601</v>
      </c>
      <c r="V3076" s="25" t="str">
        <f>VLOOKUP(P3076,'Customer List'!B:C,2,)</f>
        <v>Pune</v>
      </c>
      <c r="W3076" s="56" t="s">
        <v>3750</v>
      </c>
      <c r="X3076" s="45"/>
      <c r="Y3076" s="25" t="str">
        <f t="shared" si="466"/>
        <v/>
      </c>
      <c r="Z3076" s="25" t="str">
        <f t="shared" si="467"/>
        <v/>
      </c>
      <c r="AA3076" s="25" t="str">
        <f t="shared" si="468"/>
        <v/>
      </c>
      <c r="AB3076" s="25" t="str">
        <f>VLOOKUP(U3076,'Currency Sheet'!A:C,3,)</f>
        <v>DOLLAR</v>
      </c>
      <c r="AC3076" s="67" t="str">
        <f>VLOOKUP(P3076,'Customer List'!B:D,3,)</f>
        <v>OutStation</v>
      </c>
    </row>
    <row r="3077" spans="1:29" x14ac:dyDescent="0.25">
      <c r="A3077" s="25">
        <f t="shared" si="435"/>
        <v>3062</v>
      </c>
      <c r="B3077" s="25" t="s">
        <v>4546</v>
      </c>
      <c r="C3077" s="45" t="s">
        <v>4546</v>
      </c>
      <c r="D3077" s="45" t="s">
        <v>4546</v>
      </c>
      <c r="E3077" s="8">
        <v>201</v>
      </c>
      <c r="F3077" s="8">
        <f t="shared" si="464"/>
        <v>17688</v>
      </c>
      <c r="G3077" s="54">
        <f t="shared" si="465"/>
        <v>17688</v>
      </c>
      <c r="H3077" s="25" t="s">
        <v>4513</v>
      </c>
      <c r="I3077" s="25" t="s">
        <v>4514</v>
      </c>
      <c r="J3077" s="25">
        <v>1</v>
      </c>
      <c r="K3077" s="25">
        <v>1</v>
      </c>
      <c r="L3077" s="25">
        <f t="shared" si="469"/>
        <v>0</v>
      </c>
      <c r="M3077" s="25"/>
      <c r="N3077" s="45"/>
      <c r="O3077" s="54"/>
      <c r="P3077" s="25" t="s">
        <v>31</v>
      </c>
      <c r="Q3077" s="25"/>
      <c r="R3077" s="25"/>
      <c r="S3077" s="3">
        <v>-20</v>
      </c>
      <c r="T3077" s="55"/>
      <c r="U3077" s="25" t="s">
        <v>3601</v>
      </c>
      <c r="V3077" s="25" t="str">
        <f>VLOOKUP(P3077,'Customer List'!B:C,2,)</f>
        <v>Delhi</v>
      </c>
      <c r="W3077" s="56"/>
      <c r="X3077" s="45"/>
      <c r="Y3077" s="25" t="str">
        <f t="shared" si="466"/>
        <v/>
      </c>
      <c r="Z3077" s="25" t="str">
        <f t="shared" si="467"/>
        <v/>
      </c>
      <c r="AA3077" s="25" t="str">
        <f t="shared" si="468"/>
        <v/>
      </c>
      <c r="AB3077" s="25" t="str">
        <f>VLOOKUP(U3077,'Currency Sheet'!A:C,3,)</f>
        <v>DOLLAR</v>
      </c>
      <c r="AC3077" s="67" t="str">
        <f>VLOOKUP(P3077,'Customer List'!B:D,3,)</f>
        <v>Local</v>
      </c>
    </row>
    <row r="3078" spans="1:29" x14ac:dyDescent="0.25">
      <c r="A3078" s="25">
        <f t="shared" si="435"/>
        <v>3063</v>
      </c>
      <c r="B3078" s="25" t="s">
        <v>4546</v>
      </c>
      <c r="C3078" s="45" t="s">
        <v>4546</v>
      </c>
      <c r="D3078" s="45" t="s">
        <v>4546</v>
      </c>
      <c r="E3078" s="8">
        <v>201</v>
      </c>
      <c r="F3078" s="8">
        <f t="shared" si="464"/>
        <v>17688</v>
      </c>
      <c r="G3078" s="54">
        <f t="shared" si="465"/>
        <v>17688</v>
      </c>
      <c r="H3078" s="25" t="s">
        <v>4515</v>
      </c>
      <c r="I3078" s="25" t="s">
        <v>4516</v>
      </c>
      <c r="J3078" s="25">
        <v>1</v>
      </c>
      <c r="K3078" s="25">
        <v>1</v>
      </c>
      <c r="L3078" s="25">
        <f t="shared" si="469"/>
        <v>0</v>
      </c>
      <c r="M3078" s="25"/>
      <c r="N3078" s="45"/>
      <c r="O3078" s="54"/>
      <c r="P3078" s="25" t="s">
        <v>31</v>
      </c>
      <c r="Q3078" s="25"/>
      <c r="R3078" s="25"/>
      <c r="S3078" s="3">
        <v>-20</v>
      </c>
      <c r="T3078" s="55"/>
      <c r="U3078" s="25" t="s">
        <v>3601</v>
      </c>
      <c r="V3078" s="25" t="str">
        <f>VLOOKUP(P3078,'Customer List'!B:C,2,)</f>
        <v>Delhi</v>
      </c>
      <c r="W3078" s="56"/>
      <c r="X3078" s="45"/>
      <c r="Y3078" s="25" t="str">
        <f t="shared" si="466"/>
        <v/>
      </c>
      <c r="Z3078" s="25" t="str">
        <f t="shared" si="467"/>
        <v/>
      </c>
      <c r="AA3078" s="25" t="str">
        <f t="shared" si="468"/>
        <v/>
      </c>
      <c r="AB3078" s="25" t="str">
        <f>VLOOKUP(U3078,'Currency Sheet'!A:C,3,)</f>
        <v>DOLLAR</v>
      </c>
      <c r="AC3078" s="67" t="str">
        <f>VLOOKUP(P3078,'Customer List'!B:D,3,)</f>
        <v>Local</v>
      </c>
    </row>
    <row r="3079" spans="1:29" x14ac:dyDescent="0.25">
      <c r="A3079" s="25">
        <f t="shared" si="435"/>
        <v>3064</v>
      </c>
      <c r="B3079" s="25" t="s">
        <v>4546</v>
      </c>
      <c r="C3079" s="45" t="s">
        <v>4546</v>
      </c>
      <c r="D3079" s="45" t="s">
        <v>4546</v>
      </c>
      <c r="E3079" s="8">
        <v>201</v>
      </c>
      <c r="F3079" s="8">
        <f t="shared" si="464"/>
        <v>17688</v>
      </c>
      <c r="G3079" s="54">
        <f t="shared" si="465"/>
        <v>17688</v>
      </c>
      <c r="H3079" s="25" t="s">
        <v>4517</v>
      </c>
      <c r="I3079" s="25" t="s">
        <v>4518</v>
      </c>
      <c r="J3079" s="25">
        <v>1</v>
      </c>
      <c r="K3079" s="25">
        <v>1</v>
      </c>
      <c r="L3079" s="25">
        <f t="shared" si="469"/>
        <v>0</v>
      </c>
      <c r="M3079" s="25"/>
      <c r="N3079" s="45"/>
      <c r="O3079" s="54"/>
      <c r="P3079" s="25" t="s">
        <v>31</v>
      </c>
      <c r="Q3079" s="25"/>
      <c r="R3079" s="25"/>
      <c r="S3079" s="3">
        <v>-20</v>
      </c>
      <c r="T3079" s="55"/>
      <c r="U3079" s="25" t="s">
        <v>3601</v>
      </c>
      <c r="V3079" s="25" t="str">
        <f>VLOOKUP(P3079,'Customer List'!B:C,2,)</f>
        <v>Delhi</v>
      </c>
      <c r="W3079" s="56"/>
      <c r="X3079" s="45"/>
      <c r="Y3079" s="25" t="str">
        <f t="shared" si="466"/>
        <v/>
      </c>
      <c r="Z3079" s="25" t="str">
        <f t="shared" si="467"/>
        <v/>
      </c>
      <c r="AA3079" s="25" t="str">
        <f t="shared" si="468"/>
        <v/>
      </c>
      <c r="AB3079" s="25" t="str">
        <f>VLOOKUP(U3079,'Currency Sheet'!A:C,3,)</f>
        <v>DOLLAR</v>
      </c>
      <c r="AC3079" s="67" t="str">
        <f>VLOOKUP(P3079,'Customer List'!B:D,3,)</f>
        <v>Local</v>
      </c>
    </row>
    <row r="3080" spans="1:29" x14ac:dyDescent="0.25">
      <c r="A3080" s="25">
        <f t="shared" si="435"/>
        <v>3065</v>
      </c>
      <c r="B3080" s="25" t="s">
        <v>4546</v>
      </c>
      <c r="C3080" s="45" t="s">
        <v>4546</v>
      </c>
      <c r="D3080" s="45" t="s">
        <v>4546</v>
      </c>
      <c r="E3080" s="8">
        <v>201</v>
      </c>
      <c r="F3080" s="8">
        <f t="shared" si="464"/>
        <v>17688</v>
      </c>
      <c r="G3080" s="54">
        <f t="shared" si="465"/>
        <v>17688</v>
      </c>
      <c r="H3080" s="25" t="s">
        <v>753</v>
      </c>
      <c r="I3080" s="25" t="s">
        <v>4153</v>
      </c>
      <c r="J3080" s="25">
        <v>1</v>
      </c>
      <c r="K3080" s="25">
        <v>1</v>
      </c>
      <c r="L3080" s="25">
        <f t="shared" si="469"/>
        <v>0</v>
      </c>
      <c r="M3080" s="25"/>
      <c r="N3080" s="45"/>
      <c r="O3080" s="54"/>
      <c r="P3080" s="25" t="s">
        <v>31</v>
      </c>
      <c r="Q3080" s="25"/>
      <c r="R3080" s="25"/>
      <c r="S3080" s="3">
        <v>-20</v>
      </c>
      <c r="T3080" s="55"/>
      <c r="U3080" s="25" t="s">
        <v>3601</v>
      </c>
      <c r="V3080" s="25" t="str">
        <f>VLOOKUP(P3080,'Customer List'!B:C,2,)</f>
        <v>Delhi</v>
      </c>
      <c r="W3080" s="56"/>
      <c r="X3080" s="45"/>
      <c r="Y3080" s="25" t="str">
        <f t="shared" si="466"/>
        <v/>
      </c>
      <c r="Z3080" s="25" t="str">
        <f t="shared" si="467"/>
        <v/>
      </c>
      <c r="AA3080" s="25" t="str">
        <f t="shared" si="468"/>
        <v/>
      </c>
      <c r="AB3080" s="25" t="str">
        <f>VLOOKUP(U3080,'Currency Sheet'!A:C,3,)</f>
        <v>DOLLAR</v>
      </c>
      <c r="AC3080" s="67" t="str">
        <f>VLOOKUP(P3080,'Customer List'!B:D,3,)</f>
        <v>Local</v>
      </c>
    </row>
    <row r="3081" spans="1:29" x14ac:dyDescent="0.25">
      <c r="A3081" s="25">
        <f t="shared" si="435"/>
        <v>3066</v>
      </c>
      <c r="B3081" s="25" t="s">
        <v>4546</v>
      </c>
      <c r="C3081" s="45" t="s">
        <v>4546</v>
      </c>
      <c r="D3081" s="45" t="s">
        <v>4546</v>
      </c>
      <c r="E3081" s="8">
        <v>201</v>
      </c>
      <c r="F3081" s="8">
        <f t="shared" si="464"/>
        <v>17688</v>
      </c>
      <c r="G3081" s="54">
        <f t="shared" si="465"/>
        <v>17688</v>
      </c>
      <c r="H3081" s="25" t="s">
        <v>4519</v>
      </c>
      <c r="I3081" s="25" t="s">
        <v>4520</v>
      </c>
      <c r="J3081" s="25">
        <v>1</v>
      </c>
      <c r="K3081" s="25">
        <v>1</v>
      </c>
      <c r="L3081" s="25">
        <f t="shared" si="469"/>
        <v>0</v>
      </c>
      <c r="M3081" s="25"/>
      <c r="N3081" s="45"/>
      <c r="O3081" s="54"/>
      <c r="P3081" s="25" t="s">
        <v>31</v>
      </c>
      <c r="Q3081" s="25"/>
      <c r="R3081" s="25"/>
      <c r="S3081" s="3">
        <v>-20</v>
      </c>
      <c r="T3081" s="55"/>
      <c r="U3081" s="25" t="s">
        <v>3601</v>
      </c>
      <c r="V3081" s="25" t="str">
        <f>VLOOKUP(P3081,'Customer List'!B:C,2,)</f>
        <v>Delhi</v>
      </c>
      <c r="W3081" s="56"/>
      <c r="X3081" s="45"/>
      <c r="Y3081" s="25" t="str">
        <f t="shared" si="466"/>
        <v/>
      </c>
      <c r="Z3081" s="25" t="str">
        <f t="shared" si="467"/>
        <v/>
      </c>
      <c r="AA3081" s="25" t="str">
        <f t="shared" si="468"/>
        <v/>
      </c>
      <c r="AB3081" s="25" t="str">
        <f>VLOOKUP(U3081,'Currency Sheet'!A:C,3,)</f>
        <v>DOLLAR</v>
      </c>
      <c r="AC3081" s="67" t="str">
        <f>VLOOKUP(P3081,'Customer List'!B:D,3,)</f>
        <v>Local</v>
      </c>
    </row>
    <row r="3082" spans="1:29" x14ac:dyDescent="0.25">
      <c r="A3082" s="25">
        <f t="shared" si="435"/>
        <v>3067</v>
      </c>
      <c r="B3082" s="25" t="s">
        <v>4546</v>
      </c>
      <c r="C3082" s="45" t="s">
        <v>4546</v>
      </c>
      <c r="D3082" s="45" t="s">
        <v>4546</v>
      </c>
      <c r="E3082" s="8">
        <v>201</v>
      </c>
      <c r="F3082" s="8">
        <f t="shared" si="464"/>
        <v>17688</v>
      </c>
      <c r="G3082" s="54">
        <f t="shared" si="465"/>
        <v>17688</v>
      </c>
      <c r="H3082" s="25" t="s">
        <v>4521</v>
      </c>
      <c r="I3082" s="25" t="s">
        <v>4522</v>
      </c>
      <c r="J3082" s="25">
        <v>1</v>
      </c>
      <c r="K3082" s="25">
        <v>1</v>
      </c>
      <c r="L3082" s="25">
        <f t="shared" si="469"/>
        <v>0</v>
      </c>
      <c r="M3082" s="25"/>
      <c r="N3082" s="45"/>
      <c r="O3082" s="54"/>
      <c r="P3082" s="25" t="s">
        <v>31</v>
      </c>
      <c r="Q3082" s="25"/>
      <c r="R3082" s="25"/>
      <c r="S3082" s="3">
        <v>-20</v>
      </c>
      <c r="T3082" s="55"/>
      <c r="U3082" s="25" t="s">
        <v>3601</v>
      </c>
      <c r="V3082" s="25" t="str">
        <f>VLOOKUP(P3082,'Customer List'!B:C,2,)</f>
        <v>Delhi</v>
      </c>
      <c r="W3082" s="56"/>
      <c r="X3082" s="45"/>
      <c r="Y3082" s="25" t="str">
        <f t="shared" si="466"/>
        <v/>
      </c>
      <c r="Z3082" s="25" t="str">
        <f t="shared" si="467"/>
        <v/>
      </c>
      <c r="AA3082" s="25" t="str">
        <f t="shared" si="468"/>
        <v/>
      </c>
      <c r="AB3082" s="25" t="str">
        <f>VLOOKUP(U3082,'Currency Sheet'!A:C,3,)</f>
        <v>DOLLAR</v>
      </c>
      <c r="AC3082" s="67" t="str">
        <f>VLOOKUP(P3082,'Customer List'!B:D,3,)</f>
        <v>Local</v>
      </c>
    </row>
    <row r="3083" spans="1:29" x14ac:dyDescent="0.25">
      <c r="A3083" s="25">
        <f t="shared" si="435"/>
        <v>3068</v>
      </c>
      <c r="B3083" s="25" t="s">
        <v>4546</v>
      </c>
      <c r="C3083" s="45" t="s">
        <v>4546</v>
      </c>
      <c r="D3083" s="45" t="s">
        <v>4546</v>
      </c>
      <c r="E3083" s="8">
        <v>201</v>
      </c>
      <c r="F3083" s="8">
        <f t="shared" si="464"/>
        <v>17688</v>
      </c>
      <c r="G3083" s="54">
        <f t="shared" si="465"/>
        <v>17688</v>
      </c>
      <c r="H3083" s="25" t="s">
        <v>4523</v>
      </c>
      <c r="I3083" s="25" t="s">
        <v>4524</v>
      </c>
      <c r="J3083" s="25">
        <v>1</v>
      </c>
      <c r="K3083" s="25">
        <v>1</v>
      </c>
      <c r="L3083" s="25">
        <f t="shared" si="469"/>
        <v>0</v>
      </c>
      <c r="M3083" s="25"/>
      <c r="N3083" s="45"/>
      <c r="O3083" s="54"/>
      <c r="P3083" s="25" t="s">
        <v>31</v>
      </c>
      <c r="Q3083" s="25"/>
      <c r="R3083" s="25"/>
      <c r="S3083" s="3">
        <v>-20</v>
      </c>
      <c r="T3083" s="55"/>
      <c r="U3083" s="25" t="s">
        <v>3601</v>
      </c>
      <c r="V3083" s="25" t="str">
        <f>VLOOKUP(P3083,'Customer List'!B:C,2,)</f>
        <v>Delhi</v>
      </c>
      <c r="W3083" s="56"/>
      <c r="X3083" s="45"/>
      <c r="Y3083" s="25" t="str">
        <f t="shared" si="466"/>
        <v/>
      </c>
      <c r="Z3083" s="25" t="str">
        <f t="shared" si="467"/>
        <v/>
      </c>
      <c r="AA3083" s="25" t="str">
        <f t="shared" si="468"/>
        <v/>
      </c>
      <c r="AB3083" s="25" t="str">
        <f>VLOOKUP(U3083,'Currency Sheet'!A:C,3,)</f>
        <v>DOLLAR</v>
      </c>
      <c r="AC3083" s="67" t="str">
        <f>VLOOKUP(P3083,'Customer List'!B:D,3,)</f>
        <v>Local</v>
      </c>
    </row>
    <row r="3084" spans="1:29" x14ac:dyDescent="0.25">
      <c r="A3084" s="25">
        <f t="shared" si="435"/>
        <v>3069</v>
      </c>
      <c r="B3084" s="25" t="s">
        <v>4546</v>
      </c>
      <c r="C3084" s="45" t="s">
        <v>4546</v>
      </c>
      <c r="D3084" s="45" t="s">
        <v>4546</v>
      </c>
      <c r="E3084" s="8">
        <v>188</v>
      </c>
      <c r="F3084" s="8">
        <f t="shared" si="464"/>
        <v>16544</v>
      </c>
      <c r="G3084" s="54">
        <f t="shared" si="465"/>
        <v>82720</v>
      </c>
      <c r="H3084" s="25" t="s">
        <v>373</v>
      </c>
      <c r="I3084" s="25" t="s">
        <v>4149</v>
      </c>
      <c r="J3084" s="25">
        <v>5</v>
      </c>
      <c r="K3084" s="25">
        <v>5</v>
      </c>
      <c r="L3084" s="25">
        <f t="shared" si="469"/>
        <v>0</v>
      </c>
      <c r="M3084" s="25"/>
      <c r="N3084" s="45"/>
      <c r="O3084" s="54"/>
      <c r="P3084" s="25" t="s">
        <v>1149</v>
      </c>
      <c r="Q3084" s="25"/>
      <c r="R3084" s="25"/>
      <c r="S3084" s="3">
        <v>-20</v>
      </c>
      <c r="T3084" s="55"/>
      <c r="U3084" s="25" t="s">
        <v>3601</v>
      </c>
      <c r="V3084" s="25" t="str">
        <f>VLOOKUP(P3084,'Customer List'!B:C,2,)</f>
        <v>STOCK</v>
      </c>
      <c r="W3084" s="56"/>
      <c r="X3084" s="45"/>
      <c r="Y3084" s="25" t="str">
        <f t="shared" si="466"/>
        <v/>
      </c>
      <c r="Z3084" s="25" t="str">
        <f t="shared" si="467"/>
        <v/>
      </c>
      <c r="AA3084" s="25" t="str">
        <f t="shared" si="468"/>
        <v/>
      </c>
      <c r="AB3084" s="25" t="str">
        <f>VLOOKUP(U3084,'Currency Sheet'!A:C,3,)</f>
        <v>DOLLAR</v>
      </c>
      <c r="AC3084" s="67" t="str">
        <f>VLOOKUP(P3084,'Customer List'!B:D,3,)</f>
        <v>STOCK</v>
      </c>
    </row>
    <row r="3085" spans="1:29" x14ac:dyDescent="0.25">
      <c r="A3085" s="25">
        <f t="shared" si="435"/>
        <v>3070</v>
      </c>
      <c r="B3085" s="25" t="s">
        <v>4546</v>
      </c>
      <c r="C3085" s="45" t="s">
        <v>4546</v>
      </c>
      <c r="D3085" s="45" t="s">
        <v>4546</v>
      </c>
      <c r="E3085" s="8">
        <v>201</v>
      </c>
      <c r="F3085" s="8">
        <f t="shared" si="464"/>
        <v>17688</v>
      </c>
      <c r="G3085" s="54">
        <f t="shared" si="465"/>
        <v>17688</v>
      </c>
      <c r="H3085" s="25" t="s">
        <v>4525</v>
      </c>
      <c r="I3085" s="25" t="s">
        <v>4526</v>
      </c>
      <c r="J3085" s="25">
        <v>1</v>
      </c>
      <c r="K3085" s="25">
        <v>1</v>
      </c>
      <c r="L3085" s="25">
        <f t="shared" si="469"/>
        <v>0</v>
      </c>
      <c r="M3085" s="25"/>
      <c r="N3085" s="45"/>
      <c r="O3085" s="54"/>
      <c r="P3085" s="25" t="s">
        <v>31</v>
      </c>
      <c r="Q3085" s="25"/>
      <c r="R3085" s="25"/>
      <c r="S3085" s="3">
        <v>-20</v>
      </c>
      <c r="T3085" s="55"/>
      <c r="U3085" s="25" t="s">
        <v>3601</v>
      </c>
      <c r="V3085" s="25" t="str">
        <f>VLOOKUP(P3085,'Customer List'!B:C,2,)</f>
        <v>Delhi</v>
      </c>
      <c r="W3085" s="56"/>
      <c r="X3085" s="45"/>
      <c r="Y3085" s="25" t="str">
        <f t="shared" si="466"/>
        <v/>
      </c>
      <c r="Z3085" s="25" t="str">
        <f t="shared" si="467"/>
        <v/>
      </c>
      <c r="AA3085" s="25" t="str">
        <f t="shared" si="468"/>
        <v/>
      </c>
      <c r="AB3085" s="25" t="str">
        <f>VLOOKUP(U3085,'Currency Sheet'!A:C,3,)</f>
        <v>DOLLAR</v>
      </c>
      <c r="AC3085" s="67" t="str">
        <f>VLOOKUP(P3085,'Customer List'!B:D,3,)</f>
        <v>Local</v>
      </c>
    </row>
    <row r="3086" spans="1:29" x14ac:dyDescent="0.25">
      <c r="A3086" s="25">
        <f t="shared" si="435"/>
        <v>3071</v>
      </c>
      <c r="B3086" s="25" t="s">
        <v>4546</v>
      </c>
      <c r="C3086" s="45" t="s">
        <v>4546</v>
      </c>
      <c r="D3086" s="45" t="s">
        <v>4546</v>
      </c>
      <c r="E3086" s="8">
        <v>374</v>
      </c>
      <c r="F3086" s="8">
        <f t="shared" si="464"/>
        <v>32912</v>
      </c>
      <c r="G3086" s="54">
        <f t="shared" si="465"/>
        <v>32912</v>
      </c>
      <c r="H3086" s="25" t="s">
        <v>4527</v>
      </c>
      <c r="I3086" s="25" t="s">
        <v>4528</v>
      </c>
      <c r="J3086" s="25">
        <v>1</v>
      </c>
      <c r="K3086" s="25">
        <v>1</v>
      </c>
      <c r="L3086" s="25">
        <f t="shared" si="469"/>
        <v>0</v>
      </c>
      <c r="M3086" s="25"/>
      <c r="N3086" s="45"/>
      <c r="O3086" s="54"/>
      <c r="P3086" s="25" t="s">
        <v>31</v>
      </c>
      <c r="Q3086" s="25"/>
      <c r="R3086" s="25"/>
      <c r="S3086" s="3">
        <v>-20</v>
      </c>
      <c r="T3086" s="55"/>
      <c r="U3086" s="25" t="s">
        <v>3601</v>
      </c>
      <c r="V3086" s="25" t="str">
        <f>VLOOKUP(P3086,'Customer List'!B:C,2,)</f>
        <v>Delhi</v>
      </c>
      <c r="W3086" s="56"/>
      <c r="X3086" s="45"/>
      <c r="Y3086" s="25" t="str">
        <f t="shared" si="466"/>
        <v/>
      </c>
      <c r="Z3086" s="25" t="str">
        <f t="shared" si="467"/>
        <v/>
      </c>
      <c r="AA3086" s="25" t="str">
        <f t="shared" si="468"/>
        <v/>
      </c>
      <c r="AB3086" s="25" t="str">
        <f>VLOOKUP(U3086,'Currency Sheet'!A:C,3,)</f>
        <v>DOLLAR</v>
      </c>
      <c r="AC3086" s="67" t="str">
        <f>VLOOKUP(P3086,'Customer List'!B:D,3,)</f>
        <v>Local</v>
      </c>
    </row>
    <row r="3087" spans="1:29" x14ac:dyDescent="0.25">
      <c r="A3087" s="25">
        <f t="shared" si="435"/>
        <v>3072</v>
      </c>
      <c r="B3087" s="25" t="s">
        <v>4546</v>
      </c>
      <c r="C3087" s="45" t="s">
        <v>4546</v>
      </c>
      <c r="D3087" s="45" t="s">
        <v>4546</v>
      </c>
      <c r="E3087" s="8">
        <v>374</v>
      </c>
      <c r="F3087" s="8">
        <f t="shared" si="464"/>
        <v>32912</v>
      </c>
      <c r="G3087" s="54">
        <f t="shared" si="465"/>
        <v>32912</v>
      </c>
      <c r="H3087" s="25" t="s">
        <v>4529</v>
      </c>
      <c r="I3087" s="25" t="s">
        <v>4530</v>
      </c>
      <c r="J3087" s="25">
        <v>1</v>
      </c>
      <c r="K3087" s="25">
        <v>1</v>
      </c>
      <c r="L3087" s="25">
        <f t="shared" si="469"/>
        <v>0</v>
      </c>
      <c r="M3087" s="25"/>
      <c r="N3087" s="45"/>
      <c r="O3087" s="54"/>
      <c r="P3087" s="25" t="s">
        <v>31</v>
      </c>
      <c r="Q3087" s="25"/>
      <c r="R3087" s="25"/>
      <c r="S3087" s="3">
        <v>-20</v>
      </c>
      <c r="T3087" s="55"/>
      <c r="U3087" s="25" t="s">
        <v>3601</v>
      </c>
      <c r="V3087" s="25" t="str">
        <f>VLOOKUP(P3087,'Customer List'!B:C,2,)</f>
        <v>Delhi</v>
      </c>
      <c r="W3087" s="56"/>
      <c r="X3087" s="45"/>
      <c r="Y3087" s="25" t="str">
        <f t="shared" si="466"/>
        <v/>
      </c>
      <c r="Z3087" s="25" t="str">
        <f t="shared" si="467"/>
        <v/>
      </c>
      <c r="AA3087" s="25" t="str">
        <f t="shared" si="468"/>
        <v/>
      </c>
      <c r="AB3087" s="25" t="str">
        <f>VLOOKUP(U3087,'Currency Sheet'!A:C,3,)</f>
        <v>DOLLAR</v>
      </c>
      <c r="AC3087" s="67" t="str">
        <f>VLOOKUP(P3087,'Customer List'!B:D,3,)</f>
        <v>Local</v>
      </c>
    </row>
    <row r="3088" spans="1:29" x14ac:dyDescent="0.25">
      <c r="A3088" s="25">
        <f t="shared" si="435"/>
        <v>3073</v>
      </c>
      <c r="B3088" s="25" t="s">
        <v>4546</v>
      </c>
      <c r="C3088" s="45" t="s">
        <v>4546</v>
      </c>
      <c r="D3088" s="45" t="s">
        <v>4546</v>
      </c>
      <c r="E3088" s="8">
        <v>201</v>
      </c>
      <c r="F3088" s="8">
        <f t="shared" si="464"/>
        <v>17688</v>
      </c>
      <c r="G3088" s="54">
        <f t="shared" si="465"/>
        <v>17688</v>
      </c>
      <c r="H3088" s="25" t="s">
        <v>4531</v>
      </c>
      <c r="I3088" s="25" t="s">
        <v>4532</v>
      </c>
      <c r="J3088" s="25">
        <v>1</v>
      </c>
      <c r="K3088" s="25">
        <v>1</v>
      </c>
      <c r="L3088" s="25">
        <f t="shared" si="469"/>
        <v>0</v>
      </c>
      <c r="M3088" s="25"/>
      <c r="N3088" s="45"/>
      <c r="O3088" s="54"/>
      <c r="P3088" s="25" t="s">
        <v>4456</v>
      </c>
      <c r="Q3088" s="25"/>
      <c r="R3088" s="25"/>
      <c r="S3088" s="3">
        <v>-20</v>
      </c>
      <c r="T3088" s="55"/>
      <c r="U3088" s="25" t="s">
        <v>3601</v>
      </c>
      <c r="V3088" s="25" t="str">
        <f>VLOOKUP(P3088,'Customer List'!B:C,2,)</f>
        <v>Noida</v>
      </c>
      <c r="W3088" s="56"/>
      <c r="X3088" s="45"/>
      <c r="Y3088" s="25" t="str">
        <f t="shared" si="466"/>
        <v/>
      </c>
      <c r="Z3088" s="25" t="str">
        <f t="shared" si="467"/>
        <v/>
      </c>
      <c r="AA3088" s="25" t="str">
        <f t="shared" si="468"/>
        <v/>
      </c>
      <c r="AB3088" s="25" t="str">
        <f>VLOOKUP(U3088,'Currency Sheet'!A:C,3,)</f>
        <v>DOLLAR</v>
      </c>
      <c r="AC3088" s="67" t="str">
        <f>VLOOKUP(P3088,'Customer List'!B:D,3,)</f>
        <v>Local</v>
      </c>
    </row>
    <row r="3089" spans="1:29" x14ac:dyDescent="0.25">
      <c r="A3089" s="25">
        <f t="shared" si="435"/>
        <v>3074</v>
      </c>
      <c r="B3089" s="25" t="s">
        <v>4546</v>
      </c>
      <c r="C3089" s="45" t="s">
        <v>4546</v>
      </c>
      <c r="D3089" s="45" t="s">
        <v>4546</v>
      </c>
      <c r="E3089" s="8">
        <v>374</v>
      </c>
      <c r="F3089" s="8">
        <f t="shared" si="464"/>
        <v>32912</v>
      </c>
      <c r="G3089" s="54">
        <f t="shared" si="465"/>
        <v>65824</v>
      </c>
      <c r="H3089" s="25" t="s">
        <v>2518</v>
      </c>
      <c r="I3089" s="25" t="s">
        <v>4533</v>
      </c>
      <c r="J3089" s="25">
        <v>2</v>
      </c>
      <c r="K3089" s="25">
        <v>2</v>
      </c>
      <c r="L3089" s="25">
        <f t="shared" si="469"/>
        <v>0</v>
      </c>
      <c r="M3089" s="25"/>
      <c r="N3089" s="45"/>
      <c r="O3089" s="54"/>
      <c r="P3089" s="25" t="s">
        <v>4457</v>
      </c>
      <c r="Q3089" s="25"/>
      <c r="R3089" s="25"/>
      <c r="S3089" s="3">
        <v>-20</v>
      </c>
      <c r="T3089" s="55"/>
      <c r="U3089" s="25" t="s">
        <v>3601</v>
      </c>
      <c r="V3089" s="25" t="str">
        <f>VLOOKUP(P3089,'Customer List'!B:C,2,)</f>
        <v>Hyderabad</v>
      </c>
      <c r="W3089" s="56" t="s">
        <v>3750</v>
      </c>
      <c r="X3089" s="45"/>
      <c r="Y3089" s="25" t="str">
        <f t="shared" si="466"/>
        <v/>
      </c>
      <c r="Z3089" s="25" t="str">
        <f t="shared" si="467"/>
        <v/>
      </c>
      <c r="AA3089" s="25" t="str">
        <f t="shared" si="468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x14ac:dyDescent="0.25">
      <c r="A3090" s="25">
        <f t="shared" si="435"/>
        <v>3075</v>
      </c>
      <c r="B3090" s="25" t="s">
        <v>4546</v>
      </c>
      <c r="C3090" s="45" t="s">
        <v>4546</v>
      </c>
      <c r="D3090" s="45" t="s">
        <v>4546</v>
      </c>
      <c r="E3090" s="8">
        <v>374</v>
      </c>
      <c r="F3090" s="8">
        <f t="shared" si="464"/>
        <v>32912</v>
      </c>
      <c r="G3090" s="54">
        <f t="shared" si="465"/>
        <v>32912</v>
      </c>
      <c r="H3090" s="25" t="s">
        <v>4534</v>
      </c>
      <c r="I3090" s="25" t="s">
        <v>4535</v>
      </c>
      <c r="J3090" s="25">
        <v>1</v>
      </c>
      <c r="K3090" s="25">
        <v>1</v>
      </c>
      <c r="L3090" s="25">
        <f t="shared" si="469"/>
        <v>0</v>
      </c>
      <c r="M3090" s="25"/>
      <c r="N3090" s="45"/>
      <c r="O3090" s="54"/>
      <c r="P3090" s="25" t="s">
        <v>634</v>
      </c>
      <c r="Q3090" s="25"/>
      <c r="R3090" s="25"/>
      <c r="S3090" s="3">
        <v>-20</v>
      </c>
      <c r="T3090" s="55"/>
      <c r="U3090" s="25" t="s">
        <v>3601</v>
      </c>
      <c r="V3090" s="25" t="str">
        <f>VLOOKUP(P3090,'Customer List'!B:C,2,)</f>
        <v>Manesar</v>
      </c>
      <c r="W3090" s="56"/>
      <c r="X3090" s="45"/>
      <c r="Y3090" s="25" t="str">
        <f t="shared" si="466"/>
        <v/>
      </c>
      <c r="Z3090" s="25" t="str">
        <f t="shared" si="467"/>
        <v/>
      </c>
      <c r="AA3090" s="25" t="str">
        <f t="shared" si="468"/>
        <v/>
      </c>
      <c r="AB3090" s="25" t="str">
        <f>VLOOKUP(U3090,'Currency Sheet'!A:C,3,)</f>
        <v>DOLLAR</v>
      </c>
      <c r="AC3090" s="67" t="str">
        <f>VLOOKUP(P3090,'Customer List'!B:D,3,)</f>
        <v>Local</v>
      </c>
    </row>
    <row r="3091" spans="1:29" x14ac:dyDescent="0.25">
      <c r="A3091" s="25">
        <f t="shared" si="435"/>
        <v>3076</v>
      </c>
      <c r="B3091" s="25" t="s">
        <v>4546</v>
      </c>
      <c r="C3091" s="45" t="s">
        <v>4546</v>
      </c>
      <c r="D3091" s="45" t="s">
        <v>4546</v>
      </c>
      <c r="E3091" s="8">
        <v>372</v>
      </c>
      <c r="F3091" s="8">
        <f t="shared" si="464"/>
        <v>32736</v>
      </c>
      <c r="G3091" s="54">
        <f t="shared" si="465"/>
        <v>32736</v>
      </c>
      <c r="H3091" s="25" t="s">
        <v>4536</v>
      </c>
      <c r="I3091" s="25" t="s">
        <v>4537</v>
      </c>
      <c r="J3091" s="25">
        <v>1</v>
      </c>
      <c r="K3091" s="25">
        <v>1</v>
      </c>
      <c r="L3091" s="25">
        <f t="shared" si="469"/>
        <v>0</v>
      </c>
      <c r="M3091" s="25"/>
      <c r="N3091" s="45"/>
      <c r="O3091" s="54"/>
      <c r="P3091" s="25" t="s">
        <v>169</v>
      </c>
      <c r="Q3091" s="25"/>
      <c r="R3091" s="25"/>
      <c r="S3091" s="3">
        <v>-20</v>
      </c>
      <c r="T3091" s="55"/>
      <c r="U3091" s="25" t="s">
        <v>3601</v>
      </c>
      <c r="V3091" s="25" t="str">
        <f>VLOOKUP(P3091,'Customer List'!B:C,2,)</f>
        <v>Bhopal</v>
      </c>
      <c r="W3091" s="56" t="s">
        <v>3750</v>
      </c>
      <c r="X3091" s="45"/>
      <c r="Y3091" s="25" t="str">
        <f t="shared" si="466"/>
        <v/>
      </c>
      <c r="Z3091" s="25" t="str">
        <f t="shared" si="467"/>
        <v/>
      </c>
      <c r="AA3091" s="25" t="str">
        <f t="shared" si="468"/>
        <v/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x14ac:dyDescent="0.25">
      <c r="A3092" s="25">
        <f t="shared" ref="A3092:A3155" si="470">A3091+1</f>
        <v>3077</v>
      </c>
      <c r="B3092" s="25" t="s">
        <v>4546</v>
      </c>
      <c r="C3092" s="45" t="s">
        <v>4546</v>
      </c>
      <c r="D3092" s="45" t="s">
        <v>4546</v>
      </c>
      <c r="E3092" s="8">
        <v>173</v>
      </c>
      <c r="F3092" s="8">
        <f t="shared" si="464"/>
        <v>15224</v>
      </c>
      <c r="G3092" s="54">
        <f t="shared" si="465"/>
        <v>15224</v>
      </c>
      <c r="H3092" s="25" t="s">
        <v>4538</v>
      </c>
      <c r="I3092" s="25" t="s">
        <v>4539</v>
      </c>
      <c r="J3092" s="25">
        <v>1</v>
      </c>
      <c r="K3092" s="25">
        <v>1</v>
      </c>
      <c r="L3092" s="25">
        <f t="shared" si="469"/>
        <v>0</v>
      </c>
      <c r="M3092" s="25"/>
      <c r="N3092" s="45"/>
      <c r="O3092" s="54"/>
      <c r="P3092" s="25" t="s">
        <v>618</v>
      </c>
      <c r="Q3092" s="25"/>
      <c r="R3092" s="25"/>
      <c r="S3092" s="3">
        <v>-20</v>
      </c>
      <c r="T3092" s="55"/>
      <c r="U3092" s="25" t="s">
        <v>3601</v>
      </c>
      <c r="V3092" s="25" t="str">
        <f>VLOOKUP(P3092,'Customer List'!B:C,2,)</f>
        <v>Bhuvneshwar</v>
      </c>
      <c r="W3092" s="56" t="s">
        <v>4686</v>
      </c>
      <c r="X3092" s="45"/>
      <c r="Y3092" s="25" t="str">
        <f t="shared" si="466"/>
        <v/>
      </c>
      <c r="Z3092" s="25" t="str">
        <f t="shared" si="467"/>
        <v/>
      </c>
      <c r="AA3092" s="25" t="str">
        <f t="shared" si="468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si="470"/>
        <v>3078</v>
      </c>
      <c r="B3093" s="25" t="s">
        <v>4546</v>
      </c>
      <c r="C3093" s="45" t="s">
        <v>4546</v>
      </c>
      <c r="D3093" s="45" t="s">
        <v>4546</v>
      </c>
      <c r="E3093" s="8">
        <v>173</v>
      </c>
      <c r="F3093" s="8">
        <f t="shared" si="464"/>
        <v>15224</v>
      </c>
      <c r="G3093" s="54">
        <f t="shared" si="465"/>
        <v>15224</v>
      </c>
      <c r="H3093" s="25" t="s">
        <v>4540</v>
      </c>
      <c r="I3093" s="25" t="s">
        <v>4541</v>
      </c>
      <c r="J3093" s="25">
        <v>1</v>
      </c>
      <c r="K3093" s="25">
        <v>1</v>
      </c>
      <c r="L3093" s="25">
        <f t="shared" si="469"/>
        <v>0</v>
      </c>
      <c r="M3093" s="25"/>
      <c r="N3093" s="45"/>
      <c r="O3093" s="54"/>
      <c r="P3093" s="25" t="s">
        <v>618</v>
      </c>
      <c r="Q3093" s="25"/>
      <c r="R3093" s="25"/>
      <c r="S3093" s="3">
        <v>-20</v>
      </c>
      <c r="T3093" s="55"/>
      <c r="U3093" s="25" t="s">
        <v>3601</v>
      </c>
      <c r="V3093" s="25" t="str">
        <f>VLOOKUP(P3093,'Customer List'!B:C,2,)</f>
        <v>Bhuvneshwar</v>
      </c>
      <c r="W3093" s="56" t="s">
        <v>4686</v>
      </c>
      <c r="X3093" s="45"/>
      <c r="Y3093" s="25" t="str">
        <f t="shared" si="466"/>
        <v/>
      </c>
      <c r="Z3093" s="25" t="str">
        <f t="shared" si="467"/>
        <v/>
      </c>
      <c r="AA3093" s="25" t="str">
        <f t="shared" si="468"/>
        <v/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x14ac:dyDescent="0.25">
      <c r="A3094" s="25">
        <f t="shared" si="470"/>
        <v>3079</v>
      </c>
      <c r="B3094" s="25" t="s">
        <v>4546</v>
      </c>
      <c r="C3094" s="45" t="s">
        <v>4546</v>
      </c>
      <c r="D3094" s="45" t="s">
        <v>4546</v>
      </c>
      <c r="E3094" s="8">
        <v>282</v>
      </c>
      <c r="F3094" s="8">
        <f t="shared" si="464"/>
        <v>24816</v>
      </c>
      <c r="G3094" s="54">
        <f t="shared" si="465"/>
        <v>24816</v>
      </c>
      <c r="H3094" s="25" t="s">
        <v>4542</v>
      </c>
      <c r="I3094" s="25" t="s">
        <v>4543</v>
      </c>
      <c r="J3094" s="25">
        <v>1</v>
      </c>
      <c r="K3094" s="25">
        <v>1</v>
      </c>
      <c r="L3094" s="25">
        <f t="shared" si="469"/>
        <v>0</v>
      </c>
      <c r="M3094" s="25"/>
      <c r="N3094" s="45"/>
      <c r="O3094" s="54"/>
      <c r="P3094" s="25" t="s">
        <v>31</v>
      </c>
      <c r="Q3094" s="25"/>
      <c r="R3094" s="25"/>
      <c r="S3094" s="3">
        <v>-20</v>
      </c>
      <c r="T3094" s="55"/>
      <c r="U3094" s="25" t="s">
        <v>3601</v>
      </c>
      <c r="V3094" s="25" t="str">
        <f>VLOOKUP(P3094,'Customer List'!B:C,2,)</f>
        <v>Delhi</v>
      </c>
      <c r="W3094" s="56"/>
      <c r="X3094" s="45"/>
      <c r="Y3094" s="25" t="str">
        <f t="shared" si="466"/>
        <v/>
      </c>
      <c r="Z3094" s="25" t="str">
        <f t="shared" si="467"/>
        <v/>
      </c>
      <c r="AA3094" s="25" t="str">
        <f t="shared" si="468"/>
        <v/>
      </c>
      <c r="AB3094" s="25" t="str">
        <f>VLOOKUP(U3094,'Currency Sheet'!A:C,3,)</f>
        <v>DOLLAR</v>
      </c>
      <c r="AC3094" s="67" t="str">
        <f>VLOOKUP(P3094,'Customer List'!B:D,3,)</f>
        <v>Local</v>
      </c>
    </row>
    <row r="3095" spans="1:29" x14ac:dyDescent="0.25">
      <c r="A3095" s="25">
        <f t="shared" si="470"/>
        <v>3080</v>
      </c>
      <c r="B3095" s="25" t="s">
        <v>4546</v>
      </c>
      <c r="C3095" s="45" t="s">
        <v>4546</v>
      </c>
      <c r="D3095" s="45" t="s">
        <v>4546</v>
      </c>
      <c r="E3095" s="8">
        <v>361</v>
      </c>
      <c r="F3095" s="8">
        <f t="shared" si="464"/>
        <v>31768</v>
      </c>
      <c r="G3095" s="54">
        <f t="shared" si="465"/>
        <v>31768</v>
      </c>
      <c r="H3095" s="25" t="s">
        <v>4544</v>
      </c>
      <c r="I3095" s="25" t="s">
        <v>4545</v>
      </c>
      <c r="J3095" s="25">
        <v>1</v>
      </c>
      <c r="K3095" s="25">
        <v>1</v>
      </c>
      <c r="L3095" s="25">
        <f t="shared" si="469"/>
        <v>0</v>
      </c>
      <c r="M3095" s="25"/>
      <c r="N3095" s="45"/>
      <c r="O3095" s="54"/>
      <c r="P3095" s="25" t="s">
        <v>296</v>
      </c>
      <c r="Q3095" s="25"/>
      <c r="R3095" s="25"/>
      <c r="S3095" s="3">
        <v>-20</v>
      </c>
      <c r="T3095" s="55"/>
      <c r="U3095" s="25" t="s">
        <v>3601</v>
      </c>
      <c r="V3095" s="25" t="str">
        <f>VLOOKUP(P3095,'Customer List'!B:C,2,)</f>
        <v>Kerala</v>
      </c>
      <c r="W3095" s="56" t="s">
        <v>3750</v>
      </c>
      <c r="X3095" s="45"/>
      <c r="Y3095" s="25" t="str">
        <f t="shared" si="466"/>
        <v/>
      </c>
      <c r="Z3095" s="25" t="str">
        <f t="shared" si="467"/>
        <v/>
      </c>
      <c r="AA3095" s="25" t="str">
        <f t="shared" si="468"/>
        <v/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x14ac:dyDescent="0.25">
      <c r="A3096" s="25">
        <f t="shared" si="470"/>
        <v>3081</v>
      </c>
      <c r="B3096" s="25" t="s">
        <v>4546</v>
      </c>
      <c r="C3096" s="45" t="s">
        <v>4546</v>
      </c>
      <c r="D3096" s="45" t="s">
        <v>4546</v>
      </c>
      <c r="E3096" s="8">
        <v>69</v>
      </c>
      <c r="F3096" s="8">
        <f t="shared" si="464"/>
        <v>6072</v>
      </c>
      <c r="G3096" s="54">
        <f t="shared" si="465"/>
        <v>18216</v>
      </c>
      <c r="H3096" s="25" t="s">
        <v>356</v>
      </c>
      <c r="I3096" s="25" t="s">
        <v>4150</v>
      </c>
      <c r="J3096" s="25">
        <v>3</v>
      </c>
      <c r="K3096" s="25">
        <v>3</v>
      </c>
      <c r="L3096" s="25">
        <f t="shared" si="469"/>
        <v>0</v>
      </c>
      <c r="M3096" s="25"/>
      <c r="N3096" s="45"/>
      <c r="O3096" s="54"/>
      <c r="P3096" s="25" t="s">
        <v>1149</v>
      </c>
      <c r="Q3096" s="25"/>
      <c r="R3096" s="25"/>
      <c r="S3096" s="3">
        <v>4</v>
      </c>
      <c r="T3096" s="55"/>
      <c r="U3096" s="25" t="s">
        <v>3601</v>
      </c>
      <c r="V3096" s="25" t="str">
        <f>VLOOKUP(P3096,'Customer List'!B:C,2,)</f>
        <v>STOCK</v>
      </c>
      <c r="W3096" s="56"/>
      <c r="X3096" s="45"/>
      <c r="Y3096" s="25" t="str">
        <f t="shared" si="466"/>
        <v/>
      </c>
      <c r="Z3096" s="25" t="str">
        <f t="shared" si="467"/>
        <v/>
      </c>
      <c r="AA3096" s="25" t="str">
        <f t="shared" si="468"/>
        <v/>
      </c>
      <c r="AB3096" s="25" t="str">
        <f>VLOOKUP(U3096,'Currency Sheet'!A:C,3,)</f>
        <v>DOLLAR</v>
      </c>
      <c r="AC3096" s="67" t="str">
        <f>VLOOKUP(P3096,'Customer List'!B:D,3,)</f>
        <v>STOCK</v>
      </c>
    </row>
    <row r="3097" spans="1:29" x14ac:dyDescent="0.25">
      <c r="A3097" s="25">
        <f t="shared" si="470"/>
        <v>3082</v>
      </c>
      <c r="B3097" s="25" t="s">
        <v>4546</v>
      </c>
      <c r="C3097" s="45" t="s">
        <v>4546</v>
      </c>
      <c r="D3097" s="45" t="s">
        <v>4546</v>
      </c>
      <c r="E3097" s="8">
        <v>237</v>
      </c>
      <c r="F3097" s="8">
        <f t="shared" si="464"/>
        <v>20856</v>
      </c>
      <c r="G3097" s="54">
        <f t="shared" si="465"/>
        <v>62568</v>
      </c>
      <c r="H3097" s="25" t="s">
        <v>322</v>
      </c>
      <c r="I3097" s="25" t="s">
        <v>4158</v>
      </c>
      <c r="J3097" s="25">
        <v>3</v>
      </c>
      <c r="K3097" s="25">
        <v>3</v>
      </c>
      <c r="L3097" s="25">
        <f t="shared" si="469"/>
        <v>0</v>
      </c>
      <c r="M3097" s="25"/>
      <c r="N3097" s="45"/>
      <c r="O3097" s="54"/>
      <c r="P3097" s="25" t="s">
        <v>1149</v>
      </c>
      <c r="Q3097" s="25"/>
      <c r="R3097" s="25"/>
      <c r="S3097" s="3">
        <v>4</v>
      </c>
      <c r="T3097" s="55"/>
      <c r="U3097" s="25" t="s">
        <v>3601</v>
      </c>
      <c r="V3097" s="25" t="str">
        <f>VLOOKUP(P3097,'Customer List'!B:C,2,)</f>
        <v>STOCK</v>
      </c>
      <c r="W3097" s="56"/>
      <c r="X3097" s="45"/>
      <c r="Y3097" s="25" t="str">
        <f t="shared" si="466"/>
        <v/>
      </c>
      <c r="Z3097" s="25" t="str">
        <f t="shared" si="467"/>
        <v/>
      </c>
      <c r="AA3097" s="25" t="str">
        <f t="shared" si="468"/>
        <v/>
      </c>
      <c r="AB3097" s="25" t="str">
        <f>VLOOKUP(U3097,'Currency Sheet'!A:C,3,)</f>
        <v>DOLLAR</v>
      </c>
      <c r="AC3097" s="67" t="str">
        <f>VLOOKUP(P3097,'Customer List'!B:D,3,)</f>
        <v>STOCK</v>
      </c>
    </row>
    <row r="3098" spans="1:29" x14ac:dyDescent="0.25">
      <c r="A3098" s="25">
        <f t="shared" si="470"/>
        <v>3083</v>
      </c>
      <c r="B3098" s="25" t="s">
        <v>4546</v>
      </c>
      <c r="C3098" s="45" t="s">
        <v>4546</v>
      </c>
      <c r="D3098" s="45" t="s">
        <v>4546</v>
      </c>
      <c r="E3098" s="8">
        <v>393</v>
      </c>
      <c r="F3098" s="8">
        <f t="shared" si="464"/>
        <v>34584</v>
      </c>
      <c r="G3098" s="54">
        <f t="shared" si="465"/>
        <v>103752</v>
      </c>
      <c r="H3098" s="25" t="s">
        <v>365</v>
      </c>
      <c r="I3098" s="25" t="s">
        <v>4157</v>
      </c>
      <c r="J3098" s="25">
        <v>3</v>
      </c>
      <c r="K3098" s="25">
        <v>3</v>
      </c>
      <c r="L3098" s="25">
        <f t="shared" si="469"/>
        <v>0</v>
      </c>
      <c r="M3098" s="25"/>
      <c r="N3098" s="45"/>
      <c r="O3098" s="54"/>
      <c r="P3098" s="25" t="s">
        <v>1149</v>
      </c>
      <c r="Q3098" s="25"/>
      <c r="R3098" s="25"/>
      <c r="S3098" s="3">
        <v>4</v>
      </c>
      <c r="T3098" s="55"/>
      <c r="U3098" s="25" t="s">
        <v>3601</v>
      </c>
      <c r="V3098" s="25" t="str">
        <f>VLOOKUP(P3098,'Customer List'!B:C,2,)</f>
        <v>STOCK</v>
      </c>
      <c r="W3098" s="56"/>
      <c r="X3098" s="45"/>
      <c r="Y3098" s="25" t="str">
        <f t="shared" si="466"/>
        <v/>
      </c>
      <c r="Z3098" s="25" t="str">
        <f t="shared" si="467"/>
        <v/>
      </c>
      <c r="AA3098" s="25" t="str">
        <f t="shared" si="468"/>
        <v/>
      </c>
      <c r="AB3098" s="25" t="str">
        <f>VLOOKUP(U3098,'Currency Sheet'!A:C,3,)</f>
        <v>DOLLAR</v>
      </c>
      <c r="AC3098" s="67" t="str">
        <f>VLOOKUP(P3098,'Customer List'!B:D,3,)</f>
        <v>STOCK</v>
      </c>
    </row>
    <row r="3099" spans="1:29" x14ac:dyDescent="0.25">
      <c r="A3099" s="25">
        <f t="shared" si="470"/>
        <v>3084</v>
      </c>
      <c r="B3099" s="25" t="s">
        <v>4546</v>
      </c>
      <c r="C3099" s="45" t="s">
        <v>4546</v>
      </c>
      <c r="D3099" s="45" t="s">
        <v>4546</v>
      </c>
      <c r="E3099" s="8">
        <v>154.69999999999999</v>
      </c>
      <c r="F3099" s="8">
        <f t="shared" si="464"/>
        <v>13613.599999999999</v>
      </c>
      <c r="G3099" s="54">
        <f t="shared" si="465"/>
        <v>13613.599999999999</v>
      </c>
      <c r="H3099" s="25">
        <v>100209</v>
      </c>
      <c r="I3099" s="25" t="s">
        <v>4547</v>
      </c>
      <c r="J3099" s="25">
        <v>1</v>
      </c>
      <c r="K3099" s="25">
        <v>1</v>
      </c>
      <c r="L3099" s="25">
        <f t="shared" si="469"/>
        <v>0</v>
      </c>
      <c r="M3099" s="25"/>
      <c r="N3099" s="45"/>
      <c r="O3099" s="54"/>
      <c r="P3099" s="25" t="s">
        <v>618</v>
      </c>
      <c r="Q3099" s="25"/>
      <c r="R3099" s="25"/>
      <c r="S3099" s="3">
        <v>4</v>
      </c>
      <c r="T3099" s="55"/>
      <c r="U3099" s="25" t="s">
        <v>19</v>
      </c>
      <c r="V3099" s="25" t="str">
        <f>VLOOKUP(P3099,'Customer List'!B:C,2,)</f>
        <v>Bhuvneshwar</v>
      </c>
      <c r="W3099" s="56" t="s">
        <v>4686</v>
      </c>
      <c r="X3099" s="45"/>
      <c r="Y3099" s="25" t="str">
        <f t="shared" ref="Y3099:Y3162" si="471">IF(X3099="", "", X3099-N3099)</f>
        <v/>
      </c>
      <c r="Z3099" s="25" t="str">
        <f t="shared" ref="Z3099:Z3162" si="472">IF(N3099="", "", TEXT(N3099, "dddd"))</f>
        <v/>
      </c>
      <c r="AA3099" s="25" t="str">
        <f t="shared" ref="AA3099:AA3162" si="473">IF(X3099="", "", TEXT(X3099, "dddd"))</f>
        <v/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x14ac:dyDescent="0.25">
      <c r="A3100" s="25">
        <f t="shared" si="470"/>
        <v>3085</v>
      </c>
      <c r="B3100" s="25" t="s">
        <v>4546</v>
      </c>
      <c r="C3100" s="45" t="s">
        <v>4546</v>
      </c>
      <c r="D3100" s="45" t="s">
        <v>4546</v>
      </c>
      <c r="E3100" s="8">
        <v>73.5</v>
      </c>
      <c r="F3100" s="8">
        <f t="shared" si="464"/>
        <v>6468</v>
      </c>
      <c r="G3100" s="54">
        <f t="shared" si="465"/>
        <v>6468</v>
      </c>
      <c r="H3100" s="25">
        <v>100219</v>
      </c>
      <c r="I3100" s="25" t="s">
        <v>4257</v>
      </c>
      <c r="J3100" s="25">
        <v>1</v>
      </c>
      <c r="K3100" s="25">
        <v>1</v>
      </c>
      <c r="L3100" s="25">
        <f t="shared" si="469"/>
        <v>0</v>
      </c>
      <c r="M3100" s="25"/>
      <c r="N3100" s="45"/>
      <c r="O3100" s="54"/>
      <c r="P3100" s="25" t="s">
        <v>618</v>
      </c>
      <c r="Q3100" s="25"/>
      <c r="R3100" s="25"/>
      <c r="S3100" s="3">
        <v>4</v>
      </c>
      <c r="T3100" s="55"/>
      <c r="U3100" s="25" t="s">
        <v>19</v>
      </c>
      <c r="V3100" s="25" t="str">
        <f>VLOOKUP(P3100,'Customer List'!B:C,2,)</f>
        <v>Bhuvneshwar</v>
      </c>
      <c r="W3100" s="56" t="s">
        <v>4686</v>
      </c>
      <c r="X3100" s="45"/>
      <c r="Y3100" s="25" t="str">
        <f t="shared" si="471"/>
        <v/>
      </c>
      <c r="Z3100" s="25" t="str">
        <f t="shared" si="472"/>
        <v/>
      </c>
      <c r="AA3100" s="25" t="str">
        <f t="shared" si="473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x14ac:dyDescent="0.25">
      <c r="A3101" s="25">
        <f t="shared" si="470"/>
        <v>3086</v>
      </c>
      <c r="B3101" s="25" t="s">
        <v>4546</v>
      </c>
      <c r="C3101" s="45" t="s">
        <v>4546</v>
      </c>
      <c r="D3101" s="45" t="s">
        <v>4546</v>
      </c>
      <c r="E3101" s="8">
        <v>57.4</v>
      </c>
      <c r="F3101" s="8">
        <f t="shared" si="464"/>
        <v>5051.2</v>
      </c>
      <c r="G3101" s="54">
        <f t="shared" si="465"/>
        <v>5051.2</v>
      </c>
      <c r="H3101" s="25">
        <v>100327</v>
      </c>
      <c r="I3101" s="25" t="s">
        <v>4548</v>
      </c>
      <c r="J3101" s="25">
        <v>1</v>
      </c>
      <c r="K3101" s="25">
        <v>1</v>
      </c>
      <c r="L3101" s="25">
        <f t="shared" si="469"/>
        <v>0</v>
      </c>
      <c r="M3101" s="25"/>
      <c r="N3101" s="45"/>
      <c r="O3101" s="54"/>
      <c r="P3101" s="25" t="s">
        <v>4685</v>
      </c>
      <c r="Q3101" s="25"/>
      <c r="R3101" s="25"/>
      <c r="S3101" s="3">
        <v>4</v>
      </c>
      <c r="T3101" s="55"/>
      <c r="U3101" s="25" t="s">
        <v>19</v>
      </c>
      <c r="V3101" s="25" t="str">
        <f>VLOOKUP(P3101,'Customer List'!B:C,2,)</f>
        <v>Hyderabad</v>
      </c>
      <c r="W3101" s="56" t="s">
        <v>3750</v>
      </c>
      <c r="X3101" s="45"/>
      <c r="Y3101" s="25" t="str">
        <f t="shared" si="471"/>
        <v/>
      </c>
      <c r="Z3101" s="25" t="str">
        <f t="shared" si="472"/>
        <v/>
      </c>
      <c r="AA3101" s="25" t="str">
        <f t="shared" si="473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x14ac:dyDescent="0.25">
      <c r="A3102" s="25">
        <f t="shared" si="470"/>
        <v>3087</v>
      </c>
      <c r="B3102" s="25" t="s">
        <v>4546</v>
      </c>
      <c r="C3102" s="45" t="s">
        <v>4546</v>
      </c>
      <c r="D3102" s="45" t="s">
        <v>4546</v>
      </c>
      <c r="E3102" s="8">
        <v>224</v>
      </c>
      <c r="F3102" s="8">
        <f t="shared" si="464"/>
        <v>19712</v>
      </c>
      <c r="G3102" s="54">
        <f t="shared" si="465"/>
        <v>19712</v>
      </c>
      <c r="H3102" s="25">
        <v>100496</v>
      </c>
      <c r="I3102" s="25" t="s">
        <v>4549</v>
      </c>
      <c r="J3102" s="25">
        <v>1</v>
      </c>
      <c r="K3102" s="25">
        <v>1</v>
      </c>
      <c r="L3102" s="25">
        <f t="shared" si="469"/>
        <v>0</v>
      </c>
      <c r="M3102" s="25"/>
      <c r="N3102" s="45"/>
      <c r="O3102" s="54"/>
      <c r="P3102" s="25" t="s">
        <v>173</v>
      </c>
      <c r="Q3102" s="25"/>
      <c r="R3102" s="25"/>
      <c r="S3102" s="3">
        <v>4</v>
      </c>
      <c r="T3102" s="55"/>
      <c r="U3102" s="25" t="s">
        <v>19</v>
      </c>
      <c r="V3102" s="25" t="str">
        <f>VLOOKUP(P3102,'Customer List'!B:C,2,)</f>
        <v>Kolkata</v>
      </c>
      <c r="W3102" s="56" t="s">
        <v>3749</v>
      </c>
      <c r="X3102" s="45"/>
      <c r="Y3102" s="25" t="str">
        <f t="shared" si="471"/>
        <v/>
      </c>
      <c r="Z3102" s="25" t="str">
        <f t="shared" si="472"/>
        <v/>
      </c>
      <c r="AA3102" s="25" t="str">
        <f t="shared" si="473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x14ac:dyDescent="0.25">
      <c r="A3103" s="25">
        <f t="shared" si="470"/>
        <v>3088</v>
      </c>
      <c r="B3103" s="25" t="s">
        <v>4546</v>
      </c>
      <c r="C3103" s="45" t="s">
        <v>4546</v>
      </c>
      <c r="D3103" s="45" t="s">
        <v>4546</v>
      </c>
      <c r="E3103" s="8">
        <v>138.6</v>
      </c>
      <c r="F3103" s="8">
        <f t="shared" si="464"/>
        <v>12196.8</v>
      </c>
      <c r="G3103" s="54">
        <f t="shared" si="465"/>
        <v>12196.8</v>
      </c>
      <c r="H3103" s="25">
        <v>100526</v>
      </c>
      <c r="I3103" s="25" t="s">
        <v>4550</v>
      </c>
      <c r="J3103" s="25">
        <v>1</v>
      </c>
      <c r="K3103" s="25">
        <v>1</v>
      </c>
      <c r="L3103" s="25">
        <f t="shared" si="469"/>
        <v>0</v>
      </c>
      <c r="M3103" s="25"/>
      <c r="N3103" s="45"/>
      <c r="O3103" s="54"/>
      <c r="P3103" s="25" t="s">
        <v>173</v>
      </c>
      <c r="Q3103" s="25"/>
      <c r="R3103" s="25"/>
      <c r="S3103" s="3">
        <v>4</v>
      </c>
      <c r="T3103" s="55"/>
      <c r="U3103" s="25" t="s">
        <v>19</v>
      </c>
      <c r="V3103" s="25" t="str">
        <f>VLOOKUP(P3103,'Customer List'!B:C,2,)</f>
        <v>Kolkata</v>
      </c>
      <c r="W3103" s="56" t="s">
        <v>3749</v>
      </c>
      <c r="X3103" s="45"/>
      <c r="Y3103" s="25" t="str">
        <f t="shared" si="471"/>
        <v/>
      </c>
      <c r="Z3103" s="25" t="str">
        <f t="shared" si="472"/>
        <v/>
      </c>
      <c r="AA3103" s="25" t="str">
        <f t="shared" si="473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x14ac:dyDescent="0.25">
      <c r="A3104" s="25">
        <f t="shared" si="470"/>
        <v>3089</v>
      </c>
      <c r="B3104" s="25" t="s">
        <v>4546</v>
      </c>
      <c r="C3104" s="45" t="s">
        <v>4546</v>
      </c>
      <c r="D3104" s="45" t="s">
        <v>4546</v>
      </c>
      <c r="E3104" s="8">
        <v>73.5</v>
      </c>
      <c r="F3104" s="8">
        <f t="shared" si="464"/>
        <v>6468</v>
      </c>
      <c r="G3104" s="54">
        <f t="shared" si="465"/>
        <v>6468</v>
      </c>
      <c r="H3104" s="25">
        <v>101212</v>
      </c>
      <c r="I3104" s="25" t="s">
        <v>3938</v>
      </c>
      <c r="J3104" s="25">
        <v>1</v>
      </c>
      <c r="K3104" s="25">
        <v>1</v>
      </c>
      <c r="L3104" s="25">
        <f t="shared" si="469"/>
        <v>0</v>
      </c>
      <c r="M3104" s="25"/>
      <c r="N3104" s="45"/>
      <c r="O3104" s="54"/>
      <c r="P3104" s="25" t="s">
        <v>173</v>
      </c>
      <c r="Q3104" s="25"/>
      <c r="R3104" s="25"/>
      <c r="S3104" s="3">
        <v>4</v>
      </c>
      <c r="T3104" s="55"/>
      <c r="U3104" s="25" t="s">
        <v>19</v>
      </c>
      <c r="V3104" s="25" t="str">
        <f>VLOOKUP(P3104,'Customer List'!B:C,2,)</f>
        <v>Kolkata</v>
      </c>
      <c r="W3104" s="56" t="s">
        <v>3749</v>
      </c>
      <c r="X3104" s="45"/>
      <c r="Y3104" s="25" t="str">
        <f t="shared" si="471"/>
        <v/>
      </c>
      <c r="Z3104" s="25" t="str">
        <f t="shared" si="472"/>
        <v/>
      </c>
      <c r="AA3104" s="25" t="str">
        <f t="shared" si="473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x14ac:dyDescent="0.25">
      <c r="A3105" s="25">
        <f t="shared" si="470"/>
        <v>3090</v>
      </c>
      <c r="B3105" s="25" t="s">
        <v>4546</v>
      </c>
      <c r="C3105" s="45" t="s">
        <v>4546</v>
      </c>
      <c r="D3105" s="45" t="s">
        <v>4546</v>
      </c>
      <c r="E3105" s="8">
        <v>201.6</v>
      </c>
      <c r="F3105" s="8">
        <f t="shared" si="464"/>
        <v>17740.8</v>
      </c>
      <c r="G3105" s="54">
        <f t="shared" si="465"/>
        <v>17740.8</v>
      </c>
      <c r="H3105" s="25">
        <v>101230</v>
      </c>
      <c r="I3105" s="25" t="s">
        <v>4551</v>
      </c>
      <c r="J3105" s="25">
        <v>1</v>
      </c>
      <c r="K3105" s="25">
        <v>1</v>
      </c>
      <c r="L3105" s="25">
        <f t="shared" si="469"/>
        <v>0</v>
      </c>
      <c r="M3105" s="25"/>
      <c r="N3105" s="45"/>
      <c r="O3105" s="54"/>
      <c r="P3105" s="25" t="s">
        <v>243</v>
      </c>
      <c r="Q3105" s="25"/>
      <c r="R3105" s="25"/>
      <c r="S3105" s="3">
        <v>4</v>
      </c>
      <c r="T3105" s="55"/>
      <c r="U3105" s="25" t="s">
        <v>19</v>
      </c>
      <c r="V3105" s="25" t="str">
        <f>VLOOKUP(P3105,'Customer List'!B:C,2,)</f>
        <v>Mumbai</v>
      </c>
      <c r="W3105" s="56" t="s">
        <v>3750</v>
      </c>
      <c r="X3105" s="45"/>
      <c r="Y3105" s="25" t="str">
        <f t="shared" si="471"/>
        <v/>
      </c>
      <c r="Z3105" s="25" t="str">
        <f t="shared" si="472"/>
        <v/>
      </c>
      <c r="AA3105" s="25" t="str">
        <f t="shared" si="473"/>
        <v/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x14ac:dyDescent="0.25">
      <c r="A3106" s="25">
        <f t="shared" si="470"/>
        <v>3091</v>
      </c>
      <c r="B3106" s="25" t="s">
        <v>4546</v>
      </c>
      <c r="C3106" s="45" t="s">
        <v>4546</v>
      </c>
      <c r="D3106" s="45" t="s">
        <v>4546</v>
      </c>
      <c r="E3106" s="8">
        <v>181.5</v>
      </c>
      <c r="F3106" s="8">
        <f t="shared" si="464"/>
        <v>15972</v>
      </c>
      <c r="G3106" s="54">
        <f t="shared" si="465"/>
        <v>15972</v>
      </c>
      <c r="H3106" s="25">
        <v>101251</v>
      </c>
      <c r="I3106" s="25" t="s">
        <v>4552</v>
      </c>
      <c r="J3106" s="25">
        <v>1</v>
      </c>
      <c r="K3106" s="25">
        <v>1</v>
      </c>
      <c r="L3106" s="25">
        <f t="shared" si="469"/>
        <v>0</v>
      </c>
      <c r="M3106" s="25"/>
      <c r="N3106" s="45"/>
      <c r="O3106" s="54"/>
      <c r="P3106" s="25" t="s">
        <v>1137</v>
      </c>
      <c r="Q3106" s="25"/>
      <c r="R3106" s="25"/>
      <c r="S3106" s="3">
        <v>4</v>
      </c>
      <c r="T3106" s="55"/>
      <c r="U3106" s="25" t="s">
        <v>19</v>
      </c>
      <c r="V3106" s="25" t="str">
        <f>VLOOKUP(P3106,'Customer List'!B:C,2,)</f>
        <v>Kerala</v>
      </c>
      <c r="W3106" s="56" t="s">
        <v>3750</v>
      </c>
      <c r="X3106" s="45"/>
      <c r="Y3106" s="25" t="str">
        <f t="shared" si="471"/>
        <v/>
      </c>
      <c r="Z3106" s="25" t="str">
        <f t="shared" si="472"/>
        <v/>
      </c>
      <c r="AA3106" s="25" t="str">
        <f t="shared" si="473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x14ac:dyDescent="0.25">
      <c r="A3107" s="25">
        <f t="shared" si="470"/>
        <v>3092</v>
      </c>
      <c r="B3107" s="25" t="s">
        <v>4546</v>
      </c>
      <c r="C3107" s="45" t="s">
        <v>4546</v>
      </c>
      <c r="D3107" s="45" t="s">
        <v>4546</v>
      </c>
      <c r="E3107" s="8">
        <v>214.5</v>
      </c>
      <c r="F3107" s="8">
        <f t="shared" si="464"/>
        <v>18876</v>
      </c>
      <c r="G3107" s="54">
        <f t="shared" si="465"/>
        <v>18876</v>
      </c>
      <c r="H3107" s="25">
        <v>101337</v>
      </c>
      <c r="I3107" s="25" t="s">
        <v>4553</v>
      </c>
      <c r="J3107" s="25">
        <v>1</v>
      </c>
      <c r="K3107" s="25">
        <v>1</v>
      </c>
      <c r="L3107" s="25">
        <f t="shared" si="469"/>
        <v>0</v>
      </c>
      <c r="M3107" s="25"/>
      <c r="N3107" s="45"/>
      <c r="O3107" s="54"/>
      <c r="P3107" s="25" t="s">
        <v>173</v>
      </c>
      <c r="Q3107" s="25"/>
      <c r="R3107" s="25"/>
      <c r="S3107" s="3">
        <v>4</v>
      </c>
      <c r="T3107" s="55"/>
      <c r="U3107" s="25" t="s">
        <v>19</v>
      </c>
      <c r="V3107" s="25" t="str">
        <f>VLOOKUP(P3107,'Customer List'!B:C,2,)</f>
        <v>Kolkata</v>
      </c>
      <c r="W3107" s="56" t="s">
        <v>3749</v>
      </c>
      <c r="X3107" s="45"/>
      <c r="Y3107" s="25" t="str">
        <f t="shared" si="471"/>
        <v/>
      </c>
      <c r="Z3107" s="25" t="str">
        <f t="shared" si="472"/>
        <v/>
      </c>
      <c r="AA3107" s="25" t="str">
        <f t="shared" si="473"/>
        <v/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x14ac:dyDescent="0.25">
      <c r="A3108" s="25">
        <f t="shared" si="470"/>
        <v>3093</v>
      </c>
      <c r="B3108" s="25" t="s">
        <v>4546</v>
      </c>
      <c r="C3108" s="45" t="s">
        <v>4546</v>
      </c>
      <c r="D3108" s="45" t="s">
        <v>4546</v>
      </c>
      <c r="E3108" s="8">
        <v>107.1</v>
      </c>
      <c r="F3108" s="8">
        <f t="shared" si="464"/>
        <v>9424.7999999999993</v>
      </c>
      <c r="G3108" s="54">
        <f t="shared" si="465"/>
        <v>9424.7999999999993</v>
      </c>
      <c r="H3108" s="25">
        <v>102615</v>
      </c>
      <c r="I3108" s="25" t="s">
        <v>4554</v>
      </c>
      <c r="J3108" s="25">
        <v>1</v>
      </c>
      <c r="K3108" s="25">
        <v>1</v>
      </c>
      <c r="L3108" s="25">
        <f t="shared" si="469"/>
        <v>0</v>
      </c>
      <c r="M3108" s="25"/>
      <c r="N3108" s="45"/>
      <c r="O3108" s="54"/>
      <c r="P3108" s="25" t="s">
        <v>173</v>
      </c>
      <c r="Q3108" s="25"/>
      <c r="R3108" s="25"/>
      <c r="S3108" s="3">
        <v>4</v>
      </c>
      <c r="T3108" s="55"/>
      <c r="U3108" s="25" t="s">
        <v>19</v>
      </c>
      <c r="V3108" s="25" t="str">
        <f>VLOOKUP(P3108,'Customer List'!B:C,2,)</f>
        <v>Kolkata</v>
      </c>
      <c r="W3108" s="56" t="s">
        <v>3749</v>
      </c>
      <c r="X3108" s="45"/>
      <c r="Y3108" s="25" t="str">
        <f t="shared" si="471"/>
        <v/>
      </c>
      <c r="Z3108" s="25" t="str">
        <f t="shared" si="472"/>
        <v/>
      </c>
      <c r="AA3108" s="25" t="str">
        <f t="shared" si="473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x14ac:dyDescent="0.25">
      <c r="A3109" s="25">
        <f t="shared" si="470"/>
        <v>3094</v>
      </c>
      <c r="B3109" s="25" t="s">
        <v>4546</v>
      </c>
      <c r="C3109" s="45" t="s">
        <v>4546</v>
      </c>
      <c r="D3109" s="45" t="s">
        <v>4546</v>
      </c>
      <c r="E3109" s="8">
        <v>65.8</v>
      </c>
      <c r="F3109" s="8">
        <f t="shared" si="464"/>
        <v>5790.4</v>
      </c>
      <c r="G3109" s="54">
        <f t="shared" si="465"/>
        <v>5790.4</v>
      </c>
      <c r="H3109" s="25">
        <v>103025</v>
      </c>
      <c r="I3109" s="25" t="s">
        <v>4555</v>
      </c>
      <c r="J3109" s="25">
        <v>1</v>
      </c>
      <c r="K3109" s="25">
        <v>1</v>
      </c>
      <c r="L3109" s="25">
        <f t="shared" si="469"/>
        <v>0</v>
      </c>
      <c r="M3109" s="25"/>
      <c r="N3109" s="45"/>
      <c r="O3109" s="54"/>
      <c r="P3109" s="25" t="s">
        <v>4685</v>
      </c>
      <c r="Q3109" s="25"/>
      <c r="R3109" s="25"/>
      <c r="S3109" s="3">
        <v>4</v>
      </c>
      <c r="T3109" s="55"/>
      <c r="U3109" s="25" t="s">
        <v>19</v>
      </c>
      <c r="V3109" s="25" t="str">
        <f>VLOOKUP(P3109,'Customer List'!B:C,2,)</f>
        <v>Hyderabad</v>
      </c>
      <c r="W3109" s="56" t="s">
        <v>3750</v>
      </c>
      <c r="X3109" s="45"/>
      <c r="Y3109" s="25" t="str">
        <f t="shared" si="471"/>
        <v/>
      </c>
      <c r="Z3109" s="25" t="str">
        <f t="shared" si="472"/>
        <v/>
      </c>
      <c r="AA3109" s="25" t="str">
        <f t="shared" si="473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x14ac:dyDescent="0.25">
      <c r="A3110" s="25">
        <f t="shared" si="470"/>
        <v>3095</v>
      </c>
      <c r="B3110" s="25" t="s">
        <v>4546</v>
      </c>
      <c r="C3110" s="45" t="s">
        <v>4546</v>
      </c>
      <c r="D3110" s="45" t="s">
        <v>4546</v>
      </c>
      <c r="E3110" s="8">
        <v>154.69999999999999</v>
      </c>
      <c r="F3110" s="8">
        <f t="shared" si="464"/>
        <v>13613.599999999999</v>
      </c>
      <c r="G3110" s="54">
        <f t="shared" si="465"/>
        <v>13613.599999999999</v>
      </c>
      <c r="H3110" s="25">
        <v>103132</v>
      </c>
      <c r="I3110" s="25" t="s">
        <v>4556</v>
      </c>
      <c r="J3110" s="25">
        <v>1</v>
      </c>
      <c r="K3110" s="25">
        <v>1</v>
      </c>
      <c r="L3110" s="25">
        <f t="shared" si="469"/>
        <v>0</v>
      </c>
      <c r="M3110" s="25"/>
      <c r="N3110" s="45"/>
      <c r="O3110" s="54"/>
      <c r="P3110" s="25" t="s">
        <v>173</v>
      </c>
      <c r="Q3110" s="25"/>
      <c r="R3110" s="25"/>
      <c r="S3110" s="3">
        <v>4</v>
      </c>
      <c r="T3110" s="55"/>
      <c r="U3110" s="25" t="s">
        <v>19</v>
      </c>
      <c r="V3110" s="25" t="str">
        <f>VLOOKUP(P3110,'Customer List'!B:C,2,)</f>
        <v>Kolkata</v>
      </c>
      <c r="W3110" s="56" t="s">
        <v>3749</v>
      </c>
      <c r="X3110" s="45"/>
      <c r="Y3110" s="25" t="str">
        <f t="shared" si="471"/>
        <v/>
      </c>
      <c r="Z3110" s="25" t="str">
        <f t="shared" si="472"/>
        <v/>
      </c>
      <c r="AA3110" s="25" t="str">
        <f t="shared" si="473"/>
        <v/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x14ac:dyDescent="0.25">
      <c r="A3111" s="25">
        <f t="shared" si="470"/>
        <v>3096</v>
      </c>
      <c r="B3111" s="25" t="s">
        <v>4546</v>
      </c>
      <c r="C3111" s="45" t="s">
        <v>4546</v>
      </c>
      <c r="D3111" s="45" t="s">
        <v>4546</v>
      </c>
      <c r="E3111" s="8">
        <v>326.25</v>
      </c>
      <c r="F3111" s="8">
        <f t="shared" si="464"/>
        <v>28710</v>
      </c>
      <c r="G3111" s="54">
        <f t="shared" si="465"/>
        <v>28710</v>
      </c>
      <c r="H3111" s="25">
        <v>103140</v>
      </c>
      <c r="I3111" s="25" t="s">
        <v>4557</v>
      </c>
      <c r="J3111" s="25">
        <v>1</v>
      </c>
      <c r="K3111" s="25">
        <v>1</v>
      </c>
      <c r="L3111" s="25">
        <f t="shared" si="469"/>
        <v>0</v>
      </c>
      <c r="M3111" s="25"/>
      <c r="N3111" s="45"/>
      <c r="O3111" s="54"/>
      <c r="P3111" s="25" t="s">
        <v>173</v>
      </c>
      <c r="Q3111" s="25"/>
      <c r="R3111" s="25"/>
      <c r="S3111" s="3">
        <v>4</v>
      </c>
      <c r="T3111" s="55"/>
      <c r="U3111" s="25" t="s">
        <v>19</v>
      </c>
      <c r="V3111" s="25" t="str">
        <f>VLOOKUP(P3111,'Customer List'!B:C,2,)</f>
        <v>Kolkata</v>
      </c>
      <c r="W3111" s="56" t="s">
        <v>3749</v>
      </c>
      <c r="X3111" s="45"/>
      <c r="Y3111" s="25" t="str">
        <f t="shared" si="471"/>
        <v/>
      </c>
      <c r="Z3111" s="25" t="str">
        <f t="shared" si="472"/>
        <v/>
      </c>
      <c r="AA3111" s="25" t="str">
        <f t="shared" si="473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x14ac:dyDescent="0.25">
      <c r="A3112" s="25">
        <f t="shared" si="470"/>
        <v>3097</v>
      </c>
      <c r="B3112" s="25" t="s">
        <v>4546</v>
      </c>
      <c r="C3112" s="45" t="s">
        <v>4546</v>
      </c>
      <c r="D3112" s="45" t="s">
        <v>4546</v>
      </c>
      <c r="E3112" s="8">
        <v>231.75</v>
      </c>
      <c r="F3112" s="8">
        <f t="shared" si="464"/>
        <v>20394</v>
      </c>
      <c r="G3112" s="54">
        <f t="shared" si="465"/>
        <v>40788</v>
      </c>
      <c r="H3112" s="25">
        <v>103157</v>
      </c>
      <c r="I3112" s="25" t="s">
        <v>4558</v>
      </c>
      <c r="J3112" s="25">
        <v>2</v>
      </c>
      <c r="K3112" s="25">
        <v>2</v>
      </c>
      <c r="L3112" s="25">
        <f t="shared" si="469"/>
        <v>0</v>
      </c>
      <c r="M3112" s="25"/>
      <c r="N3112" s="45"/>
      <c r="O3112" s="54"/>
      <c r="P3112" s="25" t="s">
        <v>618</v>
      </c>
      <c r="Q3112" s="25"/>
      <c r="R3112" s="25"/>
      <c r="S3112" s="3">
        <v>4</v>
      </c>
      <c r="T3112" s="55"/>
      <c r="U3112" s="25" t="s">
        <v>19</v>
      </c>
      <c r="V3112" s="25" t="str">
        <f>VLOOKUP(P3112,'Customer List'!B:C,2,)</f>
        <v>Bhuvneshwar</v>
      </c>
      <c r="W3112" s="56" t="s">
        <v>4686</v>
      </c>
      <c r="X3112" s="45"/>
      <c r="Y3112" s="25" t="str">
        <f t="shared" si="471"/>
        <v/>
      </c>
      <c r="Z3112" s="25" t="str">
        <f t="shared" si="472"/>
        <v/>
      </c>
      <c r="AA3112" s="25" t="str">
        <f t="shared" si="473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x14ac:dyDescent="0.25">
      <c r="A3113" s="25">
        <f t="shared" si="470"/>
        <v>3098</v>
      </c>
      <c r="B3113" s="25" t="s">
        <v>4546</v>
      </c>
      <c r="C3113" s="45" t="s">
        <v>4546</v>
      </c>
      <c r="D3113" s="45" t="s">
        <v>4546</v>
      </c>
      <c r="E3113" s="8">
        <v>45.5</v>
      </c>
      <c r="F3113" s="8">
        <f t="shared" si="464"/>
        <v>4004</v>
      </c>
      <c r="G3113" s="54">
        <f t="shared" si="465"/>
        <v>4004</v>
      </c>
      <c r="H3113" s="25">
        <v>104103</v>
      </c>
      <c r="I3113" s="25" t="s">
        <v>4559</v>
      </c>
      <c r="J3113" s="25">
        <v>1</v>
      </c>
      <c r="K3113" s="25">
        <v>1</v>
      </c>
      <c r="L3113" s="25">
        <f t="shared" si="469"/>
        <v>0</v>
      </c>
      <c r="M3113" s="25"/>
      <c r="N3113" s="45"/>
      <c r="O3113" s="54"/>
      <c r="P3113" s="25" t="s">
        <v>277</v>
      </c>
      <c r="Q3113" s="25"/>
      <c r="R3113" s="25"/>
      <c r="S3113" s="3">
        <v>4</v>
      </c>
      <c r="T3113" s="55"/>
      <c r="U3113" s="25" t="s">
        <v>19</v>
      </c>
      <c r="V3113" s="25" t="str">
        <f>VLOOKUP(P3113,'Customer List'!B:C,2,)</f>
        <v>Pune</v>
      </c>
      <c r="W3113" s="56" t="s">
        <v>3750</v>
      </c>
      <c r="X3113" s="45"/>
      <c r="Y3113" s="25" t="str">
        <f t="shared" si="471"/>
        <v/>
      </c>
      <c r="Z3113" s="25" t="str">
        <f t="shared" si="472"/>
        <v/>
      </c>
      <c r="AA3113" s="25" t="str">
        <f t="shared" si="473"/>
        <v/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x14ac:dyDescent="0.25">
      <c r="A3114" s="25">
        <f t="shared" si="470"/>
        <v>3099</v>
      </c>
      <c r="B3114" s="25" t="s">
        <v>4546</v>
      </c>
      <c r="C3114" s="45" t="s">
        <v>4546</v>
      </c>
      <c r="D3114" s="45" t="s">
        <v>4546</v>
      </c>
      <c r="E3114" s="8">
        <v>212.8</v>
      </c>
      <c r="F3114" s="8">
        <f t="shared" ref="F3114:F3177" si="474">IF(AB3114="DOLLAR",E3114*88,E3114)</f>
        <v>18726.400000000001</v>
      </c>
      <c r="G3114" s="54">
        <f t="shared" ref="G3114:G3177" si="475">F3114*J3114</f>
        <v>18726.400000000001</v>
      </c>
      <c r="H3114" s="25">
        <v>104106</v>
      </c>
      <c r="I3114" s="25" t="s">
        <v>4560</v>
      </c>
      <c r="J3114" s="25">
        <v>1</v>
      </c>
      <c r="K3114" s="25">
        <v>1</v>
      </c>
      <c r="L3114" s="25">
        <f t="shared" si="469"/>
        <v>0</v>
      </c>
      <c r="M3114" s="25"/>
      <c r="N3114" s="45"/>
      <c r="O3114" s="54"/>
      <c r="P3114" s="25" t="s">
        <v>277</v>
      </c>
      <c r="Q3114" s="25"/>
      <c r="R3114" s="25"/>
      <c r="S3114" s="3">
        <v>4</v>
      </c>
      <c r="T3114" s="55"/>
      <c r="U3114" s="25" t="s">
        <v>19</v>
      </c>
      <c r="V3114" s="25" t="str">
        <f>VLOOKUP(P3114,'Customer List'!B:C,2,)</f>
        <v>Pune</v>
      </c>
      <c r="W3114" s="56" t="s">
        <v>3750</v>
      </c>
      <c r="X3114" s="45"/>
      <c r="Y3114" s="25" t="str">
        <f t="shared" si="471"/>
        <v/>
      </c>
      <c r="Z3114" s="25" t="str">
        <f t="shared" si="472"/>
        <v/>
      </c>
      <c r="AA3114" s="25" t="str">
        <f t="shared" si="473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x14ac:dyDescent="0.25">
      <c r="A3115" s="25">
        <f t="shared" si="470"/>
        <v>3100</v>
      </c>
      <c r="B3115" s="25" t="s">
        <v>4546</v>
      </c>
      <c r="C3115" s="45" t="s">
        <v>4546</v>
      </c>
      <c r="D3115" s="45" t="s">
        <v>4546</v>
      </c>
      <c r="E3115" s="8">
        <v>201.6</v>
      </c>
      <c r="F3115" s="8">
        <f t="shared" si="474"/>
        <v>17740.8</v>
      </c>
      <c r="G3115" s="54">
        <f t="shared" si="475"/>
        <v>17740.8</v>
      </c>
      <c r="H3115" s="25">
        <v>105322</v>
      </c>
      <c r="I3115" s="25" t="s">
        <v>4561</v>
      </c>
      <c r="J3115" s="25">
        <v>1</v>
      </c>
      <c r="K3115" s="25">
        <v>1</v>
      </c>
      <c r="L3115" s="25">
        <f t="shared" si="469"/>
        <v>0</v>
      </c>
      <c r="M3115" s="25"/>
      <c r="N3115" s="45"/>
      <c r="O3115" s="54"/>
      <c r="P3115" s="25" t="s">
        <v>173</v>
      </c>
      <c r="Q3115" s="25"/>
      <c r="R3115" s="25"/>
      <c r="S3115" s="3">
        <v>4</v>
      </c>
      <c r="T3115" s="55"/>
      <c r="U3115" s="25" t="s">
        <v>19</v>
      </c>
      <c r="V3115" s="25" t="str">
        <f>VLOOKUP(P3115,'Customer List'!B:C,2,)</f>
        <v>Kolkata</v>
      </c>
      <c r="W3115" s="56" t="s">
        <v>3749</v>
      </c>
      <c r="X3115" s="45"/>
      <c r="Y3115" s="25" t="str">
        <f t="shared" si="471"/>
        <v/>
      </c>
      <c r="Z3115" s="25" t="str">
        <f t="shared" si="472"/>
        <v/>
      </c>
      <c r="AA3115" s="25" t="str">
        <f t="shared" si="473"/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x14ac:dyDescent="0.25">
      <c r="A3116" s="25">
        <f t="shared" si="470"/>
        <v>3101</v>
      </c>
      <c r="B3116" s="25" t="s">
        <v>4546</v>
      </c>
      <c r="C3116" s="45" t="s">
        <v>4546</v>
      </c>
      <c r="D3116" s="45" t="s">
        <v>4546</v>
      </c>
      <c r="E3116" s="8">
        <v>186.9</v>
      </c>
      <c r="F3116" s="8">
        <f t="shared" si="474"/>
        <v>16447.2</v>
      </c>
      <c r="G3116" s="54">
        <f t="shared" si="475"/>
        <v>16447.2</v>
      </c>
      <c r="H3116" s="25">
        <v>106610</v>
      </c>
      <c r="I3116" s="25" t="s">
        <v>4562</v>
      </c>
      <c r="J3116" s="25">
        <v>1</v>
      </c>
      <c r="K3116" s="25">
        <v>1</v>
      </c>
      <c r="L3116" s="25">
        <f t="shared" si="469"/>
        <v>0</v>
      </c>
      <c r="M3116" s="25"/>
      <c r="N3116" s="45"/>
      <c r="O3116" s="54"/>
      <c r="P3116" s="25" t="s">
        <v>1140</v>
      </c>
      <c r="Q3116" s="25"/>
      <c r="R3116" s="25"/>
      <c r="S3116" s="3">
        <v>4</v>
      </c>
      <c r="T3116" s="55"/>
      <c r="U3116" s="25" t="s">
        <v>19</v>
      </c>
      <c r="V3116" s="25" t="str">
        <f>VLOOKUP(P3116,'Customer List'!B:C,2,)</f>
        <v>Delhi</v>
      </c>
      <c r="W3116" s="56"/>
      <c r="X3116" s="45"/>
      <c r="Y3116" s="25" t="str">
        <f t="shared" si="471"/>
        <v/>
      </c>
      <c r="Z3116" s="25" t="str">
        <f t="shared" si="472"/>
        <v/>
      </c>
      <c r="AA3116" s="25" t="str">
        <f t="shared" si="473"/>
        <v/>
      </c>
      <c r="AB3116" s="25" t="str">
        <f>VLOOKUP(U3116,'Currency Sheet'!A:C,3,)</f>
        <v>DOLLAR</v>
      </c>
      <c r="AC3116" s="67" t="str">
        <f>VLOOKUP(P3116,'Customer List'!B:D,3,)</f>
        <v>Local</v>
      </c>
    </row>
    <row r="3117" spans="1:29" x14ac:dyDescent="0.25">
      <c r="A3117" s="25">
        <f t="shared" si="470"/>
        <v>3102</v>
      </c>
      <c r="B3117" s="25" t="s">
        <v>4546</v>
      </c>
      <c r="C3117" s="45" t="s">
        <v>4546</v>
      </c>
      <c r="D3117" s="45" t="s">
        <v>4546</v>
      </c>
      <c r="E3117" s="8">
        <v>85.4</v>
      </c>
      <c r="F3117" s="8">
        <f t="shared" si="474"/>
        <v>7515.2000000000007</v>
      </c>
      <c r="G3117" s="54">
        <f t="shared" si="475"/>
        <v>7515.2000000000007</v>
      </c>
      <c r="H3117" s="25">
        <v>108907</v>
      </c>
      <c r="I3117" s="25" t="s">
        <v>4563</v>
      </c>
      <c r="J3117" s="25">
        <v>1</v>
      </c>
      <c r="K3117" s="25">
        <v>1</v>
      </c>
      <c r="L3117" s="25">
        <f t="shared" si="469"/>
        <v>0</v>
      </c>
      <c r="M3117" s="25"/>
      <c r="N3117" s="45"/>
      <c r="O3117" s="54"/>
      <c r="P3117" s="25" t="s">
        <v>173</v>
      </c>
      <c r="Q3117" s="25"/>
      <c r="R3117" s="25"/>
      <c r="S3117" s="3">
        <v>4</v>
      </c>
      <c r="T3117" s="55"/>
      <c r="U3117" s="25" t="s">
        <v>19</v>
      </c>
      <c r="V3117" s="25" t="str">
        <f>VLOOKUP(P3117,'Customer List'!B:C,2,)</f>
        <v>Kolkata</v>
      </c>
      <c r="W3117" s="56" t="s">
        <v>3749</v>
      </c>
      <c r="X3117" s="45"/>
      <c r="Y3117" s="25" t="str">
        <f t="shared" si="471"/>
        <v/>
      </c>
      <c r="Z3117" s="25" t="str">
        <f t="shared" si="472"/>
        <v/>
      </c>
      <c r="AA3117" s="25" t="str">
        <f t="shared" si="473"/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x14ac:dyDescent="0.25">
      <c r="A3118" s="25">
        <f t="shared" si="470"/>
        <v>3103</v>
      </c>
      <c r="B3118" s="25" t="s">
        <v>4546</v>
      </c>
      <c r="C3118" s="45" t="s">
        <v>4546</v>
      </c>
      <c r="D3118" s="45" t="s">
        <v>4546</v>
      </c>
      <c r="E3118" s="8">
        <v>51.1</v>
      </c>
      <c r="F3118" s="8">
        <f t="shared" si="474"/>
        <v>4496.8</v>
      </c>
      <c r="G3118" s="54">
        <f t="shared" si="475"/>
        <v>4496.8</v>
      </c>
      <c r="H3118" s="25">
        <v>109207</v>
      </c>
      <c r="I3118" s="25" t="s">
        <v>4564</v>
      </c>
      <c r="J3118" s="25">
        <v>1</v>
      </c>
      <c r="K3118" s="25">
        <v>1</v>
      </c>
      <c r="L3118" s="25">
        <f t="shared" si="469"/>
        <v>0</v>
      </c>
      <c r="M3118" s="25"/>
      <c r="N3118" s="45"/>
      <c r="O3118" s="54"/>
      <c r="P3118" s="25" t="s">
        <v>173</v>
      </c>
      <c r="Q3118" s="25"/>
      <c r="R3118" s="25"/>
      <c r="S3118" s="3">
        <v>4</v>
      </c>
      <c r="T3118" s="55"/>
      <c r="U3118" s="25" t="s">
        <v>19</v>
      </c>
      <c r="V3118" s="25" t="str">
        <f>VLOOKUP(P3118,'Customer List'!B:C,2,)</f>
        <v>Kolkata</v>
      </c>
      <c r="W3118" s="56" t="s">
        <v>3749</v>
      </c>
      <c r="X3118" s="45"/>
      <c r="Y3118" s="25" t="str">
        <f t="shared" si="471"/>
        <v/>
      </c>
      <c r="Z3118" s="25" t="str">
        <f t="shared" si="472"/>
        <v/>
      </c>
      <c r="AA3118" s="25" t="str">
        <f t="shared" si="473"/>
        <v/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x14ac:dyDescent="0.25">
      <c r="A3119" s="25">
        <f t="shared" si="470"/>
        <v>3104</v>
      </c>
      <c r="B3119" s="25" t="s">
        <v>4546</v>
      </c>
      <c r="C3119" s="45" t="s">
        <v>4546</v>
      </c>
      <c r="D3119" s="45" t="s">
        <v>4546</v>
      </c>
      <c r="E3119" s="8">
        <v>214.5</v>
      </c>
      <c r="F3119" s="8">
        <f t="shared" si="474"/>
        <v>18876</v>
      </c>
      <c r="G3119" s="54">
        <f t="shared" si="475"/>
        <v>18876</v>
      </c>
      <c r="H3119" s="25">
        <v>115555</v>
      </c>
      <c r="I3119" s="25" t="s">
        <v>4565</v>
      </c>
      <c r="J3119" s="25">
        <v>1</v>
      </c>
      <c r="K3119" s="25">
        <v>1</v>
      </c>
      <c r="L3119" s="25">
        <f t="shared" si="469"/>
        <v>0</v>
      </c>
      <c r="M3119" s="25"/>
      <c r="N3119" s="45"/>
      <c r="O3119" s="54"/>
      <c r="P3119" s="25" t="s">
        <v>618</v>
      </c>
      <c r="Q3119" s="25"/>
      <c r="R3119" s="25"/>
      <c r="S3119" s="3">
        <v>4</v>
      </c>
      <c r="T3119" s="55"/>
      <c r="U3119" s="25" t="s">
        <v>19</v>
      </c>
      <c r="V3119" s="25" t="str">
        <f>VLOOKUP(P3119,'Customer List'!B:C,2,)</f>
        <v>Bhuvneshwar</v>
      </c>
      <c r="W3119" s="56" t="s">
        <v>4686</v>
      </c>
      <c r="X3119" s="45"/>
      <c r="Y3119" s="25" t="str">
        <f t="shared" si="471"/>
        <v/>
      </c>
      <c r="Z3119" s="25" t="str">
        <f t="shared" si="472"/>
        <v/>
      </c>
      <c r="AA3119" s="25" t="str">
        <f t="shared" si="473"/>
        <v/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470"/>
        <v>3105</v>
      </c>
      <c r="B3120" s="25" t="s">
        <v>4546</v>
      </c>
      <c r="C3120" s="45" t="s">
        <v>4546</v>
      </c>
      <c r="D3120" s="45" t="s">
        <v>4546</v>
      </c>
      <c r="E3120" s="8">
        <v>219</v>
      </c>
      <c r="F3120" s="8">
        <f t="shared" si="474"/>
        <v>19272</v>
      </c>
      <c r="G3120" s="54">
        <f t="shared" si="475"/>
        <v>19272</v>
      </c>
      <c r="H3120" s="25">
        <v>117339</v>
      </c>
      <c r="I3120" s="25" t="s">
        <v>4566</v>
      </c>
      <c r="J3120" s="25">
        <v>1</v>
      </c>
      <c r="K3120" s="25">
        <v>1</v>
      </c>
      <c r="L3120" s="25">
        <f t="shared" si="469"/>
        <v>0</v>
      </c>
      <c r="M3120" s="25"/>
      <c r="N3120" s="45"/>
      <c r="O3120" s="54"/>
      <c r="P3120" s="25" t="s">
        <v>618</v>
      </c>
      <c r="Q3120" s="25"/>
      <c r="R3120" s="25"/>
      <c r="S3120" s="3">
        <v>4</v>
      </c>
      <c r="T3120" s="55"/>
      <c r="U3120" s="25" t="s">
        <v>19</v>
      </c>
      <c r="V3120" s="25" t="str">
        <f>VLOOKUP(P3120,'Customer List'!B:C,2,)</f>
        <v>Bhuvneshwar</v>
      </c>
      <c r="W3120" s="56" t="s">
        <v>4686</v>
      </c>
      <c r="X3120" s="45"/>
      <c r="Y3120" s="25" t="str">
        <f t="shared" si="471"/>
        <v/>
      </c>
      <c r="Z3120" s="25" t="str">
        <f t="shared" si="472"/>
        <v/>
      </c>
      <c r="AA3120" s="25" t="str">
        <f t="shared" si="473"/>
        <v/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x14ac:dyDescent="0.25">
      <c r="A3121" s="25">
        <f t="shared" si="470"/>
        <v>3106</v>
      </c>
      <c r="B3121" s="25" t="s">
        <v>4546</v>
      </c>
      <c r="C3121" s="45" t="s">
        <v>4546</v>
      </c>
      <c r="D3121" s="45" t="s">
        <v>4546</v>
      </c>
      <c r="E3121" s="8">
        <v>285.60000000000002</v>
      </c>
      <c r="F3121" s="8">
        <f t="shared" si="474"/>
        <v>25132.800000000003</v>
      </c>
      <c r="G3121" s="54">
        <f t="shared" si="475"/>
        <v>25132.800000000003</v>
      </c>
      <c r="H3121" s="25">
        <v>119806</v>
      </c>
      <c r="I3121" s="25" t="s">
        <v>4567</v>
      </c>
      <c r="J3121" s="25">
        <v>1</v>
      </c>
      <c r="K3121" s="25">
        <v>1</v>
      </c>
      <c r="L3121" s="25">
        <f t="shared" si="469"/>
        <v>0</v>
      </c>
      <c r="M3121" s="25"/>
      <c r="N3121" s="45"/>
      <c r="O3121" s="54"/>
      <c r="P3121" s="25" t="s">
        <v>277</v>
      </c>
      <c r="Q3121" s="25"/>
      <c r="R3121" s="25"/>
      <c r="S3121" s="3">
        <v>4</v>
      </c>
      <c r="T3121" s="55"/>
      <c r="U3121" s="25" t="s">
        <v>19</v>
      </c>
      <c r="V3121" s="25" t="str">
        <f>VLOOKUP(P3121,'Customer List'!B:C,2,)</f>
        <v>Pune</v>
      </c>
      <c r="W3121" s="56" t="s">
        <v>3750</v>
      </c>
      <c r="X3121" s="45"/>
      <c r="Y3121" s="25" t="str">
        <f t="shared" si="471"/>
        <v/>
      </c>
      <c r="Z3121" s="25" t="str">
        <f t="shared" si="472"/>
        <v/>
      </c>
      <c r="AA3121" s="25" t="str">
        <f t="shared" si="473"/>
        <v/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470"/>
        <v>3107</v>
      </c>
      <c r="B3122" s="25" t="s">
        <v>4546</v>
      </c>
      <c r="C3122" s="45" t="s">
        <v>4546</v>
      </c>
      <c r="D3122" s="45" t="s">
        <v>4546</v>
      </c>
      <c r="E3122" s="8">
        <v>98.7</v>
      </c>
      <c r="F3122" s="8">
        <f t="shared" si="474"/>
        <v>8685.6</v>
      </c>
      <c r="G3122" s="54">
        <f t="shared" si="475"/>
        <v>8685.6</v>
      </c>
      <c r="H3122" s="25">
        <v>123110</v>
      </c>
      <c r="I3122" s="25" t="s">
        <v>4568</v>
      </c>
      <c r="J3122" s="25">
        <v>1</v>
      </c>
      <c r="K3122" s="25">
        <v>1</v>
      </c>
      <c r="L3122" s="25">
        <f t="shared" si="469"/>
        <v>0</v>
      </c>
      <c r="M3122" s="25"/>
      <c r="N3122" s="45"/>
      <c r="O3122" s="54"/>
      <c r="P3122" s="25" t="s">
        <v>618</v>
      </c>
      <c r="Q3122" s="25"/>
      <c r="R3122" s="25"/>
      <c r="S3122" s="3">
        <v>4</v>
      </c>
      <c r="T3122" s="55"/>
      <c r="U3122" s="25" t="s">
        <v>19</v>
      </c>
      <c r="V3122" s="25" t="str">
        <f>VLOOKUP(P3122,'Customer List'!B:C,2,)</f>
        <v>Bhuvneshwar</v>
      </c>
      <c r="W3122" s="56" t="s">
        <v>4686</v>
      </c>
      <c r="X3122" s="45"/>
      <c r="Y3122" s="25" t="str">
        <f t="shared" si="471"/>
        <v/>
      </c>
      <c r="Z3122" s="25" t="str">
        <f t="shared" si="472"/>
        <v/>
      </c>
      <c r="AA3122" s="25" t="str">
        <f t="shared" si="473"/>
        <v/>
      </c>
      <c r="AB3122" s="25" t="str">
        <f>VLOOKUP(U3122,'Currency Sheet'!A:C,3,)</f>
        <v>DOLLAR</v>
      </c>
      <c r="AC3122" s="67" t="str">
        <f>VLOOKUP(P3122,'Customer List'!B:D,3,)</f>
        <v>OutStation</v>
      </c>
    </row>
    <row r="3123" spans="1:29" x14ac:dyDescent="0.25">
      <c r="A3123" s="25">
        <f t="shared" si="470"/>
        <v>3108</v>
      </c>
      <c r="B3123" s="25" t="s">
        <v>4546</v>
      </c>
      <c r="C3123" s="45" t="s">
        <v>4546</v>
      </c>
      <c r="D3123" s="45" t="s">
        <v>4546</v>
      </c>
      <c r="E3123" s="8">
        <v>100.1</v>
      </c>
      <c r="F3123" s="8">
        <f t="shared" si="474"/>
        <v>8808.7999999999993</v>
      </c>
      <c r="G3123" s="54">
        <f t="shared" si="475"/>
        <v>8808.7999999999993</v>
      </c>
      <c r="H3123" s="25">
        <v>123116</v>
      </c>
      <c r="I3123" s="25" t="s">
        <v>4569</v>
      </c>
      <c r="J3123" s="25">
        <v>1</v>
      </c>
      <c r="K3123" s="25">
        <v>1</v>
      </c>
      <c r="L3123" s="25">
        <f t="shared" si="469"/>
        <v>0</v>
      </c>
      <c r="M3123" s="25"/>
      <c r="N3123" s="45"/>
      <c r="O3123" s="54"/>
      <c r="P3123" s="25" t="s">
        <v>622</v>
      </c>
      <c r="Q3123" s="25"/>
      <c r="R3123" s="25"/>
      <c r="S3123" s="3">
        <v>4</v>
      </c>
      <c r="T3123" s="55"/>
      <c r="U3123" s="25" t="s">
        <v>19</v>
      </c>
      <c r="V3123" s="25" t="str">
        <f>VLOOKUP(P3123,'Customer List'!B:C,2,)</f>
        <v>Hyderabad</v>
      </c>
      <c r="W3123" s="56" t="s">
        <v>3750</v>
      </c>
      <c r="X3123" s="45"/>
      <c r="Y3123" s="25" t="str">
        <f t="shared" si="471"/>
        <v/>
      </c>
      <c r="Z3123" s="25" t="str">
        <f t="shared" si="472"/>
        <v/>
      </c>
      <c r="AA3123" s="25" t="str">
        <f t="shared" si="473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x14ac:dyDescent="0.25">
      <c r="A3124" s="25">
        <f t="shared" si="470"/>
        <v>3109</v>
      </c>
      <c r="B3124" s="25" t="s">
        <v>4546</v>
      </c>
      <c r="C3124" s="45" t="s">
        <v>4546</v>
      </c>
      <c r="D3124" s="45" t="s">
        <v>4546</v>
      </c>
      <c r="E3124" s="8">
        <v>250.6</v>
      </c>
      <c r="F3124" s="8">
        <f t="shared" si="474"/>
        <v>22052.799999999999</v>
      </c>
      <c r="G3124" s="54">
        <f t="shared" si="475"/>
        <v>22052.799999999999</v>
      </c>
      <c r="H3124" s="25">
        <v>123128</v>
      </c>
      <c r="I3124" s="25" t="s">
        <v>4570</v>
      </c>
      <c r="J3124" s="25">
        <v>1</v>
      </c>
      <c r="K3124" s="25">
        <v>1</v>
      </c>
      <c r="L3124" s="25">
        <f t="shared" si="469"/>
        <v>0</v>
      </c>
      <c r="M3124" s="25"/>
      <c r="N3124" s="45"/>
      <c r="O3124" s="54"/>
      <c r="P3124" s="25" t="s">
        <v>173</v>
      </c>
      <c r="Q3124" s="25"/>
      <c r="R3124" s="25"/>
      <c r="S3124" s="3">
        <v>4</v>
      </c>
      <c r="T3124" s="55"/>
      <c r="U3124" s="25" t="s">
        <v>19</v>
      </c>
      <c r="V3124" s="25" t="str">
        <f>VLOOKUP(P3124,'Customer List'!B:C,2,)</f>
        <v>Kolkata</v>
      </c>
      <c r="W3124" s="56" t="s">
        <v>3749</v>
      </c>
      <c r="X3124" s="45"/>
      <c r="Y3124" s="25" t="str">
        <f t="shared" si="471"/>
        <v/>
      </c>
      <c r="Z3124" s="25" t="str">
        <f t="shared" si="472"/>
        <v/>
      </c>
      <c r="AA3124" s="25" t="str">
        <f t="shared" si="473"/>
        <v/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x14ac:dyDescent="0.25">
      <c r="A3125" s="25">
        <f t="shared" si="470"/>
        <v>3110</v>
      </c>
      <c r="B3125" s="25" t="s">
        <v>4546</v>
      </c>
      <c r="C3125" s="45" t="s">
        <v>4546</v>
      </c>
      <c r="D3125" s="45" t="s">
        <v>4546</v>
      </c>
      <c r="E3125" s="8">
        <v>185.5</v>
      </c>
      <c r="F3125" s="8">
        <f t="shared" si="474"/>
        <v>16324</v>
      </c>
      <c r="G3125" s="54">
        <f t="shared" si="475"/>
        <v>16324</v>
      </c>
      <c r="H3125" s="25">
        <v>125226</v>
      </c>
      <c r="I3125" s="25" t="s">
        <v>4571</v>
      </c>
      <c r="J3125" s="25">
        <v>1</v>
      </c>
      <c r="K3125" s="25">
        <v>1</v>
      </c>
      <c r="L3125" s="25">
        <f t="shared" si="469"/>
        <v>0</v>
      </c>
      <c r="M3125" s="25"/>
      <c r="N3125" s="45"/>
      <c r="O3125" s="54"/>
      <c r="P3125" s="25" t="s">
        <v>618</v>
      </c>
      <c r="Q3125" s="25"/>
      <c r="R3125" s="25"/>
      <c r="S3125" s="3">
        <v>4</v>
      </c>
      <c r="T3125" s="55"/>
      <c r="U3125" s="25" t="s">
        <v>19</v>
      </c>
      <c r="V3125" s="25" t="str">
        <f>VLOOKUP(P3125,'Customer List'!B:C,2,)</f>
        <v>Bhuvneshwar</v>
      </c>
      <c r="W3125" s="56" t="s">
        <v>4686</v>
      </c>
      <c r="X3125" s="45"/>
      <c r="Y3125" s="25" t="str">
        <f t="shared" si="471"/>
        <v/>
      </c>
      <c r="Z3125" s="25" t="str">
        <f t="shared" si="472"/>
        <v/>
      </c>
      <c r="AA3125" s="25" t="str">
        <f t="shared" si="473"/>
        <v/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x14ac:dyDescent="0.25">
      <c r="A3126" s="25">
        <f t="shared" si="470"/>
        <v>3111</v>
      </c>
      <c r="B3126" s="25" t="s">
        <v>4546</v>
      </c>
      <c r="C3126" s="45" t="s">
        <v>4546</v>
      </c>
      <c r="D3126" s="45" t="s">
        <v>4546</v>
      </c>
      <c r="E3126" s="8">
        <v>217.7</v>
      </c>
      <c r="F3126" s="8">
        <f t="shared" si="474"/>
        <v>19157.599999999999</v>
      </c>
      <c r="G3126" s="54">
        <f t="shared" si="475"/>
        <v>19157.599999999999</v>
      </c>
      <c r="H3126" s="25">
        <v>126622</v>
      </c>
      <c r="I3126" s="25" t="s">
        <v>4572</v>
      </c>
      <c r="J3126" s="25">
        <v>1</v>
      </c>
      <c r="K3126" s="25">
        <v>1</v>
      </c>
      <c r="L3126" s="25">
        <f t="shared" si="469"/>
        <v>0</v>
      </c>
      <c r="M3126" s="25"/>
      <c r="N3126" s="45"/>
      <c r="O3126" s="54"/>
      <c r="P3126" s="25" t="s">
        <v>618</v>
      </c>
      <c r="Q3126" s="25"/>
      <c r="R3126" s="25"/>
      <c r="S3126" s="3">
        <v>4</v>
      </c>
      <c r="T3126" s="55"/>
      <c r="U3126" s="25" t="s">
        <v>19</v>
      </c>
      <c r="V3126" s="25" t="str">
        <f>VLOOKUP(P3126,'Customer List'!B:C,2,)</f>
        <v>Bhuvneshwar</v>
      </c>
      <c r="W3126" s="56" t="s">
        <v>4686</v>
      </c>
      <c r="X3126" s="45"/>
      <c r="Y3126" s="25" t="str">
        <f t="shared" si="471"/>
        <v/>
      </c>
      <c r="Z3126" s="25" t="str">
        <f t="shared" si="472"/>
        <v/>
      </c>
      <c r="AA3126" s="25" t="str">
        <f t="shared" si="473"/>
        <v/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x14ac:dyDescent="0.25">
      <c r="A3127" s="25">
        <f t="shared" si="470"/>
        <v>3112</v>
      </c>
      <c r="B3127" s="25" t="s">
        <v>4546</v>
      </c>
      <c r="C3127" s="45" t="s">
        <v>4546</v>
      </c>
      <c r="D3127" s="45" t="s">
        <v>4546</v>
      </c>
      <c r="E3127" s="8">
        <v>219</v>
      </c>
      <c r="F3127" s="8">
        <f t="shared" si="474"/>
        <v>19272</v>
      </c>
      <c r="G3127" s="54">
        <f t="shared" si="475"/>
        <v>19272</v>
      </c>
      <c r="H3127" s="25">
        <v>126633</v>
      </c>
      <c r="I3127" s="25" t="s">
        <v>4573</v>
      </c>
      <c r="J3127" s="25">
        <v>1</v>
      </c>
      <c r="K3127" s="25">
        <v>1</v>
      </c>
      <c r="L3127" s="25">
        <f t="shared" si="469"/>
        <v>0</v>
      </c>
      <c r="M3127" s="25"/>
      <c r="N3127" s="45"/>
      <c r="O3127" s="54"/>
      <c r="P3127" s="25" t="s">
        <v>173</v>
      </c>
      <c r="Q3127" s="25"/>
      <c r="R3127" s="25"/>
      <c r="S3127" s="3">
        <v>4</v>
      </c>
      <c r="T3127" s="55"/>
      <c r="U3127" s="25" t="s">
        <v>19</v>
      </c>
      <c r="V3127" s="25" t="str">
        <f>VLOOKUP(P3127,'Customer List'!B:C,2,)</f>
        <v>Kolkata</v>
      </c>
      <c r="W3127" s="56" t="s">
        <v>3749</v>
      </c>
      <c r="X3127" s="45"/>
      <c r="Y3127" s="25" t="str">
        <f t="shared" si="471"/>
        <v/>
      </c>
      <c r="Z3127" s="25" t="str">
        <f t="shared" si="472"/>
        <v/>
      </c>
      <c r="AA3127" s="25" t="str">
        <f t="shared" si="473"/>
        <v/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470"/>
        <v>3113</v>
      </c>
      <c r="B3128" s="25" t="s">
        <v>4546</v>
      </c>
      <c r="C3128" s="45" t="s">
        <v>4546</v>
      </c>
      <c r="D3128" s="45" t="s">
        <v>4546</v>
      </c>
      <c r="E3128" s="8">
        <v>198.1</v>
      </c>
      <c r="F3128" s="8">
        <f t="shared" si="474"/>
        <v>17432.8</v>
      </c>
      <c r="G3128" s="54">
        <f t="shared" si="475"/>
        <v>17432.8</v>
      </c>
      <c r="H3128" s="25">
        <v>127608</v>
      </c>
      <c r="I3128" s="25" t="s">
        <v>4574</v>
      </c>
      <c r="J3128" s="25">
        <v>1</v>
      </c>
      <c r="K3128" s="25">
        <v>1</v>
      </c>
      <c r="L3128" s="25">
        <f t="shared" si="469"/>
        <v>0</v>
      </c>
      <c r="M3128" s="25"/>
      <c r="N3128" s="45"/>
      <c r="O3128" s="54"/>
      <c r="P3128" s="25" t="s">
        <v>173</v>
      </c>
      <c r="Q3128" s="25"/>
      <c r="R3128" s="25"/>
      <c r="S3128" s="3">
        <v>4</v>
      </c>
      <c r="T3128" s="55"/>
      <c r="U3128" s="25" t="s">
        <v>19</v>
      </c>
      <c r="V3128" s="25" t="str">
        <f>VLOOKUP(P3128,'Customer List'!B:C,2,)</f>
        <v>Kolkata</v>
      </c>
      <c r="W3128" s="56" t="s">
        <v>3749</v>
      </c>
      <c r="X3128" s="45"/>
      <c r="Y3128" s="25" t="str">
        <f t="shared" si="471"/>
        <v/>
      </c>
      <c r="Z3128" s="25" t="str">
        <f t="shared" si="472"/>
        <v/>
      </c>
      <c r="AA3128" s="25" t="str">
        <f t="shared" si="473"/>
        <v/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x14ac:dyDescent="0.25">
      <c r="A3129" s="25">
        <f t="shared" si="470"/>
        <v>3114</v>
      </c>
      <c r="B3129" s="25" t="s">
        <v>4546</v>
      </c>
      <c r="C3129" s="45" t="s">
        <v>4546</v>
      </c>
      <c r="D3129" s="45" t="s">
        <v>4546</v>
      </c>
      <c r="E3129" s="8">
        <v>212.1</v>
      </c>
      <c r="F3129" s="8">
        <f t="shared" si="474"/>
        <v>18664.8</v>
      </c>
      <c r="G3129" s="54">
        <f t="shared" si="475"/>
        <v>18664.8</v>
      </c>
      <c r="H3129" s="25">
        <v>127618</v>
      </c>
      <c r="I3129" s="25" t="s">
        <v>4575</v>
      </c>
      <c r="J3129" s="25">
        <v>1</v>
      </c>
      <c r="K3129" s="25">
        <v>1</v>
      </c>
      <c r="L3129" s="25">
        <f t="shared" si="469"/>
        <v>0</v>
      </c>
      <c r="M3129" s="25"/>
      <c r="N3129" s="45"/>
      <c r="O3129" s="54"/>
      <c r="P3129" s="25" t="s">
        <v>618</v>
      </c>
      <c r="Q3129" s="25"/>
      <c r="R3129" s="25"/>
      <c r="S3129" s="3">
        <v>4</v>
      </c>
      <c r="T3129" s="55"/>
      <c r="U3129" s="25" t="s">
        <v>19</v>
      </c>
      <c r="V3129" s="25" t="str">
        <f>VLOOKUP(P3129,'Customer List'!B:C,2,)</f>
        <v>Bhuvneshwar</v>
      </c>
      <c r="W3129" s="56" t="s">
        <v>4686</v>
      </c>
      <c r="X3129" s="45"/>
      <c r="Y3129" s="25" t="str">
        <f t="shared" si="471"/>
        <v/>
      </c>
      <c r="Z3129" s="25" t="str">
        <f t="shared" si="472"/>
        <v/>
      </c>
      <c r="AA3129" s="25" t="str">
        <f t="shared" si="473"/>
        <v/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x14ac:dyDescent="0.25">
      <c r="A3130" s="25">
        <f t="shared" si="470"/>
        <v>3115</v>
      </c>
      <c r="B3130" s="25" t="s">
        <v>4546</v>
      </c>
      <c r="C3130" s="45" t="s">
        <v>4546</v>
      </c>
      <c r="D3130" s="45" t="s">
        <v>4546</v>
      </c>
      <c r="E3130" s="8">
        <v>217.7</v>
      </c>
      <c r="F3130" s="8">
        <f t="shared" si="474"/>
        <v>19157.599999999999</v>
      </c>
      <c r="G3130" s="54">
        <f t="shared" si="475"/>
        <v>19157.599999999999</v>
      </c>
      <c r="H3130" s="25">
        <v>128026</v>
      </c>
      <c r="I3130" s="25" t="s">
        <v>4576</v>
      </c>
      <c r="J3130" s="25">
        <v>1</v>
      </c>
      <c r="K3130" s="25">
        <v>1</v>
      </c>
      <c r="L3130" s="25">
        <f t="shared" si="469"/>
        <v>0</v>
      </c>
      <c r="M3130" s="25"/>
      <c r="N3130" s="45"/>
      <c r="O3130" s="54"/>
      <c r="P3130" s="25" t="s">
        <v>618</v>
      </c>
      <c r="Q3130" s="25"/>
      <c r="R3130" s="25"/>
      <c r="S3130" s="3">
        <v>4</v>
      </c>
      <c r="T3130" s="55"/>
      <c r="U3130" s="25" t="s">
        <v>19</v>
      </c>
      <c r="V3130" s="25" t="str">
        <f>VLOOKUP(P3130,'Customer List'!B:C,2,)</f>
        <v>Bhuvneshwar</v>
      </c>
      <c r="W3130" s="56" t="s">
        <v>4686</v>
      </c>
      <c r="X3130" s="45"/>
      <c r="Y3130" s="25" t="str">
        <f t="shared" si="471"/>
        <v/>
      </c>
      <c r="Z3130" s="25" t="str">
        <f t="shared" si="472"/>
        <v/>
      </c>
      <c r="AA3130" s="25" t="str">
        <f t="shared" si="473"/>
        <v/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x14ac:dyDescent="0.25">
      <c r="A3131" s="25">
        <f t="shared" si="470"/>
        <v>3116</v>
      </c>
      <c r="B3131" s="25" t="s">
        <v>4546</v>
      </c>
      <c r="C3131" s="45" t="s">
        <v>4546</v>
      </c>
      <c r="D3131" s="45" t="s">
        <v>4546</v>
      </c>
      <c r="E3131" s="8">
        <v>123.2</v>
      </c>
      <c r="F3131" s="8">
        <f t="shared" si="474"/>
        <v>10841.6</v>
      </c>
      <c r="G3131" s="54">
        <f t="shared" si="475"/>
        <v>10841.6</v>
      </c>
      <c r="H3131" s="25">
        <v>128811</v>
      </c>
      <c r="I3131" s="25" t="s">
        <v>4577</v>
      </c>
      <c r="J3131" s="25">
        <v>1</v>
      </c>
      <c r="K3131" s="25">
        <v>1</v>
      </c>
      <c r="L3131" s="25">
        <f t="shared" si="469"/>
        <v>0</v>
      </c>
      <c r="M3131" s="25"/>
      <c r="N3131" s="45"/>
      <c r="O3131" s="54"/>
      <c r="P3131" s="25" t="s">
        <v>618</v>
      </c>
      <c r="Q3131" s="25"/>
      <c r="R3131" s="25"/>
      <c r="S3131" s="3">
        <v>4</v>
      </c>
      <c r="T3131" s="55"/>
      <c r="U3131" s="25" t="s">
        <v>19</v>
      </c>
      <c r="V3131" s="25" t="str">
        <f>VLOOKUP(P3131,'Customer List'!B:C,2,)</f>
        <v>Bhuvneshwar</v>
      </c>
      <c r="W3131" s="56" t="s">
        <v>4686</v>
      </c>
      <c r="X3131" s="45"/>
      <c r="Y3131" s="25" t="str">
        <f t="shared" si="471"/>
        <v/>
      </c>
      <c r="Z3131" s="25" t="str">
        <f t="shared" si="472"/>
        <v/>
      </c>
      <c r="AA3131" s="25" t="str">
        <f t="shared" si="473"/>
        <v/>
      </c>
      <c r="AB3131" s="25" t="str">
        <f>VLOOKUP(U3131,'Currency Sheet'!A:C,3,)</f>
        <v>DOLLAR</v>
      </c>
      <c r="AC3131" s="67" t="str">
        <f>VLOOKUP(P3131,'Customer List'!B:D,3,)</f>
        <v>OutStation</v>
      </c>
    </row>
    <row r="3132" spans="1:29" x14ac:dyDescent="0.25">
      <c r="A3132" s="25">
        <f t="shared" si="470"/>
        <v>3117</v>
      </c>
      <c r="B3132" s="25" t="s">
        <v>4546</v>
      </c>
      <c r="C3132" s="45" t="s">
        <v>4546</v>
      </c>
      <c r="D3132" s="45" t="s">
        <v>4546</v>
      </c>
      <c r="E3132" s="8">
        <v>86.8</v>
      </c>
      <c r="F3132" s="8">
        <f t="shared" si="474"/>
        <v>7638.4</v>
      </c>
      <c r="G3132" s="54">
        <f t="shared" si="475"/>
        <v>7638.4</v>
      </c>
      <c r="H3132" s="25">
        <v>130213</v>
      </c>
      <c r="I3132" s="25" t="s">
        <v>4578</v>
      </c>
      <c r="J3132" s="25">
        <v>1</v>
      </c>
      <c r="K3132" s="25">
        <v>1</v>
      </c>
      <c r="L3132" s="25">
        <f t="shared" si="469"/>
        <v>0</v>
      </c>
      <c r="M3132" s="25"/>
      <c r="N3132" s="45"/>
      <c r="O3132" s="54"/>
      <c r="P3132" s="25" t="s">
        <v>618</v>
      </c>
      <c r="Q3132" s="25"/>
      <c r="R3132" s="25"/>
      <c r="S3132" s="3">
        <v>4</v>
      </c>
      <c r="T3132" s="55"/>
      <c r="U3132" s="25" t="s">
        <v>19</v>
      </c>
      <c r="V3132" s="25" t="str">
        <f>VLOOKUP(P3132,'Customer List'!B:C,2,)</f>
        <v>Bhuvneshwar</v>
      </c>
      <c r="W3132" s="56" t="s">
        <v>4686</v>
      </c>
      <c r="X3132" s="45"/>
      <c r="Y3132" s="25" t="str">
        <f t="shared" si="471"/>
        <v/>
      </c>
      <c r="Z3132" s="25" t="str">
        <f t="shared" si="472"/>
        <v/>
      </c>
      <c r="AA3132" s="25" t="str">
        <f t="shared" si="473"/>
        <v/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x14ac:dyDescent="0.25">
      <c r="A3133" s="25">
        <f t="shared" si="470"/>
        <v>3118</v>
      </c>
      <c r="B3133" s="25" t="s">
        <v>4546</v>
      </c>
      <c r="C3133" s="45" t="s">
        <v>4546</v>
      </c>
      <c r="D3133" s="45" t="s">
        <v>4546</v>
      </c>
      <c r="E3133" s="8">
        <v>145.6</v>
      </c>
      <c r="F3133" s="8">
        <f t="shared" si="474"/>
        <v>12812.8</v>
      </c>
      <c r="G3133" s="54">
        <f t="shared" si="475"/>
        <v>12812.8</v>
      </c>
      <c r="H3133" s="25">
        <v>137221</v>
      </c>
      <c r="I3133" s="25" t="s">
        <v>4579</v>
      </c>
      <c r="J3133" s="25">
        <v>1</v>
      </c>
      <c r="K3133" s="25">
        <v>1</v>
      </c>
      <c r="L3133" s="25">
        <f t="shared" si="469"/>
        <v>0</v>
      </c>
      <c r="M3133" s="25"/>
      <c r="N3133" s="45"/>
      <c r="O3133" s="54"/>
      <c r="P3133" s="25" t="s">
        <v>173</v>
      </c>
      <c r="Q3133" s="25"/>
      <c r="R3133" s="25"/>
      <c r="S3133" s="3">
        <v>4</v>
      </c>
      <c r="T3133" s="55"/>
      <c r="U3133" s="25" t="s">
        <v>19</v>
      </c>
      <c r="V3133" s="25" t="str">
        <f>VLOOKUP(P3133,'Customer List'!B:C,2,)</f>
        <v>Kolkata</v>
      </c>
      <c r="W3133" s="56" t="s">
        <v>3749</v>
      </c>
      <c r="X3133" s="45"/>
      <c r="Y3133" s="25" t="str">
        <f t="shared" si="471"/>
        <v/>
      </c>
      <c r="Z3133" s="25" t="str">
        <f t="shared" si="472"/>
        <v/>
      </c>
      <c r="AA3133" s="25" t="str">
        <f t="shared" si="473"/>
        <v/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x14ac:dyDescent="0.25">
      <c r="A3134" s="25">
        <f t="shared" si="470"/>
        <v>3119</v>
      </c>
      <c r="B3134" s="25" t="s">
        <v>4546</v>
      </c>
      <c r="C3134" s="45" t="s">
        <v>4546</v>
      </c>
      <c r="D3134" s="45" t="s">
        <v>4546</v>
      </c>
      <c r="E3134" s="8">
        <v>185.5</v>
      </c>
      <c r="F3134" s="8">
        <f t="shared" si="474"/>
        <v>16324</v>
      </c>
      <c r="G3134" s="54">
        <f t="shared" si="475"/>
        <v>16324</v>
      </c>
      <c r="H3134" s="25" t="s">
        <v>4580</v>
      </c>
      <c r="I3134" s="25" t="s">
        <v>4699</v>
      </c>
      <c r="J3134" s="25">
        <v>1</v>
      </c>
      <c r="K3134" s="25">
        <v>1</v>
      </c>
      <c r="L3134" s="25">
        <f t="shared" si="469"/>
        <v>0</v>
      </c>
      <c r="M3134" s="25"/>
      <c r="N3134" s="45"/>
      <c r="O3134" s="54"/>
      <c r="P3134" s="25" t="s">
        <v>1137</v>
      </c>
      <c r="Q3134" s="25"/>
      <c r="R3134" s="25"/>
      <c r="S3134" s="3">
        <v>4</v>
      </c>
      <c r="T3134" s="55"/>
      <c r="U3134" s="25" t="s">
        <v>19</v>
      </c>
      <c r="V3134" s="25" t="str">
        <f>VLOOKUP(P3134,'Customer List'!B:C,2,)</f>
        <v>Kerala</v>
      </c>
      <c r="W3134" s="56" t="s">
        <v>3750</v>
      </c>
      <c r="X3134" s="45"/>
      <c r="Y3134" s="25" t="str">
        <f t="shared" si="471"/>
        <v/>
      </c>
      <c r="Z3134" s="25" t="str">
        <f t="shared" si="472"/>
        <v/>
      </c>
      <c r="AA3134" s="25" t="str">
        <f t="shared" si="473"/>
        <v/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x14ac:dyDescent="0.25">
      <c r="A3135" s="25">
        <f t="shared" si="470"/>
        <v>3120</v>
      </c>
      <c r="B3135" s="25" t="s">
        <v>4546</v>
      </c>
      <c r="C3135" s="45" t="s">
        <v>4546</v>
      </c>
      <c r="D3135" s="45" t="s">
        <v>4546</v>
      </c>
      <c r="E3135" s="8">
        <v>95.2</v>
      </c>
      <c r="F3135" s="8">
        <f t="shared" si="474"/>
        <v>8377.6</v>
      </c>
      <c r="G3135" s="54">
        <f t="shared" si="475"/>
        <v>8377.6</v>
      </c>
      <c r="H3135" s="25">
        <v>141703</v>
      </c>
      <c r="I3135" s="25" t="s">
        <v>3962</v>
      </c>
      <c r="J3135" s="25">
        <v>1</v>
      </c>
      <c r="K3135" s="25">
        <v>1</v>
      </c>
      <c r="L3135" s="25">
        <f t="shared" si="469"/>
        <v>0</v>
      </c>
      <c r="M3135" s="25"/>
      <c r="N3135" s="45"/>
      <c r="O3135" s="54"/>
      <c r="P3135" s="25" t="s">
        <v>622</v>
      </c>
      <c r="Q3135" s="25"/>
      <c r="R3135" s="25"/>
      <c r="S3135" s="3">
        <v>4</v>
      </c>
      <c r="T3135" s="55"/>
      <c r="U3135" s="25" t="s">
        <v>19</v>
      </c>
      <c r="V3135" s="25" t="str">
        <f>VLOOKUP(P3135,'Customer List'!B:C,2,)</f>
        <v>Hyderabad</v>
      </c>
      <c r="W3135" s="56" t="s">
        <v>3750</v>
      </c>
      <c r="X3135" s="45"/>
      <c r="Y3135" s="25" t="str">
        <f t="shared" si="471"/>
        <v/>
      </c>
      <c r="Z3135" s="25" t="str">
        <f t="shared" si="472"/>
        <v/>
      </c>
      <c r="AA3135" s="25" t="str">
        <f t="shared" si="473"/>
        <v/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x14ac:dyDescent="0.25">
      <c r="A3136" s="25">
        <f t="shared" si="470"/>
        <v>3121</v>
      </c>
      <c r="B3136" s="25" t="s">
        <v>4546</v>
      </c>
      <c r="C3136" s="45" t="s">
        <v>4546</v>
      </c>
      <c r="D3136" s="45" t="s">
        <v>4546</v>
      </c>
      <c r="E3136" s="8">
        <v>153</v>
      </c>
      <c r="F3136" s="8">
        <f t="shared" si="474"/>
        <v>13464</v>
      </c>
      <c r="G3136" s="54">
        <f t="shared" si="475"/>
        <v>13464</v>
      </c>
      <c r="H3136" s="25">
        <v>141717</v>
      </c>
      <c r="I3136" s="25" t="s">
        <v>4581</v>
      </c>
      <c r="J3136" s="25">
        <v>1</v>
      </c>
      <c r="K3136" s="25">
        <v>1</v>
      </c>
      <c r="L3136" s="25">
        <f t="shared" si="469"/>
        <v>0</v>
      </c>
      <c r="M3136" s="25"/>
      <c r="N3136" s="45"/>
      <c r="O3136" s="54"/>
      <c r="P3136" s="25" t="s">
        <v>618</v>
      </c>
      <c r="Q3136" s="25"/>
      <c r="R3136" s="25"/>
      <c r="S3136" s="3">
        <v>4</v>
      </c>
      <c r="T3136" s="55"/>
      <c r="U3136" s="25" t="s">
        <v>19</v>
      </c>
      <c r="V3136" s="25" t="str">
        <f>VLOOKUP(P3136,'Customer List'!B:C,2,)</f>
        <v>Bhuvneshwar</v>
      </c>
      <c r="W3136" s="56" t="s">
        <v>4686</v>
      </c>
      <c r="X3136" s="45"/>
      <c r="Y3136" s="25" t="str">
        <f t="shared" si="471"/>
        <v/>
      </c>
      <c r="Z3136" s="25" t="str">
        <f t="shared" si="472"/>
        <v/>
      </c>
      <c r="AA3136" s="25" t="str">
        <f t="shared" si="473"/>
        <v/>
      </c>
      <c r="AB3136" s="25" t="str">
        <f>VLOOKUP(U3136,'Currency Sheet'!A:C,3,)</f>
        <v>DOLLAR</v>
      </c>
      <c r="AC3136" s="67" t="str">
        <f>VLOOKUP(P3136,'Customer List'!B:D,3,)</f>
        <v>OutStation</v>
      </c>
    </row>
    <row r="3137" spans="1:29" x14ac:dyDescent="0.25">
      <c r="A3137" s="25">
        <f t="shared" si="470"/>
        <v>3122</v>
      </c>
      <c r="B3137" s="25" t="s">
        <v>4546</v>
      </c>
      <c r="C3137" s="45" t="s">
        <v>4546</v>
      </c>
      <c r="D3137" s="45" t="s">
        <v>4546</v>
      </c>
      <c r="E3137" s="8">
        <v>205.1</v>
      </c>
      <c r="F3137" s="8">
        <f t="shared" si="474"/>
        <v>18048.8</v>
      </c>
      <c r="G3137" s="54">
        <f t="shared" si="475"/>
        <v>18048.8</v>
      </c>
      <c r="H3137" s="25">
        <v>141734</v>
      </c>
      <c r="I3137" s="25" t="s">
        <v>4582</v>
      </c>
      <c r="J3137" s="25">
        <v>1</v>
      </c>
      <c r="K3137" s="25">
        <v>1</v>
      </c>
      <c r="L3137" s="25">
        <f t="shared" si="469"/>
        <v>0</v>
      </c>
      <c r="M3137" s="25"/>
      <c r="N3137" s="45"/>
      <c r="O3137" s="54"/>
      <c r="P3137" s="25" t="s">
        <v>173</v>
      </c>
      <c r="Q3137" s="25"/>
      <c r="R3137" s="25"/>
      <c r="S3137" s="3">
        <v>4</v>
      </c>
      <c r="T3137" s="55"/>
      <c r="U3137" s="25" t="s">
        <v>19</v>
      </c>
      <c r="V3137" s="25" t="str">
        <f>VLOOKUP(P3137,'Customer List'!B:C,2,)</f>
        <v>Kolkata</v>
      </c>
      <c r="W3137" s="56" t="s">
        <v>3749</v>
      </c>
      <c r="X3137" s="45"/>
      <c r="Y3137" s="25" t="str">
        <f t="shared" si="471"/>
        <v/>
      </c>
      <c r="Z3137" s="25" t="str">
        <f t="shared" si="472"/>
        <v/>
      </c>
      <c r="AA3137" s="25" t="str">
        <f t="shared" si="473"/>
        <v/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x14ac:dyDescent="0.25">
      <c r="A3138" s="25">
        <f t="shared" si="470"/>
        <v>3123</v>
      </c>
      <c r="B3138" s="25" t="s">
        <v>4546</v>
      </c>
      <c r="C3138" s="45" t="s">
        <v>4546</v>
      </c>
      <c r="D3138" s="45" t="s">
        <v>4546</v>
      </c>
      <c r="E3138" s="8">
        <v>181.5</v>
      </c>
      <c r="F3138" s="8">
        <f t="shared" si="474"/>
        <v>15972</v>
      </c>
      <c r="G3138" s="54">
        <f t="shared" si="475"/>
        <v>15972</v>
      </c>
      <c r="H3138" s="25">
        <v>142111</v>
      </c>
      <c r="I3138" s="25" t="s">
        <v>4583</v>
      </c>
      <c r="J3138" s="25">
        <v>1</v>
      </c>
      <c r="K3138" s="25">
        <v>1</v>
      </c>
      <c r="L3138" s="25">
        <f t="shared" si="469"/>
        <v>0</v>
      </c>
      <c r="M3138" s="25"/>
      <c r="N3138" s="45"/>
      <c r="O3138" s="54"/>
      <c r="P3138" s="25" t="s">
        <v>618</v>
      </c>
      <c r="Q3138" s="25"/>
      <c r="R3138" s="25"/>
      <c r="S3138" s="3">
        <v>4</v>
      </c>
      <c r="T3138" s="55"/>
      <c r="U3138" s="25" t="s">
        <v>19</v>
      </c>
      <c r="V3138" s="25" t="str">
        <f>VLOOKUP(P3138,'Customer List'!B:C,2,)</f>
        <v>Bhuvneshwar</v>
      </c>
      <c r="W3138" s="56" t="s">
        <v>4686</v>
      </c>
      <c r="X3138" s="45"/>
      <c r="Y3138" s="25" t="str">
        <f t="shared" si="471"/>
        <v/>
      </c>
      <c r="Z3138" s="25" t="str">
        <f t="shared" si="472"/>
        <v/>
      </c>
      <c r="AA3138" s="25" t="str">
        <f t="shared" si="473"/>
        <v/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x14ac:dyDescent="0.25">
      <c r="A3139" s="25">
        <f t="shared" si="470"/>
        <v>3124</v>
      </c>
      <c r="B3139" s="25" t="s">
        <v>4546</v>
      </c>
      <c r="C3139" s="45" t="s">
        <v>4546</v>
      </c>
      <c r="D3139" s="45" t="s">
        <v>4546</v>
      </c>
      <c r="E3139" s="8">
        <v>148.5</v>
      </c>
      <c r="F3139" s="8">
        <f t="shared" si="474"/>
        <v>13068</v>
      </c>
      <c r="G3139" s="54">
        <f t="shared" si="475"/>
        <v>13068</v>
      </c>
      <c r="H3139" s="25">
        <v>145209</v>
      </c>
      <c r="I3139" s="25" t="s">
        <v>4584</v>
      </c>
      <c r="J3139" s="25">
        <v>1</v>
      </c>
      <c r="K3139" s="25">
        <v>1</v>
      </c>
      <c r="L3139" s="25">
        <f t="shared" si="469"/>
        <v>0</v>
      </c>
      <c r="M3139" s="25"/>
      <c r="N3139" s="45"/>
      <c r="O3139" s="54"/>
      <c r="P3139" s="25" t="s">
        <v>173</v>
      </c>
      <c r="Q3139" s="25"/>
      <c r="R3139" s="25"/>
      <c r="S3139" s="3">
        <v>4</v>
      </c>
      <c r="T3139" s="55"/>
      <c r="U3139" s="25" t="s">
        <v>19</v>
      </c>
      <c r="V3139" s="25" t="str">
        <f>VLOOKUP(P3139,'Customer List'!B:C,2,)</f>
        <v>Kolkata</v>
      </c>
      <c r="W3139" s="56" t="s">
        <v>3749</v>
      </c>
      <c r="X3139" s="45"/>
      <c r="Y3139" s="25" t="str">
        <f t="shared" si="471"/>
        <v/>
      </c>
      <c r="Z3139" s="25" t="str">
        <f t="shared" si="472"/>
        <v/>
      </c>
      <c r="AA3139" s="25" t="str">
        <f t="shared" si="473"/>
        <v/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x14ac:dyDescent="0.25">
      <c r="A3140" s="25">
        <f t="shared" si="470"/>
        <v>3125</v>
      </c>
      <c r="B3140" s="25" t="s">
        <v>4546</v>
      </c>
      <c r="C3140" s="45" t="s">
        <v>4546</v>
      </c>
      <c r="D3140" s="45" t="s">
        <v>4546</v>
      </c>
      <c r="E3140" s="8">
        <v>107.1</v>
      </c>
      <c r="F3140" s="8">
        <f t="shared" si="474"/>
        <v>9424.7999999999993</v>
      </c>
      <c r="G3140" s="54">
        <f t="shared" si="475"/>
        <v>9424.7999999999993</v>
      </c>
      <c r="H3140" s="25">
        <v>160908</v>
      </c>
      <c r="I3140" s="25" t="s">
        <v>4585</v>
      </c>
      <c r="J3140" s="25">
        <v>1</v>
      </c>
      <c r="K3140" s="25">
        <v>1</v>
      </c>
      <c r="L3140" s="25">
        <f t="shared" ref="L3140:L3203" si="476">J3140-K3140</f>
        <v>0</v>
      </c>
      <c r="M3140" s="25"/>
      <c r="N3140" s="45"/>
      <c r="O3140" s="54"/>
      <c r="P3140" s="25" t="s">
        <v>277</v>
      </c>
      <c r="Q3140" s="25"/>
      <c r="R3140" s="25"/>
      <c r="S3140" s="3">
        <v>4</v>
      </c>
      <c r="T3140" s="55"/>
      <c r="U3140" s="25" t="s">
        <v>19</v>
      </c>
      <c r="V3140" s="25" t="str">
        <f>VLOOKUP(P3140,'Customer List'!B:C,2,)</f>
        <v>Pune</v>
      </c>
      <c r="W3140" s="56" t="s">
        <v>3750</v>
      </c>
      <c r="X3140" s="45"/>
      <c r="Y3140" s="25" t="str">
        <f t="shared" si="471"/>
        <v/>
      </c>
      <c r="Z3140" s="25" t="str">
        <f t="shared" si="472"/>
        <v/>
      </c>
      <c r="AA3140" s="25" t="str">
        <f t="shared" si="473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x14ac:dyDescent="0.25">
      <c r="A3141" s="25">
        <f t="shared" si="470"/>
        <v>3126</v>
      </c>
      <c r="B3141" s="25" t="s">
        <v>4546</v>
      </c>
      <c r="C3141" s="45" t="s">
        <v>4546</v>
      </c>
      <c r="D3141" s="45" t="s">
        <v>4546</v>
      </c>
      <c r="E3141" s="8">
        <v>187.5</v>
      </c>
      <c r="F3141" s="8">
        <f t="shared" si="474"/>
        <v>16500</v>
      </c>
      <c r="G3141" s="54">
        <f t="shared" si="475"/>
        <v>16500</v>
      </c>
      <c r="H3141" s="25">
        <v>160909</v>
      </c>
      <c r="I3141" s="25" t="s">
        <v>4586</v>
      </c>
      <c r="J3141" s="25">
        <v>1</v>
      </c>
      <c r="K3141" s="25">
        <v>1</v>
      </c>
      <c r="L3141" s="25">
        <f t="shared" si="476"/>
        <v>0</v>
      </c>
      <c r="M3141" s="25"/>
      <c r="N3141" s="45"/>
      <c r="O3141" s="54"/>
      <c r="P3141" s="25" t="s">
        <v>277</v>
      </c>
      <c r="Q3141" s="25"/>
      <c r="R3141" s="25"/>
      <c r="S3141" s="3">
        <v>4</v>
      </c>
      <c r="T3141" s="55"/>
      <c r="U3141" s="25" t="s">
        <v>19</v>
      </c>
      <c r="V3141" s="25" t="str">
        <f>VLOOKUP(P3141,'Customer List'!B:C,2,)</f>
        <v>Pune</v>
      </c>
      <c r="W3141" s="56" t="s">
        <v>3750</v>
      </c>
      <c r="X3141" s="45"/>
      <c r="Y3141" s="25" t="str">
        <f t="shared" si="471"/>
        <v/>
      </c>
      <c r="Z3141" s="25" t="str">
        <f t="shared" si="472"/>
        <v/>
      </c>
      <c r="AA3141" s="25" t="str">
        <f t="shared" si="473"/>
        <v/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x14ac:dyDescent="0.25">
      <c r="A3142" s="25">
        <f t="shared" si="470"/>
        <v>3127</v>
      </c>
      <c r="B3142" s="25" t="s">
        <v>4546</v>
      </c>
      <c r="C3142" s="45" t="s">
        <v>4546</v>
      </c>
      <c r="D3142" s="45" t="s">
        <v>4546</v>
      </c>
      <c r="E3142" s="8">
        <v>193.2</v>
      </c>
      <c r="F3142" s="8">
        <f t="shared" si="474"/>
        <v>17001.599999999999</v>
      </c>
      <c r="G3142" s="54">
        <f t="shared" si="475"/>
        <v>17001.599999999999</v>
      </c>
      <c r="H3142" s="25">
        <v>300326</v>
      </c>
      <c r="I3142" s="25" t="s">
        <v>3970</v>
      </c>
      <c r="J3142" s="25">
        <v>1</v>
      </c>
      <c r="K3142" s="25">
        <v>1</v>
      </c>
      <c r="L3142" s="25">
        <f t="shared" si="476"/>
        <v>0</v>
      </c>
      <c r="M3142" s="25"/>
      <c r="N3142" s="45"/>
      <c r="O3142" s="54"/>
      <c r="P3142" s="25" t="s">
        <v>2178</v>
      </c>
      <c r="Q3142" s="25"/>
      <c r="R3142" s="25"/>
      <c r="S3142" s="3">
        <v>4</v>
      </c>
      <c r="T3142" s="55"/>
      <c r="U3142" s="25" t="s">
        <v>19</v>
      </c>
      <c r="V3142" s="25" t="str">
        <f>VLOOKUP(P3142,'Customer List'!B:C,2,)</f>
        <v>Gujrat</v>
      </c>
      <c r="W3142" s="56" t="s">
        <v>3750</v>
      </c>
      <c r="X3142" s="45"/>
      <c r="Y3142" s="25" t="str">
        <f t="shared" si="471"/>
        <v/>
      </c>
      <c r="Z3142" s="25" t="str">
        <f t="shared" si="472"/>
        <v/>
      </c>
      <c r="AA3142" s="25" t="str">
        <f t="shared" si="473"/>
        <v/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x14ac:dyDescent="0.25">
      <c r="A3143" s="25">
        <f t="shared" si="470"/>
        <v>3128</v>
      </c>
      <c r="B3143" s="25" t="s">
        <v>4546</v>
      </c>
      <c r="C3143" s="45" t="s">
        <v>4546</v>
      </c>
      <c r="D3143" s="45" t="s">
        <v>4546</v>
      </c>
      <c r="E3143" s="8">
        <v>321.75</v>
      </c>
      <c r="F3143" s="8">
        <f t="shared" si="474"/>
        <v>28314</v>
      </c>
      <c r="G3143" s="54">
        <f t="shared" si="475"/>
        <v>56628</v>
      </c>
      <c r="H3143" s="25">
        <v>301344</v>
      </c>
      <c r="I3143" s="25" t="s">
        <v>4587</v>
      </c>
      <c r="J3143" s="25">
        <v>2</v>
      </c>
      <c r="K3143" s="25">
        <v>2</v>
      </c>
      <c r="L3143" s="25">
        <f t="shared" si="476"/>
        <v>0</v>
      </c>
      <c r="M3143" s="25"/>
      <c r="N3143" s="45"/>
      <c r="O3143" s="54"/>
      <c r="P3143" s="25" t="s">
        <v>184</v>
      </c>
      <c r="Q3143" s="25"/>
      <c r="R3143" s="25"/>
      <c r="S3143" s="3">
        <v>4</v>
      </c>
      <c r="T3143" s="55"/>
      <c r="U3143" s="25" t="s">
        <v>19</v>
      </c>
      <c r="V3143" s="25" t="str">
        <f>VLOOKUP(P3143,'Customer List'!B:C,2,)</f>
        <v>Mumbai</v>
      </c>
      <c r="W3143" s="56" t="s">
        <v>3750</v>
      </c>
      <c r="X3143" s="45"/>
      <c r="Y3143" s="25" t="str">
        <f t="shared" si="471"/>
        <v/>
      </c>
      <c r="Z3143" s="25" t="str">
        <f t="shared" si="472"/>
        <v/>
      </c>
      <c r="AA3143" s="25" t="str">
        <f t="shared" si="473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x14ac:dyDescent="0.25">
      <c r="A3144" s="25">
        <f t="shared" si="470"/>
        <v>3129</v>
      </c>
      <c r="B3144" s="25" t="s">
        <v>4546</v>
      </c>
      <c r="C3144" s="45" t="s">
        <v>4546</v>
      </c>
      <c r="D3144" s="45" t="s">
        <v>4546</v>
      </c>
      <c r="E3144" s="8">
        <v>282</v>
      </c>
      <c r="F3144" s="8">
        <f t="shared" si="474"/>
        <v>24816</v>
      </c>
      <c r="G3144" s="54">
        <f t="shared" si="475"/>
        <v>24816</v>
      </c>
      <c r="H3144" s="25">
        <v>302048</v>
      </c>
      <c r="I3144" s="25" t="s">
        <v>4588</v>
      </c>
      <c r="J3144" s="25">
        <v>1</v>
      </c>
      <c r="K3144" s="25">
        <v>1</v>
      </c>
      <c r="L3144" s="25">
        <f t="shared" si="476"/>
        <v>0</v>
      </c>
      <c r="M3144" s="25"/>
      <c r="N3144" s="45"/>
      <c r="O3144" s="54"/>
      <c r="P3144" s="25" t="s">
        <v>1138</v>
      </c>
      <c r="Q3144" s="25"/>
      <c r="R3144" s="25"/>
      <c r="S3144" s="3">
        <v>4</v>
      </c>
      <c r="T3144" s="55"/>
      <c r="U3144" s="25" t="s">
        <v>19</v>
      </c>
      <c r="V3144" s="25" t="str">
        <f>VLOOKUP(P3144,'Customer List'!B:C,2,)</f>
        <v>Mumbai</v>
      </c>
      <c r="W3144" s="56" t="s">
        <v>3750</v>
      </c>
      <c r="X3144" s="45"/>
      <c r="Y3144" s="25" t="str">
        <f t="shared" si="471"/>
        <v/>
      </c>
      <c r="Z3144" s="25" t="str">
        <f t="shared" si="472"/>
        <v/>
      </c>
      <c r="AA3144" s="25" t="str">
        <f t="shared" si="473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x14ac:dyDescent="0.25">
      <c r="A3145" s="25">
        <f t="shared" si="470"/>
        <v>3130</v>
      </c>
      <c r="B3145" s="25" t="s">
        <v>4546</v>
      </c>
      <c r="C3145" s="45" t="s">
        <v>4546</v>
      </c>
      <c r="D3145" s="45" t="s">
        <v>4546</v>
      </c>
      <c r="E3145" s="8">
        <v>267.39999999999998</v>
      </c>
      <c r="F3145" s="8">
        <f t="shared" si="474"/>
        <v>23531.199999999997</v>
      </c>
      <c r="G3145" s="54">
        <f t="shared" si="475"/>
        <v>23531.199999999997</v>
      </c>
      <c r="H3145" s="25">
        <v>302120</v>
      </c>
      <c r="I3145" s="25" t="s">
        <v>4589</v>
      </c>
      <c r="J3145" s="25">
        <v>1</v>
      </c>
      <c r="K3145" s="25">
        <v>1</v>
      </c>
      <c r="L3145" s="25">
        <f t="shared" si="476"/>
        <v>0</v>
      </c>
      <c r="M3145" s="25"/>
      <c r="N3145" s="45"/>
      <c r="O3145" s="54"/>
      <c r="P3145" s="25" t="s">
        <v>243</v>
      </c>
      <c r="Q3145" s="25"/>
      <c r="R3145" s="25"/>
      <c r="S3145" s="3">
        <v>4</v>
      </c>
      <c r="T3145" s="55"/>
      <c r="U3145" s="25" t="s">
        <v>19</v>
      </c>
      <c r="V3145" s="25" t="str">
        <f>VLOOKUP(P3145,'Customer List'!B:C,2,)</f>
        <v>Mumbai</v>
      </c>
      <c r="W3145" s="56" t="s">
        <v>3750</v>
      </c>
      <c r="X3145" s="45"/>
      <c r="Y3145" s="25" t="str">
        <f t="shared" si="471"/>
        <v/>
      </c>
      <c r="Z3145" s="25" t="str">
        <f t="shared" si="472"/>
        <v/>
      </c>
      <c r="AA3145" s="25" t="str">
        <f t="shared" si="473"/>
        <v/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x14ac:dyDescent="0.25">
      <c r="A3146" s="25">
        <f t="shared" si="470"/>
        <v>3131</v>
      </c>
      <c r="B3146" s="25" t="s">
        <v>4546</v>
      </c>
      <c r="C3146" s="45" t="s">
        <v>4546</v>
      </c>
      <c r="D3146" s="45" t="s">
        <v>4546</v>
      </c>
      <c r="E3146" s="8">
        <v>73.5</v>
      </c>
      <c r="F3146" s="8">
        <f t="shared" si="474"/>
        <v>6468</v>
      </c>
      <c r="G3146" s="54">
        <f t="shared" si="475"/>
        <v>6468</v>
      </c>
      <c r="H3146" s="25">
        <v>302212</v>
      </c>
      <c r="I3146" s="25" t="s">
        <v>4590</v>
      </c>
      <c r="J3146" s="25">
        <v>1</v>
      </c>
      <c r="K3146" s="25">
        <v>1</v>
      </c>
      <c r="L3146" s="25">
        <f t="shared" si="476"/>
        <v>0</v>
      </c>
      <c r="M3146" s="25"/>
      <c r="N3146" s="45"/>
      <c r="O3146" s="54"/>
      <c r="P3146" s="25" t="s">
        <v>2178</v>
      </c>
      <c r="Q3146" s="25"/>
      <c r="R3146" s="25"/>
      <c r="S3146" s="3">
        <v>4</v>
      </c>
      <c r="T3146" s="55"/>
      <c r="U3146" s="25" t="s">
        <v>19</v>
      </c>
      <c r="V3146" s="25" t="str">
        <f>VLOOKUP(P3146,'Customer List'!B:C,2,)</f>
        <v>Gujrat</v>
      </c>
      <c r="W3146" s="56" t="s">
        <v>3750</v>
      </c>
      <c r="X3146" s="45"/>
      <c r="Y3146" s="25" t="str">
        <f t="shared" si="471"/>
        <v/>
      </c>
      <c r="Z3146" s="25" t="str">
        <f t="shared" si="472"/>
        <v/>
      </c>
      <c r="AA3146" s="25" t="str">
        <f t="shared" si="473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470"/>
        <v>3132</v>
      </c>
      <c r="B3147" s="25" t="s">
        <v>4546</v>
      </c>
      <c r="C3147" s="45" t="s">
        <v>4546</v>
      </c>
      <c r="D3147" s="45" t="s">
        <v>4546</v>
      </c>
      <c r="E3147" s="8">
        <v>73.5</v>
      </c>
      <c r="F3147" s="8">
        <f t="shared" si="474"/>
        <v>6468</v>
      </c>
      <c r="G3147" s="54">
        <f t="shared" si="475"/>
        <v>6468</v>
      </c>
      <c r="H3147" s="25">
        <v>302212</v>
      </c>
      <c r="I3147" s="25" t="s">
        <v>4590</v>
      </c>
      <c r="J3147" s="25">
        <v>1</v>
      </c>
      <c r="K3147" s="25">
        <v>1</v>
      </c>
      <c r="L3147" s="25">
        <f t="shared" si="476"/>
        <v>0</v>
      </c>
      <c r="M3147" s="25"/>
      <c r="N3147" s="45"/>
      <c r="O3147" s="54"/>
      <c r="P3147" s="25" t="s">
        <v>195</v>
      </c>
      <c r="Q3147" s="25"/>
      <c r="R3147" s="25"/>
      <c r="S3147" s="3">
        <v>4</v>
      </c>
      <c r="T3147" s="55"/>
      <c r="U3147" s="25" t="s">
        <v>19</v>
      </c>
      <c r="V3147" s="25" t="str">
        <f>VLOOKUP(P3147,'Customer List'!B:C,2,)</f>
        <v>Kanpur</v>
      </c>
      <c r="W3147" s="56" t="s">
        <v>3750</v>
      </c>
      <c r="X3147" s="45"/>
      <c r="Y3147" s="25" t="str">
        <f t="shared" si="471"/>
        <v/>
      </c>
      <c r="Z3147" s="25" t="str">
        <f t="shared" si="472"/>
        <v/>
      </c>
      <c r="AA3147" s="25" t="str">
        <f t="shared" si="473"/>
        <v/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x14ac:dyDescent="0.25">
      <c r="A3148" s="25">
        <f t="shared" si="470"/>
        <v>3133</v>
      </c>
      <c r="B3148" s="25" t="s">
        <v>4546</v>
      </c>
      <c r="C3148" s="45" t="s">
        <v>4546</v>
      </c>
      <c r="D3148" s="45" t="s">
        <v>4546</v>
      </c>
      <c r="E3148" s="8">
        <v>100.1</v>
      </c>
      <c r="F3148" s="8">
        <f t="shared" si="474"/>
        <v>8808.7999999999993</v>
      </c>
      <c r="G3148" s="54">
        <f t="shared" si="475"/>
        <v>8808.7999999999993</v>
      </c>
      <c r="H3148" s="25">
        <v>302611</v>
      </c>
      <c r="I3148" s="25" t="s">
        <v>4591</v>
      </c>
      <c r="J3148" s="25">
        <v>1</v>
      </c>
      <c r="K3148" s="25">
        <v>1</v>
      </c>
      <c r="L3148" s="25">
        <f t="shared" si="476"/>
        <v>0</v>
      </c>
      <c r="M3148" s="25"/>
      <c r="N3148" s="45"/>
      <c r="O3148" s="54"/>
      <c r="P3148" s="25" t="s">
        <v>195</v>
      </c>
      <c r="Q3148" s="25"/>
      <c r="R3148" s="25"/>
      <c r="S3148" s="3">
        <v>4</v>
      </c>
      <c r="T3148" s="55"/>
      <c r="U3148" s="25" t="s">
        <v>19</v>
      </c>
      <c r="V3148" s="25" t="str">
        <f>VLOOKUP(P3148,'Customer List'!B:C,2,)</f>
        <v>Kanpur</v>
      </c>
      <c r="W3148" s="56" t="s">
        <v>3750</v>
      </c>
      <c r="X3148" s="45"/>
      <c r="Y3148" s="25" t="str">
        <f t="shared" si="471"/>
        <v/>
      </c>
      <c r="Z3148" s="25" t="str">
        <f t="shared" si="472"/>
        <v/>
      </c>
      <c r="AA3148" s="25" t="str">
        <f t="shared" si="473"/>
        <v/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x14ac:dyDescent="0.25">
      <c r="A3149" s="25">
        <f t="shared" si="470"/>
        <v>3134</v>
      </c>
      <c r="B3149" s="25" t="s">
        <v>4546</v>
      </c>
      <c r="C3149" s="45" t="s">
        <v>4546</v>
      </c>
      <c r="D3149" s="45" t="s">
        <v>4546</v>
      </c>
      <c r="E3149" s="8">
        <v>90.3</v>
      </c>
      <c r="F3149" s="8">
        <f t="shared" si="474"/>
        <v>7946.4</v>
      </c>
      <c r="G3149" s="54">
        <f t="shared" si="475"/>
        <v>7946.4</v>
      </c>
      <c r="H3149" s="25">
        <v>305105</v>
      </c>
      <c r="I3149" s="25" t="s">
        <v>4592</v>
      </c>
      <c r="J3149" s="25">
        <v>1</v>
      </c>
      <c r="K3149" s="25">
        <v>1</v>
      </c>
      <c r="L3149" s="25">
        <f t="shared" si="476"/>
        <v>0</v>
      </c>
      <c r="M3149" s="25"/>
      <c r="N3149" s="45"/>
      <c r="O3149" s="54"/>
      <c r="P3149" s="25" t="s">
        <v>296</v>
      </c>
      <c r="Q3149" s="25"/>
      <c r="R3149" s="25"/>
      <c r="S3149" s="3">
        <v>4</v>
      </c>
      <c r="T3149" s="55"/>
      <c r="U3149" s="25" t="s">
        <v>19</v>
      </c>
      <c r="V3149" s="25" t="str">
        <f>VLOOKUP(P3149,'Customer List'!B:C,2,)</f>
        <v>Kerala</v>
      </c>
      <c r="W3149" s="56" t="s">
        <v>3750</v>
      </c>
      <c r="X3149" s="45"/>
      <c r="Y3149" s="25" t="str">
        <f t="shared" si="471"/>
        <v/>
      </c>
      <c r="Z3149" s="25" t="str">
        <f t="shared" si="472"/>
        <v/>
      </c>
      <c r="AA3149" s="25" t="str">
        <f t="shared" si="473"/>
        <v/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x14ac:dyDescent="0.25">
      <c r="A3150" s="25">
        <f t="shared" si="470"/>
        <v>3135</v>
      </c>
      <c r="B3150" s="25" t="s">
        <v>4546</v>
      </c>
      <c r="C3150" s="45" t="s">
        <v>4546</v>
      </c>
      <c r="D3150" s="45" t="s">
        <v>4546</v>
      </c>
      <c r="E3150" s="8">
        <v>102.9</v>
      </c>
      <c r="F3150" s="8">
        <f t="shared" si="474"/>
        <v>9055.2000000000007</v>
      </c>
      <c r="G3150" s="54">
        <f t="shared" si="475"/>
        <v>9055.2000000000007</v>
      </c>
      <c r="H3150" s="25">
        <v>305629</v>
      </c>
      <c r="I3150" s="25" t="s">
        <v>4593</v>
      </c>
      <c r="J3150" s="25">
        <v>1</v>
      </c>
      <c r="K3150" s="25">
        <v>1</v>
      </c>
      <c r="L3150" s="25">
        <f t="shared" si="476"/>
        <v>0</v>
      </c>
      <c r="M3150" s="25"/>
      <c r="N3150" s="45"/>
      <c r="O3150" s="54"/>
      <c r="P3150" s="25" t="s">
        <v>195</v>
      </c>
      <c r="Q3150" s="25"/>
      <c r="R3150" s="25"/>
      <c r="S3150" s="3">
        <v>4</v>
      </c>
      <c r="T3150" s="55"/>
      <c r="U3150" s="25" t="s">
        <v>19</v>
      </c>
      <c r="V3150" s="25" t="str">
        <f>VLOOKUP(P3150,'Customer List'!B:C,2,)</f>
        <v>Kanpur</v>
      </c>
      <c r="W3150" s="56" t="s">
        <v>3750</v>
      </c>
      <c r="X3150" s="45"/>
      <c r="Y3150" s="25" t="str">
        <f t="shared" si="471"/>
        <v/>
      </c>
      <c r="Z3150" s="25" t="str">
        <f t="shared" si="472"/>
        <v/>
      </c>
      <c r="AA3150" s="25" t="str">
        <f t="shared" si="473"/>
        <v/>
      </c>
      <c r="AB3150" s="25" t="str">
        <f>VLOOKUP(U3150,'Currency Sheet'!A:C,3,)</f>
        <v>DOLLAR</v>
      </c>
      <c r="AC3150" s="67" t="str">
        <f>VLOOKUP(P3150,'Customer List'!B:D,3,)</f>
        <v>OutStation</v>
      </c>
    </row>
    <row r="3151" spans="1:29" x14ac:dyDescent="0.25">
      <c r="A3151" s="25">
        <f t="shared" si="470"/>
        <v>3136</v>
      </c>
      <c r="B3151" s="25" t="s">
        <v>4546</v>
      </c>
      <c r="C3151" s="45" t="s">
        <v>4546</v>
      </c>
      <c r="D3151" s="45" t="s">
        <v>4546</v>
      </c>
      <c r="E3151" s="8">
        <v>205.1</v>
      </c>
      <c r="F3151" s="8">
        <f t="shared" si="474"/>
        <v>18048.8</v>
      </c>
      <c r="G3151" s="54">
        <f t="shared" si="475"/>
        <v>18048.8</v>
      </c>
      <c r="H3151" s="25">
        <v>306008</v>
      </c>
      <c r="I3151" s="25" t="s">
        <v>4288</v>
      </c>
      <c r="J3151" s="25">
        <v>1</v>
      </c>
      <c r="K3151" s="25">
        <v>1</v>
      </c>
      <c r="L3151" s="25">
        <f t="shared" si="476"/>
        <v>0</v>
      </c>
      <c r="M3151" s="25"/>
      <c r="N3151" s="45"/>
      <c r="O3151" s="54"/>
      <c r="P3151" s="25" t="s">
        <v>243</v>
      </c>
      <c r="Q3151" s="25"/>
      <c r="R3151" s="25"/>
      <c r="S3151" s="3">
        <v>4</v>
      </c>
      <c r="T3151" s="55"/>
      <c r="U3151" s="25" t="s">
        <v>19</v>
      </c>
      <c r="V3151" s="25" t="str">
        <f>VLOOKUP(P3151,'Customer List'!B:C,2,)</f>
        <v>Mumbai</v>
      </c>
      <c r="W3151" s="56" t="s">
        <v>3750</v>
      </c>
      <c r="X3151" s="45"/>
      <c r="Y3151" s="25" t="str">
        <f t="shared" si="471"/>
        <v/>
      </c>
      <c r="Z3151" s="25" t="str">
        <f t="shared" si="472"/>
        <v/>
      </c>
      <c r="AA3151" s="25" t="str">
        <f t="shared" si="473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x14ac:dyDescent="0.25">
      <c r="A3152" s="25">
        <f t="shared" si="470"/>
        <v>3137</v>
      </c>
      <c r="B3152" s="25" t="s">
        <v>4546</v>
      </c>
      <c r="C3152" s="45" t="s">
        <v>4546</v>
      </c>
      <c r="D3152" s="45" t="s">
        <v>4546</v>
      </c>
      <c r="E3152" s="8">
        <v>334.5</v>
      </c>
      <c r="F3152" s="8">
        <f t="shared" si="474"/>
        <v>29436</v>
      </c>
      <c r="G3152" s="54">
        <f t="shared" si="475"/>
        <v>117744</v>
      </c>
      <c r="H3152" s="25">
        <v>306026</v>
      </c>
      <c r="I3152" s="25" t="s">
        <v>4594</v>
      </c>
      <c r="J3152" s="25">
        <v>4</v>
      </c>
      <c r="K3152" s="25">
        <v>4</v>
      </c>
      <c r="L3152" s="25">
        <f t="shared" si="476"/>
        <v>0</v>
      </c>
      <c r="M3152" s="25"/>
      <c r="N3152" s="45"/>
      <c r="O3152" s="54"/>
      <c r="P3152" s="25" t="s">
        <v>243</v>
      </c>
      <c r="Q3152" s="25"/>
      <c r="R3152" s="25"/>
      <c r="S3152" s="3">
        <v>4</v>
      </c>
      <c r="T3152" s="55"/>
      <c r="U3152" s="25" t="s">
        <v>19</v>
      </c>
      <c r="V3152" s="25" t="str">
        <f>VLOOKUP(P3152,'Customer List'!B:C,2,)</f>
        <v>Mumbai</v>
      </c>
      <c r="W3152" s="56" t="s">
        <v>3750</v>
      </c>
      <c r="X3152" s="45"/>
      <c r="Y3152" s="25" t="str">
        <f t="shared" si="471"/>
        <v/>
      </c>
      <c r="Z3152" s="25" t="str">
        <f t="shared" si="472"/>
        <v/>
      </c>
      <c r="AA3152" s="25" t="str">
        <f t="shared" si="473"/>
        <v/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x14ac:dyDescent="0.25">
      <c r="A3153" s="25">
        <f t="shared" si="470"/>
        <v>3138</v>
      </c>
      <c r="B3153" s="25" t="s">
        <v>4546</v>
      </c>
      <c r="C3153" s="45" t="s">
        <v>4546</v>
      </c>
      <c r="D3153" s="45" t="s">
        <v>4546</v>
      </c>
      <c r="E3153" s="8">
        <v>179.2</v>
      </c>
      <c r="F3153" s="8">
        <f t="shared" si="474"/>
        <v>15769.599999999999</v>
      </c>
      <c r="G3153" s="54">
        <f t="shared" si="475"/>
        <v>15769.599999999999</v>
      </c>
      <c r="H3153" s="25">
        <v>306308</v>
      </c>
      <c r="I3153" s="25" t="s">
        <v>4595</v>
      </c>
      <c r="J3153" s="25">
        <v>1</v>
      </c>
      <c r="K3153" s="25">
        <v>1</v>
      </c>
      <c r="L3153" s="25">
        <f t="shared" si="476"/>
        <v>0</v>
      </c>
      <c r="M3153" s="25"/>
      <c r="N3153" s="45"/>
      <c r="O3153" s="54"/>
      <c r="P3153" s="25" t="s">
        <v>243</v>
      </c>
      <c r="Q3153" s="25"/>
      <c r="R3153" s="25"/>
      <c r="S3153" s="3">
        <v>4</v>
      </c>
      <c r="T3153" s="55"/>
      <c r="U3153" s="25" t="s">
        <v>19</v>
      </c>
      <c r="V3153" s="25" t="str">
        <f>VLOOKUP(P3153,'Customer List'!B:C,2,)</f>
        <v>Mumbai</v>
      </c>
      <c r="W3153" s="56" t="s">
        <v>3750</v>
      </c>
      <c r="X3153" s="45"/>
      <c r="Y3153" s="25" t="str">
        <f t="shared" si="471"/>
        <v/>
      </c>
      <c r="Z3153" s="25" t="str">
        <f t="shared" si="472"/>
        <v/>
      </c>
      <c r="AA3153" s="25" t="str">
        <f t="shared" si="473"/>
        <v/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x14ac:dyDescent="0.25">
      <c r="A3154" s="25">
        <f t="shared" si="470"/>
        <v>3139</v>
      </c>
      <c r="B3154" s="25" t="s">
        <v>4546</v>
      </c>
      <c r="C3154" s="45" t="s">
        <v>4546</v>
      </c>
      <c r="D3154" s="45" t="s">
        <v>4546</v>
      </c>
      <c r="E3154" s="8">
        <v>131.6</v>
      </c>
      <c r="F3154" s="8">
        <f t="shared" si="474"/>
        <v>11580.8</v>
      </c>
      <c r="G3154" s="54">
        <f t="shared" si="475"/>
        <v>11580.8</v>
      </c>
      <c r="H3154" s="25">
        <v>306704</v>
      </c>
      <c r="I3154" s="25" t="s">
        <v>4596</v>
      </c>
      <c r="J3154" s="25">
        <v>1</v>
      </c>
      <c r="K3154" s="25">
        <v>1</v>
      </c>
      <c r="L3154" s="25">
        <f t="shared" si="476"/>
        <v>0</v>
      </c>
      <c r="M3154" s="25"/>
      <c r="N3154" s="45"/>
      <c r="O3154" s="54"/>
      <c r="P3154" s="25" t="s">
        <v>296</v>
      </c>
      <c r="Q3154" s="25"/>
      <c r="R3154" s="25"/>
      <c r="S3154" s="3">
        <v>4</v>
      </c>
      <c r="T3154" s="55"/>
      <c r="U3154" s="25" t="s">
        <v>19</v>
      </c>
      <c r="V3154" s="25" t="str">
        <f>VLOOKUP(P3154,'Customer List'!B:C,2,)</f>
        <v>Kerala</v>
      </c>
      <c r="W3154" s="56" t="s">
        <v>3750</v>
      </c>
      <c r="X3154" s="45"/>
      <c r="Y3154" s="25" t="str">
        <f t="shared" si="471"/>
        <v/>
      </c>
      <c r="Z3154" s="25" t="str">
        <f t="shared" si="472"/>
        <v/>
      </c>
      <c r="AA3154" s="25" t="str">
        <f t="shared" si="473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x14ac:dyDescent="0.25">
      <c r="A3155" s="25">
        <f t="shared" si="470"/>
        <v>3140</v>
      </c>
      <c r="B3155" s="25" t="s">
        <v>4546</v>
      </c>
      <c r="C3155" s="45" t="s">
        <v>4546</v>
      </c>
      <c r="D3155" s="45" t="s">
        <v>4546</v>
      </c>
      <c r="E3155" s="8">
        <v>326.25</v>
      </c>
      <c r="F3155" s="8">
        <f t="shared" si="474"/>
        <v>28710</v>
      </c>
      <c r="G3155" s="54">
        <f t="shared" si="475"/>
        <v>28710</v>
      </c>
      <c r="H3155" s="25">
        <v>306740</v>
      </c>
      <c r="I3155" s="25" t="s">
        <v>4597</v>
      </c>
      <c r="J3155" s="25">
        <v>1</v>
      </c>
      <c r="K3155" s="25">
        <v>1</v>
      </c>
      <c r="L3155" s="25">
        <f t="shared" si="476"/>
        <v>0</v>
      </c>
      <c r="M3155" s="25"/>
      <c r="N3155" s="45"/>
      <c r="O3155" s="54"/>
      <c r="P3155" s="25" t="s">
        <v>296</v>
      </c>
      <c r="Q3155" s="25"/>
      <c r="R3155" s="25"/>
      <c r="S3155" s="3">
        <v>4</v>
      </c>
      <c r="T3155" s="55"/>
      <c r="U3155" s="25" t="s">
        <v>19</v>
      </c>
      <c r="V3155" s="25" t="str">
        <f>VLOOKUP(P3155,'Customer List'!B:C,2,)</f>
        <v>Kerala</v>
      </c>
      <c r="W3155" s="56" t="s">
        <v>3750</v>
      </c>
      <c r="X3155" s="45"/>
      <c r="Y3155" s="25" t="str">
        <f t="shared" si="471"/>
        <v/>
      </c>
      <c r="Z3155" s="25" t="str">
        <f t="shared" si="472"/>
        <v/>
      </c>
      <c r="AA3155" s="25" t="str">
        <f t="shared" si="473"/>
        <v/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x14ac:dyDescent="0.25">
      <c r="A3156" s="25">
        <f t="shared" ref="A3156:A3219" si="477">A3155+1</f>
        <v>3141</v>
      </c>
      <c r="B3156" s="25" t="s">
        <v>4546</v>
      </c>
      <c r="C3156" s="45" t="s">
        <v>4546</v>
      </c>
      <c r="D3156" s="45" t="s">
        <v>4546</v>
      </c>
      <c r="E3156" s="8">
        <v>321.75</v>
      </c>
      <c r="F3156" s="8">
        <f t="shared" si="474"/>
        <v>28314</v>
      </c>
      <c r="G3156" s="54">
        <f t="shared" si="475"/>
        <v>56628</v>
      </c>
      <c r="H3156" s="25">
        <v>307640</v>
      </c>
      <c r="I3156" s="25" t="s">
        <v>4290</v>
      </c>
      <c r="J3156" s="25">
        <v>2</v>
      </c>
      <c r="K3156" s="25">
        <v>2</v>
      </c>
      <c r="L3156" s="25">
        <f t="shared" si="476"/>
        <v>0</v>
      </c>
      <c r="M3156" s="25"/>
      <c r="N3156" s="45"/>
      <c r="O3156" s="54"/>
      <c r="P3156" s="25" t="s">
        <v>243</v>
      </c>
      <c r="Q3156" s="25"/>
      <c r="R3156" s="25"/>
      <c r="S3156" s="3">
        <v>4</v>
      </c>
      <c r="T3156" s="55"/>
      <c r="U3156" s="25" t="s">
        <v>19</v>
      </c>
      <c r="V3156" s="25" t="str">
        <f>VLOOKUP(P3156,'Customer List'!B:C,2,)</f>
        <v>Mumbai</v>
      </c>
      <c r="W3156" s="56" t="s">
        <v>3750</v>
      </c>
      <c r="X3156" s="45"/>
      <c r="Y3156" s="25" t="str">
        <f t="shared" si="471"/>
        <v/>
      </c>
      <c r="Z3156" s="25" t="str">
        <f t="shared" si="472"/>
        <v/>
      </c>
      <c r="AA3156" s="25" t="str">
        <f t="shared" si="473"/>
        <v/>
      </c>
      <c r="AB3156" s="25" t="str">
        <f>VLOOKUP(U3156,'Currency Sheet'!A:C,3,)</f>
        <v>DOLLAR</v>
      </c>
      <c r="AC3156" s="67" t="str">
        <f>VLOOKUP(P3156,'Customer List'!B:D,3,)</f>
        <v>OutStation</v>
      </c>
    </row>
    <row r="3157" spans="1:29" x14ac:dyDescent="0.25">
      <c r="A3157" s="25">
        <f t="shared" si="477"/>
        <v>3142</v>
      </c>
      <c r="B3157" s="25" t="s">
        <v>4546</v>
      </c>
      <c r="C3157" s="45" t="s">
        <v>4546</v>
      </c>
      <c r="D3157" s="45" t="s">
        <v>4546</v>
      </c>
      <c r="E3157" s="8">
        <v>285</v>
      </c>
      <c r="F3157" s="8">
        <f t="shared" si="474"/>
        <v>25080</v>
      </c>
      <c r="G3157" s="54">
        <f t="shared" si="475"/>
        <v>75240</v>
      </c>
      <c r="H3157" s="25">
        <v>307646</v>
      </c>
      <c r="I3157" s="25" t="s">
        <v>4598</v>
      </c>
      <c r="J3157" s="25">
        <v>3</v>
      </c>
      <c r="K3157" s="25">
        <v>3</v>
      </c>
      <c r="L3157" s="25">
        <f t="shared" si="476"/>
        <v>0</v>
      </c>
      <c r="M3157" s="25"/>
      <c r="N3157" s="45"/>
      <c r="O3157" s="54"/>
      <c r="P3157" s="25" t="s">
        <v>184</v>
      </c>
      <c r="Q3157" s="25"/>
      <c r="R3157" s="25"/>
      <c r="S3157" s="3">
        <v>4</v>
      </c>
      <c r="T3157" s="55"/>
      <c r="U3157" s="25" t="s">
        <v>19</v>
      </c>
      <c r="V3157" s="25" t="str">
        <f>VLOOKUP(P3157,'Customer List'!B:C,2,)</f>
        <v>Mumbai</v>
      </c>
      <c r="W3157" s="56" t="s">
        <v>3750</v>
      </c>
      <c r="X3157" s="45"/>
      <c r="Y3157" s="25" t="str">
        <f t="shared" si="471"/>
        <v/>
      </c>
      <c r="Z3157" s="25" t="str">
        <f t="shared" si="472"/>
        <v/>
      </c>
      <c r="AA3157" s="25" t="str">
        <f t="shared" si="473"/>
        <v/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x14ac:dyDescent="0.25">
      <c r="A3158" s="25">
        <f t="shared" si="477"/>
        <v>3143</v>
      </c>
      <c r="B3158" s="25" t="s">
        <v>4546</v>
      </c>
      <c r="C3158" s="45" t="s">
        <v>4546</v>
      </c>
      <c r="D3158" s="45" t="s">
        <v>4546</v>
      </c>
      <c r="E3158" s="8">
        <v>285</v>
      </c>
      <c r="F3158" s="8">
        <f t="shared" si="474"/>
        <v>25080</v>
      </c>
      <c r="G3158" s="54">
        <f t="shared" si="475"/>
        <v>25080</v>
      </c>
      <c r="H3158" s="25">
        <v>307646</v>
      </c>
      <c r="I3158" s="25" t="s">
        <v>4598</v>
      </c>
      <c r="J3158" s="25">
        <v>1</v>
      </c>
      <c r="K3158" s="25">
        <v>1</v>
      </c>
      <c r="L3158" s="25">
        <f t="shared" si="476"/>
        <v>0</v>
      </c>
      <c r="M3158" s="25"/>
      <c r="N3158" s="45"/>
      <c r="O3158" s="54"/>
      <c r="P3158" s="25" t="s">
        <v>1138</v>
      </c>
      <c r="Q3158" s="25"/>
      <c r="R3158" s="25"/>
      <c r="S3158" s="3">
        <v>4</v>
      </c>
      <c r="T3158" s="55"/>
      <c r="U3158" s="25" t="s">
        <v>19</v>
      </c>
      <c r="V3158" s="25" t="str">
        <f>VLOOKUP(P3158,'Customer List'!B:C,2,)</f>
        <v>Mumbai</v>
      </c>
      <c r="W3158" s="56" t="s">
        <v>3750</v>
      </c>
      <c r="X3158" s="45"/>
      <c r="Y3158" s="25" t="str">
        <f t="shared" si="471"/>
        <v/>
      </c>
      <c r="Z3158" s="25" t="str">
        <f t="shared" si="472"/>
        <v/>
      </c>
      <c r="AA3158" s="25" t="str">
        <f t="shared" si="473"/>
        <v/>
      </c>
      <c r="AB3158" s="25" t="str">
        <f>VLOOKUP(U3158,'Currency Sheet'!A:C,3,)</f>
        <v>DOLLAR</v>
      </c>
      <c r="AC3158" s="67" t="str">
        <f>VLOOKUP(P3158,'Customer List'!B:D,3,)</f>
        <v>OutStation</v>
      </c>
    </row>
    <row r="3159" spans="1:29" x14ac:dyDescent="0.25">
      <c r="A3159" s="25">
        <f t="shared" si="477"/>
        <v>3144</v>
      </c>
      <c r="B3159" s="25" t="s">
        <v>4546</v>
      </c>
      <c r="C3159" s="45" t="s">
        <v>4546</v>
      </c>
      <c r="D3159" s="45" t="s">
        <v>4546</v>
      </c>
      <c r="E3159" s="8">
        <v>285</v>
      </c>
      <c r="F3159" s="8">
        <f t="shared" si="474"/>
        <v>25080</v>
      </c>
      <c r="G3159" s="54">
        <f t="shared" si="475"/>
        <v>501600</v>
      </c>
      <c r="H3159" s="25">
        <v>307646</v>
      </c>
      <c r="I3159" s="25" t="s">
        <v>4598</v>
      </c>
      <c r="J3159" s="25">
        <v>20</v>
      </c>
      <c r="K3159" s="25">
        <v>20</v>
      </c>
      <c r="L3159" s="25">
        <f t="shared" si="476"/>
        <v>0</v>
      </c>
      <c r="M3159" s="25"/>
      <c r="N3159" s="45"/>
      <c r="O3159" s="54"/>
      <c r="P3159" s="25" t="s">
        <v>243</v>
      </c>
      <c r="Q3159" s="25"/>
      <c r="R3159" s="25"/>
      <c r="S3159" s="3">
        <v>4</v>
      </c>
      <c r="T3159" s="55"/>
      <c r="U3159" s="25" t="s">
        <v>19</v>
      </c>
      <c r="V3159" s="25" t="str">
        <f>VLOOKUP(P3159,'Customer List'!B:C,2,)</f>
        <v>Mumbai</v>
      </c>
      <c r="W3159" s="56" t="s">
        <v>3750</v>
      </c>
      <c r="X3159" s="45"/>
      <c r="Y3159" s="25" t="str">
        <f t="shared" si="471"/>
        <v/>
      </c>
      <c r="Z3159" s="25" t="str">
        <f t="shared" si="472"/>
        <v/>
      </c>
      <c r="AA3159" s="25" t="str">
        <f t="shared" si="473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x14ac:dyDescent="0.25">
      <c r="A3160" s="25">
        <f t="shared" si="477"/>
        <v>3145</v>
      </c>
      <c r="B3160" s="25" t="s">
        <v>4546</v>
      </c>
      <c r="C3160" s="45" t="s">
        <v>4546</v>
      </c>
      <c r="D3160" s="45" t="s">
        <v>4546</v>
      </c>
      <c r="E3160" s="8">
        <v>91.7</v>
      </c>
      <c r="F3160" s="8">
        <f t="shared" si="474"/>
        <v>8069.6</v>
      </c>
      <c r="G3160" s="54">
        <f t="shared" si="475"/>
        <v>8069.6</v>
      </c>
      <c r="H3160" s="25">
        <v>310805</v>
      </c>
      <c r="I3160" s="25" t="s">
        <v>4599</v>
      </c>
      <c r="J3160" s="25">
        <v>1</v>
      </c>
      <c r="K3160" s="25">
        <v>1</v>
      </c>
      <c r="L3160" s="25">
        <f t="shared" si="476"/>
        <v>0</v>
      </c>
      <c r="M3160" s="25"/>
      <c r="N3160" s="45"/>
      <c r="O3160" s="54"/>
      <c r="P3160" s="25" t="s">
        <v>195</v>
      </c>
      <c r="Q3160" s="25"/>
      <c r="R3160" s="25"/>
      <c r="S3160" s="3">
        <v>4</v>
      </c>
      <c r="T3160" s="55"/>
      <c r="U3160" s="25" t="s">
        <v>19</v>
      </c>
      <c r="V3160" s="25" t="str">
        <f>VLOOKUP(P3160,'Customer List'!B:C,2,)</f>
        <v>Kanpur</v>
      </c>
      <c r="W3160" s="56" t="s">
        <v>3750</v>
      </c>
      <c r="X3160" s="45"/>
      <c r="Y3160" s="25" t="str">
        <f t="shared" si="471"/>
        <v/>
      </c>
      <c r="Z3160" s="25" t="str">
        <f t="shared" si="472"/>
        <v/>
      </c>
      <c r="AA3160" s="25" t="str">
        <f t="shared" si="473"/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x14ac:dyDescent="0.25">
      <c r="A3161" s="25">
        <f t="shared" si="477"/>
        <v>3146</v>
      </c>
      <c r="B3161" s="25" t="s">
        <v>4546</v>
      </c>
      <c r="C3161" s="45" t="s">
        <v>4546</v>
      </c>
      <c r="D3161" s="45" t="s">
        <v>4546</v>
      </c>
      <c r="E3161" s="8">
        <v>50.4</v>
      </c>
      <c r="F3161" s="8">
        <f t="shared" si="474"/>
        <v>4435.2</v>
      </c>
      <c r="G3161" s="54">
        <f t="shared" si="475"/>
        <v>4435.2</v>
      </c>
      <c r="H3161" s="25" t="s">
        <v>617</v>
      </c>
      <c r="I3161" s="25" t="s">
        <v>4600</v>
      </c>
      <c r="J3161" s="25">
        <v>1</v>
      </c>
      <c r="K3161" s="25">
        <v>1</v>
      </c>
      <c r="L3161" s="25">
        <f t="shared" si="476"/>
        <v>0</v>
      </c>
      <c r="M3161" s="25"/>
      <c r="N3161" s="45"/>
      <c r="O3161" s="54"/>
      <c r="P3161" s="25" t="s">
        <v>195</v>
      </c>
      <c r="Q3161" s="25"/>
      <c r="R3161" s="25"/>
      <c r="S3161" s="3">
        <v>4</v>
      </c>
      <c r="T3161" s="55"/>
      <c r="U3161" s="25" t="s">
        <v>19</v>
      </c>
      <c r="V3161" s="25" t="str">
        <f>VLOOKUP(P3161,'Customer List'!B:C,2,)</f>
        <v>Kanpur</v>
      </c>
      <c r="W3161" s="56" t="s">
        <v>3750</v>
      </c>
      <c r="X3161" s="45"/>
      <c r="Y3161" s="25" t="str">
        <f t="shared" si="471"/>
        <v/>
      </c>
      <c r="Z3161" s="25" t="str">
        <f t="shared" si="472"/>
        <v/>
      </c>
      <c r="AA3161" s="25" t="str">
        <f t="shared" si="473"/>
        <v/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x14ac:dyDescent="0.25">
      <c r="A3162" s="25">
        <f t="shared" si="477"/>
        <v>3147</v>
      </c>
      <c r="B3162" s="25" t="s">
        <v>4546</v>
      </c>
      <c r="C3162" s="45" t="s">
        <v>4546</v>
      </c>
      <c r="D3162" s="45" t="s">
        <v>4546</v>
      </c>
      <c r="E3162" s="8">
        <v>108.5</v>
      </c>
      <c r="F3162" s="8">
        <f t="shared" si="474"/>
        <v>9548</v>
      </c>
      <c r="G3162" s="54">
        <f t="shared" si="475"/>
        <v>9548</v>
      </c>
      <c r="H3162" s="25">
        <v>310913</v>
      </c>
      <c r="I3162" s="25" t="s">
        <v>4601</v>
      </c>
      <c r="J3162" s="25">
        <v>1</v>
      </c>
      <c r="K3162" s="25">
        <v>1</v>
      </c>
      <c r="L3162" s="25">
        <f t="shared" si="476"/>
        <v>0</v>
      </c>
      <c r="M3162" s="25"/>
      <c r="N3162" s="45"/>
      <c r="O3162" s="54"/>
      <c r="P3162" s="25" t="s">
        <v>195</v>
      </c>
      <c r="Q3162" s="25"/>
      <c r="R3162" s="25"/>
      <c r="S3162" s="3">
        <v>4</v>
      </c>
      <c r="T3162" s="55"/>
      <c r="U3162" s="25" t="s">
        <v>19</v>
      </c>
      <c r="V3162" s="25" t="str">
        <f>VLOOKUP(P3162,'Customer List'!B:C,2,)</f>
        <v>Kanpur</v>
      </c>
      <c r="W3162" s="56" t="s">
        <v>3750</v>
      </c>
      <c r="X3162" s="45"/>
      <c r="Y3162" s="25" t="str">
        <f t="shared" si="471"/>
        <v/>
      </c>
      <c r="Z3162" s="25" t="str">
        <f t="shared" si="472"/>
        <v/>
      </c>
      <c r="AA3162" s="25" t="str">
        <f t="shared" si="473"/>
        <v/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x14ac:dyDescent="0.25">
      <c r="A3163" s="25">
        <f t="shared" si="477"/>
        <v>3148</v>
      </c>
      <c r="B3163" s="25" t="s">
        <v>4546</v>
      </c>
      <c r="C3163" s="45" t="s">
        <v>4546</v>
      </c>
      <c r="D3163" s="45" t="s">
        <v>4546</v>
      </c>
      <c r="E3163" s="8">
        <v>326.25</v>
      </c>
      <c r="F3163" s="8">
        <f t="shared" si="474"/>
        <v>28710</v>
      </c>
      <c r="G3163" s="54">
        <f t="shared" si="475"/>
        <v>86130</v>
      </c>
      <c r="H3163" s="25">
        <v>313238</v>
      </c>
      <c r="I3163" s="25" t="s">
        <v>3900</v>
      </c>
      <c r="J3163" s="25">
        <v>3</v>
      </c>
      <c r="K3163" s="25">
        <v>3</v>
      </c>
      <c r="L3163" s="25">
        <f t="shared" si="476"/>
        <v>0</v>
      </c>
      <c r="M3163" s="25"/>
      <c r="N3163" s="45"/>
      <c r="O3163" s="54"/>
      <c r="P3163" s="25" t="s">
        <v>184</v>
      </c>
      <c r="Q3163" s="25"/>
      <c r="R3163" s="25"/>
      <c r="S3163" s="3">
        <v>4</v>
      </c>
      <c r="T3163" s="55"/>
      <c r="U3163" s="25" t="s">
        <v>19</v>
      </c>
      <c r="V3163" s="25" t="str">
        <f>VLOOKUP(P3163,'Customer List'!B:C,2,)</f>
        <v>Mumbai</v>
      </c>
      <c r="W3163" s="56" t="s">
        <v>3750</v>
      </c>
      <c r="X3163" s="45"/>
      <c r="Y3163" s="25" t="str">
        <f t="shared" ref="Y3163:Y3226" si="478">IF(X3163="", "", X3163-N3163)</f>
        <v/>
      </c>
      <c r="Z3163" s="25" t="str">
        <f t="shared" ref="Z3163:Z3226" si="479">IF(N3163="", "", TEXT(N3163, "dddd"))</f>
        <v/>
      </c>
      <c r="AA3163" s="25" t="str">
        <f t="shared" ref="AA3163:AA3226" si="480">IF(X3163="", "", TEXT(X3163, "dddd"))</f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x14ac:dyDescent="0.25">
      <c r="A3164" s="25">
        <f t="shared" si="477"/>
        <v>3149</v>
      </c>
      <c r="B3164" s="25" t="s">
        <v>4546</v>
      </c>
      <c r="C3164" s="45" t="s">
        <v>4546</v>
      </c>
      <c r="D3164" s="45" t="s">
        <v>4546</v>
      </c>
      <c r="E3164" s="8">
        <v>267.39999999999998</v>
      </c>
      <c r="F3164" s="8">
        <f t="shared" si="474"/>
        <v>23531.199999999997</v>
      </c>
      <c r="G3164" s="54">
        <f t="shared" si="475"/>
        <v>23531.199999999997</v>
      </c>
      <c r="H3164" s="25">
        <v>314512</v>
      </c>
      <c r="I3164" s="25" t="s">
        <v>4602</v>
      </c>
      <c r="J3164" s="25">
        <v>1</v>
      </c>
      <c r="K3164" s="25">
        <v>1</v>
      </c>
      <c r="L3164" s="25">
        <f t="shared" si="476"/>
        <v>0</v>
      </c>
      <c r="M3164" s="25"/>
      <c r="N3164" s="45"/>
      <c r="O3164" s="54"/>
      <c r="P3164" s="25" t="s">
        <v>184</v>
      </c>
      <c r="Q3164" s="25"/>
      <c r="R3164" s="25"/>
      <c r="S3164" s="3">
        <v>4</v>
      </c>
      <c r="T3164" s="55"/>
      <c r="U3164" s="25" t="s">
        <v>19</v>
      </c>
      <c r="V3164" s="25" t="str">
        <f>VLOOKUP(P3164,'Customer List'!B:C,2,)</f>
        <v>Mumbai</v>
      </c>
      <c r="W3164" s="56" t="s">
        <v>3750</v>
      </c>
      <c r="X3164" s="45"/>
      <c r="Y3164" s="25" t="str">
        <f t="shared" si="478"/>
        <v/>
      </c>
      <c r="Z3164" s="25" t="str">
        <f t="shared" si="479"/>
        <v/>
      </c>
      <c r="AA3164" s="25" t="str">
        <f t="shared" si="480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x14ac:dyDescent="0.25">
      <c r="A3165" s="25">
        <f t="shared" si="477"/>
        <v>3150</v>
      </c>
      <c r="B3165" s="25" t="s">
        <v>4546</v>
      </c>
      <c r="C3165" s="45" t="s">
        <v>4546</v>
      </c>
      <c r="D3165" s="45" t="s">
        <v>4546</v>
      </c>
      <c r="E3165" s="8">
        <v>273.75</v>
      </c>
      <c r="F3165" s="8">
        <f t="shared" si="474"/>
        <v>24090</v>
      </c>
      <c r="G3165" s="54">
        <f t="shared" si="475"/>
        <v>24090</v>
      </c>
      <c r="H3165" s="25">
        <v>317332</v>
      </c>
      <c r="I3165" s="25" t="s">
        <v>4603</v>
      </c>
      <c r="J3165" s="25">
        <v>1</v>
      </c>
      <c r="K3165" s="25">
        <v>1</v>
      </c>
      <c r="L3165" s="25">
        <f t="shared" si="476"/>
        <v>0</v>
      </c>
      <c r="M3165" s="25"/>
      <c r="N3165" s="45"/>
      <c r="O3165" s="54"/>
      <c r="P3165" s="25" t="s">
        <v>289</v>
      </c>
      <c r="Q3165" s="25"/>
      <c r="R3165" s="25"/>
      <c r="S3165" s="3">
        <v>4</v>
      </c>
      <c r="T3165" s="55"/>
      <c r="U3165" s="25" t="s">
        <v>19</v>
      </c>
      <c r="V3165" s="25" t="str">
        <f>VLOOKUP(P3165,'Customer List'!B:C,2,)</f>
        <v>Banglore</v>
      </c>
      <c r="W3165" s="56" t="s">
        <v>3750</v>
      </c>
      <c r="X3165" s="45"/>
      <c r="Y3165" s="25" t="str">
        <f t="shared" si="478"/>
        <v/>
      </c>
      <c r="Z3165" s="25" t="str">
        <f t="shared" si="479"/>
        <v/>
      </c>
      <c r="AA3165" s="25" t="str">
        <f t="shared" si="480"/>
        <v/>
      </c>
      <c r="AB3165" s="25" t="str">
        <f>VLOOKUP(U3165,'Currency Sheet'!A:C,3,)</f>
        <v>DOLLAR</v>
      </c>
      <c r="AC3165" s="67" t="str">
        <f>VLOOKUP(P3165,'Customer List'!B:D,3,)</f>
        <v>OutStation</v>
      </c>
    </row>
    <row r="3166" spans="1:29" x14ac:dyDescent="0.25">
      <c r="A3166" s="25">
        <f t="shared" si="477"/>
        <v>3151</v>
      </c>
      <c r="B3166" s="25" t="s">
        <v>4546</v>
      </c>
      <c r="C3166" s="45" t="s">
        <v>4546</v>
      </c>
      <c r="D3166" s="45" t="s">
        <v>4546</v>
      </c>
      <c r="E3166" s="8">
        <v>78.400000000000006</v>
      </c>
      <c r="F3166" s="8">
        <f t="shared" si="474"/>
        <v>6899.2000000000007</v>
      </c>
      <c r="G3166" s="54">
        <f t="shared" si="475"/>
        <v>6899.2000000000007</v>
      </c>
      <c r="H3166" s="25">
        <v>317335</v>
      </c>
      <c r="I3166" s="25" t="s">
        <v>4604</v>
      </c>
      <c r="J3166" s="25">
        <v>1</v>
      </c>
      <c r="K3166" s="25">
        <v>1</v>
      </c>
      <c r="L3166" s="25">
        <f t="shared" si="476"/>
        <v>0</v>
      </c>
      <c r="M3166" s="25"/>
      <c r="N3166" s="45"/>
      <c r="O3166" s="54"/>
      <c r="P3166" s="25" t="s">
        <v>173</v>
      </c>
      <c r="Q3166" s="25"/>
      <c r="R3166" s="25"/>
      <c r="S3166" s="3">
        <v>4</v>
      </c>
      <c r="T3166" s="55"/>
      <c r="U3166" s="25" t="s">
        <v>19</v>
      </c>
      <c r="V3166" s="25" t="str">
        <f>VLOOKUP(P3166,'Customer List'!B:C,2,)</f>
        <v>Kolkata</v>
      </c>
      <c r="W3166" s="56" t="s">
        <v>3749</v>
      </c>
      <c r="X3166" s="45"/>
      <c r="Y3166" s="25" t="str">
        <f t="shared" si="478"/>
        <v/>
      </c>
      <c r="Z3166" s="25" t="str">
        <f t="shared" si="479"/>
        <v/>
      </c>
      <c r="AA3166" s="25" t="str">
        <f t="shared" si="480"/>
        <v/>
      </c>
      <c r="AB3166" s="25" t="str">
        <f>VLOOKUP(U3166,'Currency Sheet'!A:C,3,)</f>
        <v>DOLLAR</v>
      </c>
      <c r="AC3166" s="67" t="str">
        <f>VLOOKUP(P3166,'Customer List'!B:D,3,)</f>
        <v>OutStation</v>
      </c>
    </row>
    <row r="3167" spans="1:29" x14ac:dyDescent="0.25">
      <c r="A3167" s="25">
        <f t="shared" si="477"/>
        <v>3152</v>
      </c>
      <c r="B3167" s="25" t="s">
        <v>4546</v>
      </c>
      <c r="C3167" s="45" t="s">
        <v>4546</v>
      </c>
      <c r="D3167" s="45" t="s">
        <v>4546</v>
      </c>
      <c r="E3167" s="8">
        <v>270</v>
      </c>
      <c r="F3167" s="8">
        <f t="shared" si="474"/>
        <v>23760</v>
      </c>
      <c r="G3167" s="54">
        <f t="shared" si="475"/>
        <v>23760</v>
      </c>
      <c r="H3167" s="25">
        <v>317344</v>
      </c>
      <c r="I3167" s="25" t="s">
        <v>4265</v>
      </c>
      <c r="J3167" s="25">
        <v>1</v>
      </c>
      <c r="K3167" s="25">
        <v>1</v>
      </c>
      <c r="L3167" s="25">
        <f t="shared" si="476"/>
        <v>0</v>
      </c>
      <c r="M3167" s="25"/>
      <c r="N3167" s="45"/>
      <c r="O3167" s="54"/>
      <c r="P3167" s="25" t="s">
        <v>2053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Banglore</v>
      </c>
      <c r="W3167" s="56" t="s">
        <v>4686</v>
      </c>
      <c r="X3167" s="45"/>
      <c r="Y3167" s="25" t="str">
        <f t="shared" si="478"/>
        <v/>
      </c>
      <c r="Z3167" s="25" t="str">
        <f t="shared" si="479"/>
        <v/>
      </c>
      <c r="AA3167" s="25" t="str">
        <f t="shared" si="480"/>
        <v/>
      </c>
      <c r="AB3167" s="25" t="str">
        <f>VLOOKUP(U3167,'Currency Sheet'!A:C,3,)</f>
        <v>DOLLAR</v>
      </c>
      <c r="AC3167" s="67" t="str">
        <f>VLOOKUP(P3167,'Customer List'!B:D,3,)</f>
        <v>OutStation</v>
      </c>
    </row>
    <row r="3168" spans="1:29" x14ac:dyDescent="0.25">
      <c r="A3168" s="25">
        <f t="shared" si="477"/>
        <v>3153</v>
      </c>
      <c r="B3168" s="25" t="s">
        <v>4546</v>
      </c>
      <c r="C3168" s="45" t="s">
        <v>4546</v>
      </c>
      <c r="D3168" s="45" t="s">
        <v>4546</v>
      </c>
      <c r="E3168" s="8">
        <v>217.7</v>
      </c>
      <c r="F3168" s="8">
        <f t="shared" si="474"/>
        <v>19157.599999999999</v>
      </c>
      <c r="G3168" s="54">
        <f t="shared" si="475"/>
        <v>19157.599999999999</v>
      </c>
      <c r="H3168" s="25">
        <v>318318</v>
      </c>
      <c r="I3168" s="25" t="s">
        <v>4605</v>
      </c>
      <c r="J3168" s="25">
        <v>1</v>
      </c>
      <c r="K3168" s="25">
        <v>1</v>
      </c>
      <c r="L3168" s="25">
        <f t="shared" si="476"/>
        <v>0</v>
      </c>
      <c r="M3168" s="25"/>
      <c r="N3168" s="45"/>
      <c r="O3168" s="54"/>
      <c r="P3168" s="25" t="s">
        <v>1140</v>
      </c>
      <c r="Q3168" s="25"/>
      <c r="R3168" s="25"/>
      <c r="S3168" s="3">
        <v>4</v>
      </c>
      <c r="T3168" s="55"/>
      <c r="U3168" s="25" t="s">
        <v>19</v>
      </c>
      <c r="V3168" s="25" t="str">
        <f>VLOOKUP(P3168,'Customer List'!B:C,2,)</f>
        <v>Delhi</v>
      </c>
      <c r="W3168" s="56"/>
      <c r="X3168" s="45"/>
      <c r="Y3168" s="25" t="str">
        <f t="shared" si="478"/>
        <v/>
      </c>
      <c r="Z3168" s="25" t="str">
        <f t="shared" si="479"/>
        <v/>
      </c>
      <c r="AA3168" s="25" t="str">
        <f t="shared" si="480"/>
        <v/>
      </c>
      <c r="AB3168" s="25" t="str">
        <f>VLOOKUP(U3168,'Currency Sheet'!A:C,3,)</f>
        <v>DOLLAR</v>
      </c>
      <c r="AC3168" s="67" t="str">
        <f>VLOOKUP(P3168,'Customer List'!B:D,3,)</f>
        <v>Local</v>
      </c>
    </row>
    <row r="3169" spans="1:29" x14ac:dyDescent="0.25">
      <c r="A3169" s="25">
        <f t="shared" si="477"/>
        <v>3154</v>
      </c>
      <c r="B3169" s="25" t="s">
        <v>4546</v>
      </c>
      <c r="C3169" s="45" t="s">
        <v>4546</v>
      </c>
      <c r="D3169" s="45" t="s">
        <v>4546</v>
      </c>
      <c r="E3169" s="8">
        <v>305.25</v>
      </c>
      <c r="F3169" s="8">
        <f t="shared" si="474"/>
        <v>26862</v>
      </c>
      <c r="G3169" s="54">
        <f t="shared" si="475"/>
        <v>188034</v>
      </c>
      <c r="H3169" s="25">
        <v>318340</v>
      </c>
      <c r="I3169" s="25" t="s">
        <v>3810</v>
      </c>
      <c r="J3169" s="25">
        <v>7</v>
      </c>
      <c r="K3169" s="25">
        <v>7</v>
      </c>
      <c r="L3169" s="25">
        <f t="shared" si="476"/>
        <v>0</v>
      </c>
      <c r="M3169" s="25"/>
      <c r="N3169" s="45"/>
      <c r="O3169" s="54"/>
      <c r="P3169" s="25" t="s">
        <v>243</v>
      </c>
      <c r="Q3169" s="25"/>
      <c r="R3169" s="25"/>
      <c r="S3169" s="3">
        <v>4</v>
      </c>
      <c r="T3169" s="55"/>
      <c r="U3169" s="25" t="s">
        <v>19</v>
      </c>
      <c r="V3169" s="25" t="str">
        <f>VLOOKUP(P3169,'Customer List'!B:C,2,)</f>
        <v>Mumbai</v>
      </c>
      <c r="W3169" s="56" t="s">
        <v>3750</v>
      </c>
      <c r="X3169" s="45"/>
      <c r="Y3169" s="25" t="str">
        <f t="shared" si="478"/>
        <v/>
      </c>
      <c r="Z3169" s="25" t="str">
        <f t="shared" si="479"/>
        <v/>
      </c>
      <c r="AA3169" s="25" t="str">
        <f t="shared" si="480"/>
        <v/>
      </c>
      <c r="AB3169" s="25" t="str">
        <f>VLOOKUP(U3169,'Currency Sheet'!A:C,3,)</f>
        <v>DOLLAR</v>
      </c>
      <c r="AC3169" s="67" t="str">
        <f>VLOOKUP(P3169,'Customer List'!B:D,3,)</f>
        <v>OutStation</v>
      </c>
    </row>
    <row r="3170" spans="1:29" x14ac:dyDescent="0.25">
      <c r="A3170" s="25">
        <f t="shared" si="477"/>
        <v>3155</v>
      </c>
      <c r="B3170" s="25" t="s">
        <v>4546</v>
      </c>
      <c r="C3170" s="45" t="s">
        <v>4546</v>
      </c>
      <c r="D3170" s="45" t="s">
        <v>4546</v>
      </c>
      <c r="E3170" s="8">
        <v>259</v>
      </c>
      <c r="F3170" s="8">
        <f t="shared" si="474"/>
        <v>22792</v>
      </c>
      <c r="G3170" s="54">
        <f t="shared" si="475"/>
        <v>22792</v>
      </c>
      <c r="H3170" s="25">
        <v>320216</v>
      </c>
      <c r="I3170" s="25" t="s">
        <v>4606</v>
      </c>
      <c r="J3170" s="25">
        <v>1</v>
      </c>
      <c r="K3170" s="25">
        <v>1</v>
      </c>
      <c r="L3170" s="25">
        <f t="shared" si="476"/>
        <v>0</v>
      </c>
      <c r="M3170" s="25"/>
      <c r="N3170" s="45"/>
      <c r="O3170" s="54"/>
      <c r="P3170" s="25" t="s">
        <v>1140</v>
      </c>
      <c r="Q3170" s="25"/>
      <c r="R3170" s="25"/>
      <c r="S3170" s="3">
        <v>4</v>
      </c>
      <c r="T3170" s="55"/>
      <c r="U3170" s="25" t="s">
        <v>19</v>
      </c>
      <c r="V3170" s="25" t="str">
        <f>VLOOKUP(P3170,'Customer List'!B:C,2,)</f>
        <v>Delhi</v>
      </c>
      <c r="W3170" s="56"/>
      <c r="X3170" s="45"/>
      <c r="Y3170" s="25" t="str">
        <f t="shared" si="478"/>
        <v/>
      </c>
      <c r="Z3170" s="25" t="str">
        <f t="shared" si="479"/>
        <v/>
      </c>
      <c r="AA3170" s="25" t="str">
        <f t="shared" si="480"/>
        <v/>
      </c>
      <c r="AB3170" s="25" t="str">
        <f>VLOOKUP(U3170,'Currency Sheet'!A:C,3,)</f>
        <v>DOLLAR</v>
      </c>
      <c r="AC3170" s="67" t="str">
        <f>VLOOKUP(P3170,'Customer List'!B:D,3,)</f>
        <v>Local</v>
      </c>
    </row>
    <row r="3171" spans="1:29" x14ac:dyDescent="0.25">
      <c r="A3171" s="25">
        <f t="shared" si="477"/>
        <v>3156</v>
      </c>
      <c r="B3171" s="25" t="s">
        <v>4546</v>
      </c>
      <c r="C3171" s="45" t="s">
        <v>4546</v>
      </c>
      <c r="D3171" s="45" t="s">
        <v>4546</v>
      </c>
      <c r="E3171" s="8">
        <v>313.5</v>
      </c>
      <c r="F3171" s="8">
        <f t="shared" si="474"/>
        <v>27588</v>
      </c>
      <c r="G3171" s="54">
        <f t="shared" si="475"/>
        <v>27588</v>
      </c>
      <c r="H3171" s="25">
        <v>321142</v>
      </c>
      <c r="I3171" s="25" t="s">
        <v>4607</v>
      </c>
      <c r="J3171" s="25">
        <v>1</v>
      </c>
      <c r="K3171" s="25">
        <v>1</v>
      </c>
      <c r="L3171" s="25">
        <f t="shared" si="476"/>
        <v>0</v>
      </c>
      <c r="M3171" s="25"/>
      <c r="N3171" s="45"/>
      <c r="O3171" s="54"/>
      <c r="P3171" s="25" t="s">
        <v>289</v>
      </c>
      <c r="Q3171" s="25"/>
      <c r="R3171" s="25"/>
      <c r="S3171" s="3">
        <v>4</v>
      </c>
      <c r="T3171" s="55"/>
      <c r="U3171" s="25" t="s">
        <v>19</v>
      </c>
      <c r="V3171" s="25" t="str">
        <f>VLOOKUP(P3171,'Customer List'!B:C,2,)</f>
        <v>Banglore</v>
      </c>
      <c r="W3171" s="56" t="s">
        <v>3750</v>
      </c>
      <c r="X3171" s="45"/>
      <c r="Y3171" s="25" t="str">
        <f t="shared" si="478"/>
        <v/>
      </c>
      <c r="Z3171" s="25" t="str">
        <f t="shared" si="479"/>
        <v/>
      </c>
      <c r="AA3171" s="25" t="str">
        <f t="shared" si="480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x14ac:dyDescent="0.25">
      <c r="A3172" s="25">
        <f t="shared" si="477"/>
        <v>3157</v>
      </c>
      <c r="B3172" s="25" t="s">
        <v>4546</v>
      </c>
      <c r="C3172" s="45" t="s">
        <v>4546</v>
      </c>
      <c r="D3172" s="45" t="s">
        <v>4546</v>
      </c>
      <c r="E3172" s="8">
        <v>313.5</v>
      </c>
      <c r="F3172" s="8">
        <f t="shared" si="474"/>
        <v>27588</v>
      </c>
      <c r="G3172" s="54">
        <f t="shared" si="475"/>
        <v>27588</v>
      </c>
      <c r="H3172" s="25">
        <v>323050</v>
      </c>
      <c r="I3172" s="25" t="s">
        <v>4608</v>
      </c>
      <c r="J3172" s="25">
        <v>1</v>
      </c>
      <c r="K3172" s="25">
        <v>1</v>
      </c>
      <c r="L3172" s="25">
        <f t="shared" si="476"/>
        <v>0</v>
      </c>
      <c r="M3172" s="25"/>
      <c r="N3172" s="45"/>
      <c r="O3172" s="54"/>
      <c r="P3172" s="25" t="s">
        <v>289</v>
      </c>
      <c r="Q3172" s="25"/>
      <c r="R3172" s="25"/>
      <c r="S3172" s="3">
        <v>4</v>
      </c>
      <c r="T3172" s="55"/>
      <c r="U3172" s="25" t="s">
        <v>19</v>
      </c>
      <c r="V3172" s="25" t="str">
        <f>VLOOKUP(P3172,'Customer List'!B:C,2,)</f>
        <v>Banglore</v>
      </c>
      <c r="W3172" s="56" t="s">
        <v>3750</v>
      </c>
      <c r="X3172" s="45"/>
      <c r="Y3172" s="25" t="str">
        <f t="shared" si="478"/>
        <v/>
      </c>
      <c r="Z3172" s="25" t="str">
        <f t="shared" si="479"/>
        <v/>
      </c>
      <c r="AA3172" s="25" t="str">
        <f t="shared" si="480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x14ac:dyDescent="0.25">
      <c r="A3173" s="25">
        <f t="shared" si="477"/>
        <v>3158</v>
      </c>
      <c r="B3173" s="25" t="s">
        <v>4546</v>
      </c>
      <c r="C3173" s="45" t="s">
        <v>4546</v>
      </c>
      <c r="D3173" s="45" t="s">
        <v>4546</v>
      </c>
      <c r="E3173" s="8">
        <v>267.39999999999998</v>
      </c>
      <c r="F3173" s="8">
        <f t="shared" si="474"/>
        <v>23531.199999999997</v>
      </c>
      <c r="G3173" s="54">
        <f t="shared" si="475"/>
        <v>23531.199999999997</v>
      </c>
      <c r="H3173" s="25">
        <v>325622</v>
      </c>
      <c r="I3173" s="25" t="s">
        <v>4609</v>
      </c>
      <c r="J3173" s="25">
        <v>1</v>
      </c>
      <c r="K3173" s="25">
        <v>1</v>
      </c>
      <c r="L3173" s="25">
        <f t="shared" si="476"/>
        <v>0</v>
      </c>
      <c r="M3173" s="25"/>
      <c r="N3173" s="45"/>
      <c r="O3173" s="54"/>
      <c r="P3173" s="25" t="s">
        <v>289</v>
      </c>
      <c r="Q3173" s="25"/>
      <c r="R3173" s="25"/>
      <c r="S3173" s="3">
        <v>4</v>
      </c>
      <c r="T3173" s="55"/>
      <c r="U3173" s="25" t="s">
        <v>19</v>
      </c>
      <c r="V3173" s="25" t="str">
        <f>VLOOKUP(P3173,'Customer List'!B:C,2,)</f>
        <v>Banglore</v>
      </c>
      <c r="W3173" s="56" t="s">
        <v>3750</v>
      </c>
      <c r="X3173" s="45"/>
      <c r="Y3173" s="25" t="str">
        <f t="shared" si="478"/>
        <v/>
      </c>
      <c r="Z3173" s="25" t="str">
        <f t="shared" si="479"/>
        <v/>
      </c>
      <c r="AA3173" s="25" t="str">
        <f t="shared" si="480"/>
        <v/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x14ac:dyDescent="0.25">
      <c r="A3174" s="25">
        <f t="shared" si="477"/>
        <v>3159</v>
      </c>
      <c r="B3174" s="25" t="s">
        <v>4546</v>
      </c>
      <c r="C3174" s="45" t="s">
        <v>4546</v>
      </c>
      <c r="D3174" s="45" t="s">
        <v>4546</v>
      </c>
      <c r="E3174" s="8">
        <v>187.6</v>
      </c>
      <c r="F3174" s="8">
        <f t="shared" si="474"/>
        <v>16508.8</v>
      </c>
      <c r="G3174" s="54">
        <f t="shared" si="475"/>
        <v>16508.8</v>
      </c>
      <c r="H3174" s="25">
        <v>328708</v>
      </c>
      <c r="I3174" s="25" t="s">
        <v>4610</v>
      </c>
      <c r="J3174" s="25">
        <v>1</v>
      </c>
      <c r="K3174" s="25">
        <v>1</v>
      </c>
      <c r="L3174" s="25">
        <f t="shared" si="476"/>
        <v>0</v>
      </c>
      <c r="M3174" s="25"/>
      <c r="N3174" s="45"/>
      <c r="O3174" s="54"/>
      <c r="P3174" s="25" t="s">
        <v>1093</v>
      </c>
      <c r="Q3174" s="25"/>
      <c r="R3174" s="25"/>
      <c r="S3174" s="3">
        <v>4</v>
      </c>
      <c r="T3174" s="55"/>
      <c r="U3174" s="25" t="s">
        <v>19</v>
      </c>
      <c r="V3174" s="25" t="str">
        <f>VLOOKUP(P3174,'Customer List'!B:C,2,)</f>
        <v>Hyderabad</v>
      </c>
      <c r="W3174" s="56" t="s">
        <v>3750</v>
      </c>
      <c r="X3174" s="45"/>
      <c r="Y3174" s="25" t="str">
        <f t="shared" si="478"/>
        <v/>
      </c>
      <c r="Z3174" s="25" t="str">
        <f t="shared" si="479"/>
        <v/>
      </c>
      <c r="AA3174" s="25" t="str">
        <f t="shared" si="480"/>
        <v/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x14ac:dyDescent="0.25">
      <c r="A3175" s="25">
        <f t="shared" si="477"/>
        <v>3160</v>
      </c>
      <c r="B3175" s="25" t="s">
        <v>4546</v>
      </c>
      <c r="C3175" s="45" t="s">
        <v>4546</v>
      </c>
      <c r="D3175" s="45" t="s">
        <v>4546</v>
      </c>
      <c r="E3175" s="8">
        <v>160.30000000000001</v>
      </c>
      <c r="F3175" s="8">
        <f t="shared" si="474"/>
        <v>14106.400000000001</v>
      </c>
      <c r="G3175" s="54">
        <f t="shared" si="475"/>
        <v>14106.400000000001</v>
      </c>
      <c r="H3175" s="25">
        <v>329904</v>
      </c>
      <c r="I3175" s="25" t="s">
        <v>4611</v>
      </c>
      <c r="J3175" s="25">
        <v>1</v>
      </c>
      <c r="K3175" s="25">
        <v>1</v>
      </c>
      <c r="L3175" s="25">
        <f t="shared" si="476"/>
        <v>0</v>
      </c>
      <c r="M3175" s="25"/>
      <c r="N3175" s="45"/>
      <c r="O3175" s="54"/>
      <c r="P3175" s="25" t="s">
        <v>4458</v>
      </c>
      <c r="Q3175" s="25"/>
      <c r="R3175" s="25"/>
      <c r="S3175" s="3">
        <v>4</v>
      </c>
      <c r="T3175" s="55"/>
      <c r="U3175" s="25" t="s">
        <v>19</v>
      </c>
      <c r="V3175" s="25" t="str">
        <f>VLOOKUP(P3175,'Customer List'!B:C,2,)</f>
        <v>MUMBAI</v>
      </c>
      <c r="W3175" s="56" t="s">
        <v>3750</v>
      </c>
      <c r="X3175" s="45"/>
      <c r="Y3175" s="25" t="str">
        <f t="shared" si="478"/>
        <v/>
      </c>
      <c r="Z3175" s="25" t="str">
        <f t="shared" si="479"/>
        <v/>
      </c>
      <c r="AA3175" s="25" t="str">
        <f t="shared" si="480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477"/>
        <v>3161</v>
      </c>
      <c r="B3176" s="25" t="s">
        <v>4546</v>
      </c>
      <c r="C3176" s="45" t="s">
        <v>4546</v>
      </c>
      <c r="D3176" s="45" t="s">
        <v>4546</v>
      </c>
      <c r="E3176" s="8">
        <v>204.4</v>
      </c>
      <c r="F3176" s="8">
        <f t="shared" si="474"/>
        <v>17987.2</v>
      </c>
      <c r="G3176" s="54">
        <f t="shared" si="475"/>
        <v>17987.2</v>
      </c>
      <c r="H3176" s="25">
        <v>329906</v>
      </c>
      <c r="I3176" s="25" t="s">
        <v>4612</v>
      </c>
      <c r="J3176" s="25">
        <v>1</v>
      </c>
      <c r="K3176" s="25">
        <v>1</v>
      </c>
      <c r="L3176" s="25">
        <f t="shared" si="476"/>
        <v>0</v>
      </c>
      <c r="M3176" s="25"/>
      <c r="N3176" s="45"/>
      <c r="O3176" s="54"/>
      <c r="P3176" s="25" t="s">
        <v>1140</v>
      </c>
      <c r="Q3176" s="25"/>
      <c r="R3176" s="25"/>
      <c r="S3176" s="3">
        <v>4</v>
      </c>
      <c r="T3176" s="55"/>
      <c r="U3176" s="25" t="s">
        <v>19</v>
      </c>
      <c r="V3176" s="25" t="str">
        <f>VLOOKUP(P3176,'Customer List'!B:C,2,)</f>
        <v>Delhi</v>
      </c>
      <c r="W3176" s="56"/>
      <c r="X3176" s="45"/>
      <c r="Y3176" s="25" t="str">
        <f t="shared" si="478"/>
        <v/>
      </c>
      <c r="Z3176" s="25" t="str">
        <f t="shared" si="479"/>
        <v/>
      </c>
      <c r="AA3176" s="25" t="str">
        <f t="shared" si="480"/>
        <v/>
      </c>
      <c r="AB3176" s="25" t="str">
        <f>VLOOKUP(U3176,'Currency Sheet'!A:C,3,)</f>
        <v>DOLLAR</v>
      </c>
      <c r="AC3176" s="67" t="str">
        <f>VLOOKUP(P3176,'Customer List'!B:D,3,)</f>
        <v>Local</v>
      </c>
    </row>
    <row r="3177" spans="1:29" x14ac:dyDescent="0.25">
      <c r="A3177" s="25">
        <f t="shared" si="477"/>
        <v>3162</v>
      </c>
      <c r="B3177" s="25" t="s">
        <v>4546</v>
      </c>
      <c r="C3177" s="45" t="s">
        <v>4546</v>
      </c>
      <c r="D3177" s="45" t="s">
        <v>4546</v>
      </c>
      <c r="E3177" s="8">
        <v>301.5</v>
      </c>
      <c r="F3177" s="8">
        <f t="shared" si="474"/>
        <v>26532</v>
      </c>
      <c r="G3177" s="54">
        <f t="shared" si="475"/>
        <v>26532</v>
      </c>
      <c r="H3177" s="25">
        <v>329920</v>
      </c>
      <c r="I3177" s="25" t="s">
        <v>4613</v>
      </c>
      <c r="J3177" s="25">
        <v>1</v>
      </c>
      <c r="K3177" s="25">
        <v>1</v>
      </c>
      <c r="L3177" s="25">
        <f t="shared" si="476"/>
        <v>0</v>
      </c>
      <c r="M3177" s="25"/>
      <c r="N3177" s="45"/>
      <c r="O3177" s="54"/>
      <c r="P3177" s="25" t="s">
        <v>1140</v>
      </c>
      <c r="Q3177" s="25"/>
      <c r="R3177" s="25"/>
      <c r="S3177" s="3">
        <v>4</v>
      </c>
      <c r="T3177" s="55"/>
      <c r="U3177" s="25" t="s">
        <v>19</v>
      </c>
      <c r="V3177" s="25" t="str">
        <f>VLOOKUP(P3177,'Customer List'!B:C,2,)</f>
        <v>Delhi</v>
      </c>
      <c r="W3177" s="56"/>
      <c r="X3177" s="45"/>
      <c r="Y3177" s="25" t="str">
        <f t="shared" si="478"/>
        <v/>
      </c>
      <c r="Z3177" s="25" t="str">
        <f t="shared" si="479"/>
        <v/>
      </c>
      <c r="AA3177" s="25" t="str">
        <f t="shared" si="480"/>
        <v/>
      </c>
      <c r="AB3177" s="25" t="str">
        <f>VLOOKUP(U3177,'Currency Sheet'!A:C,3,)</f>
        <v>DOLLAR</v>
      </c>
      <c r="AC3177" s="67" t="str">
        <f>VLOOKUP(P3177,'Customer List'!B:D,3,)</f>
        <v>Local</v>
      </c>
    </row>
    <row r="3178" spans="1:29" x14ac:dyDescent="0.25">
      <c r="A3178" s="25">
        <f t="shared" si="477"/>
        <v>3163</v>
      </c>
      <c r="B3178" s="25" t="s">
        <v>4546</v>
      </c>
      <c r="C3178" s="45" t="s">
        <v>4546</v>
      </c>
      <c r="D3178" s="45" t="s">
        <v>4546</v>
      </c>
      <c r="E3178" s="8">
        <v>301.5</v>
      </c>
      <c r="F3178" s="8">
        <f t="shared" ref="F3178:F3241" si="481">IF(AB3178="DOLLAR",E3178*88,E3178)</f>
        <v>26532</v>
      </c>
      <c r="G3178" s="54">
        <f t="shared" ref="G3178:G3241" si="482">F3178*J3178</f>
        <v>26532</v>
      </c>
      <c r="H3178" s="25">
        <v>329920</v>
      </c>
      <c r="I3178" s="25" t="s">
        <v>4613</v>
      </c>
      <c r="J3178" s="25">
        <v>1</v>
      </c>
      <c r="K3178" s="25">
        <v>1</v>
      </c>
      <c r="L3178" s="25">
        <f t="shared" si="476"/>
        <v>0</v>
      </c>
      <c r="M3178" s="25"/>
      <c r="N3178" s="45"/>
      <c r="O3178" s="54"/>
      <c r="P3178" s="25" t="s">
        <v>289</v>
      </c>
      <c r="Q3178" s="25"/>
      <c r="R3178" s="25"/>
      <c r="S3178" s="3">
        <v>4</v>
      </c>
      <c r="T3178" s="55"/>
      <c r="U3178" s="25" t="s">
        <v>19</v>
      </c>
      <c r="V3178" s="25" t="str">
        <f>VLOOKUP(P3178,'Customer List'!B:C,2,)</f>
        <v>Banglore</v>
      </c>
      <c r="W3178" s="56" t="s">
        <v>3750</v>
      </c>
      <c r="X3178" s="45"/>
      <c r="Y3178" s="25" t="str">
        <f t="shared" si="478"/>
        <v/>
      </c>
      <c r="Z3178" s="25" t="str">
        <f t="shared" si="479"/>
        <v/>
      </c>
      <c r="AA3178" s="25" t="str">
        <f t="shared" si="480"/>
        <v/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x14ac:dyDescent="0.25">
      <c r="A3179" s="25">
        <f t="shared" si="477"/>
        <v>3164</v>
      </c>
      <c r="B3179" s="25" t="s">
        <v>4546</v>
      </c>
      <c r="C3179" s="45" t="s">
        <v>4546</v>
      </c>
      <c r="D3179" s="45" t="s">
        <v>4546</v>
      </c>
      <c r="E3179" s="8">
        <v>321.75</v>
      </c>
      <c r="F3179" s="8">
        <f t="shared" si="481"/>
        <v>28314</v>
      </c>
      <c r="G3179" s="54">
        <f t="shared" si="482"/>
        <v>84942</v>
      </c>
      <c r="H3179" s="25">
        <v>337238</v>
      </c>
      <c r="I3179" s="25" t="s">
        <v>3905</v>
      </c>
      <c r="J3179" s="25">
        <v>3</v>
      </c>
      <c r="K3179" s="25">
        <v>3</v>
      </c>
      <c r="L3179" s="25">
        <f t="shared" si="476"/>
        <v>0</v>
      </c>
      <c r="M3179" s="25"/>
      <c r="N3179" s="45"/>
      <c r="O3179" s="54"/>
      <c r="P3179" s="25" t="s">
        <v>243</v>
      </c>
      <c r="Q3179" s="25"/>
      <c r="R3179" s="25"/>
      <c r="S3179" s="3">
        <v>4</v>
      </c>
      <c r="T3179" s="55"/>
      <c r="U3179" s="25" t="s">
        <v>19</v>
      </c>
      <c r="V3179" s="25" t="str">
        <f>VLOOKUP(P3179,'Customer List'!B:C,2,)</f>
        <v>Mumbai</v>
      </c>
      <c r="W3179" s="56" t="s">
        <v>3750</v>
      </c>
      <c r="X3179" s="45"/>
      <c r="Y3179" s="25" t="str">
        <f t="shared" si="478"/>
        <v/>
      </c>
      <c r="Z3179" s="25" t="str">
        <f t="shared" si="479"/>
        <v/>
      </c>
      <c r="AA3179" s="25" t="str">
        <f t="shared" si="480"/>
        <v/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x14ac:dyDescent="0.25">
      <c r="A3180" s="25">
        <f t="shared" si="477"/>
        <v>3165</v>
      </c>
      <c r="B3180" s="25" t="s">
        <v>4546</v>
      </c>
      <c r="C3180" s="45" t="s">
        <v>4546</v>
      </c>
      <c r="D3180" s="45" t="s">
        <v>4546</v>
      </c>
      <c r="E3180" s="8">
        <v>74.900000000000006</v>
      </c>
      <c r="F3180" s="8">
        <f t="shared" si="481"/>
        <v>6591.2000000000007</v>
      </c>
      <c r="G3180" s="54">
        <f t="shared" si="482"/>
        <v>13182.400000000001</v>
      </c>
      <c r="H3180" s="25">
        <v>343107</v>
      </c>
      <c r="I3180" s="25" t="s">
        <v>4614</v>
      </c>
      <c r="J3180" s="25">
        <v>2</v>
      </c>
      <c r="K3180" s="25">
        <v>2</v>
      </c>
      <c r="L3180" s="25">
        <f t="shared" si="476"/>
        <v>0</v>
      </c>
      <c r="M3180" s="25"/>
      <c r="N3180" s="45"/>
      <c r="O3180" s="54"/>
      <c r="P3180" s="25" t="s">
        <v>2178</v>
      </c>
      <c r="Q3180" s="25"/>
      <c r="R3180" s="25"/>
      <c r="S3180" s="3">
        <v>4</v>
      </c>
      <c r="T3180" s="55"/>
      <c r="U3180" s="25" t="s">
        <v>19</v>
      </c>
      <c r="V3180" s="25" t="str">
        <f>VLOOKUP(P3180,'Customer List'!B:C,2,)</f>
        <v>Gujrat</v>
      </c>
      <c r="W3180" s="56" t="s">
        <v>3750</v>
      </c>
      <c r="X3180" s="45"/>
      <c r="Y3180" s="25" t="str">
        <f t="shared" si="478"/>
        <v/>
      </c>
      <c r="Z3180" s="25" t="str">
        <f t="shared" si="479"/>
        <v/>
      </c>
      <c r="AA3180" s="25" t="str">
        <f t="shared" si="480"/>
        <v/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x14ac:dyDescent="0.25">
      <c r="A3181" s="25">
        <f t="shared" si="477"/>
        <v>3166</v>
      </c>
      <c r="B3181" s="25" t="s">
        <v>4546</v>
      </c>
      <c r="C3181" s="45" t="s">
        <v>4546</v>
      </c>
      <c r="D3181" s="45" t="s">
        <v>4546</v>
      </c>
      <c r="E3181" s="8">
        <v>238</v>
      </c>
      <c r="F3181" s="8">
        <f t="shared" si="481"/>
        <v>20944</v>
      </c>
      <c r="G3181" s="54">
        <f t="shared" si="482"/>
        <v>20944</v>
      </c>
      <c r="H3181" s="25">
        <v>343314</v>
      </c>
      <c r="I3181" s="25" t="s">
        <v>4615</v>
      </c>
      <c r="J3181" s="25">
        <v>1</v>
      </c>
      <c r="K3181" s="25">
        <v>1</v>
      </c>
      <c r="L3181" s="25">
        <f t="shared" si="476"/>
        <v>0</v>
      </c>
      <c r="M3181" s="25"/>
      <c r="N3181" s="45"/>
      <c r="O3181" s="54"/>
      <c r="P3181" s="25" t="s">
        <v>1140</v>
      </c>
      <c r="Q3181" s="25"/>
      <c r="R3181" s="25"/>
      <c r="S3181" s="3">
        <v>4</v>
      </c>
      <c r="T3181" s="55"/>
      <c r="U3181" s="25" t="s">
        <v>19</v>
      </c>
      <c r="V3181" s="25" t="str">
        <f>VLOOKUP(P3181,'Customer List'!B:C,2,)</f>
        <v>Delhi</v>
      </c>
      <c r="W3181" s="56"/>
      <c r="X3181" s="45"/>
      <c r="Y3181" s="25" t="str">
        <f t="shared" si="478"/>
        <v/>
      </c>
      <c r="Z3181" s="25" t="str">
        <f t="shared" si="479"/>
        <v/>
      </c>
      <c r="AA3181" s="25" t="str">
        <f t="shared" si="480"/>
        <v/>
      </c>
      <c r="AB3181" s="25" t="str">
        <f>VLOOKUP(U3181,'Currency Sheet'!A:C,3,)</f>
        <v>DOLLAR</v>
      </c>
      <c r="AC3181" s="67" t="str">
        <f>VLOOKUP(P3181,'Customer List'!B:D,3,)</f>
        <v>Local</v>
      </c>
    </row>
    <row r="3182" spans="1:29" x14ac:dyDescent="0.25">
      <c r="A3182" s="25">
        <f t="shared" si="477"/>
        <v>3167</v>
      </c>
      <c r="B3182" s="25" t="s">
        <v>4546</v>
      </c>
      <c r="C3182" s="45" t="s">
        <v>4546</v>
      </c>
      <c r="D3182" s="45" t="s">
        <v>4546</v>
      </c>
      <c r="E3182" s="8">
        <v>162.4</v>
      </c>
      <c r="F3182" s="8">
        <f t="shared" si="481"/>
        <v>14291.2</v>
      </c>
      <c r="G3182" s="54">
        <f t="shared" si="482"/>
        <v>14291.2</v>
      </c>
      <c r="H3182" s="25">
        <v>343322</v>
      </c>
      <c r="I3182" s="25" t="s">
        <v>4616</v>
      </c>
      <c r="J3182" s="25">
        <v>1</v>
      </c>
      <c r="K3182" s="25">
        <v>1</v>
      </c>
      <c r="L3182" s="25">
        <f t="shared" si="476"/>
        <v>0</v>
      </c>
      <c r="M3182" s="25"/>
      <c r="N3182" s="45"/>
      <c r="O3182" s="54"/>
      <c r="P3182" s="25" t="s">
        <v>1140</v>
      </c>
      <c r="Q3182" s="25"/>
      <c r="R3182" s="25"/>
      <c r="S3182" s="3">
        <v>4</v>
      </c>
      <c r="T3182" s="55"/>
      <c r="U3182" s="25" t="s">
        <v>19</v>
      </c>
      <c r="V3182" s="25" t="str">
        <f>VLOOKUP(P3182,'Customer List'!B:C,2,)</f>
        <v>Delhi</v>
      </c>
      <c r="W3182" s="56"/>
      <c r="X3182" s="45"/>
      <c r="Y3182" s="25" t="str">
        <f t="shared" si="478"/>
        <v/>
      </c>
      <c r="Z3182" s="25" t="str">
        <f t="shared" si="479"/>
        <v/>
      </c>
      <c r="AA3182" s="25" t="str">
        <f t="shared" si="480"/>
        <v/>
      </c>
      <c r="AB3182" s="25" t="str">
        <f>VLOOKUP(U3182,'Currency Sheet'!A:C,3,)</f>
        <v>DOLLAR</v>
      </c>
      <c r="AC3182" s="67" t="str">
        <f>VLOOKUP(P3182,'Customer List'!B:D,3,)</f>
        <v>Local</v>
      </c>
    </row>
    <row r="3183" spans="1:29" x14ac:dyDescent="0.25">
      <c r="A3183" s="25">
        <f t="shared" si="477"/>
        <v>3168</v>
      </c>
      <c r="B3183" s="25" t="s">
        <v>4546</v>
      </c>
      <c r="C3183" s="45" t="s">
        <v>4546</v>
      </c>
      <c r="D3183" s="45" t="s">
        <v>4546</v>
      </c>
      <c r="E3183" s="8">
        <v>107.1</v>
      </c>
      <c r="F3183" s="8">
        <f t="shared" si="481"/>
        <v>9424.7999999999993</v>
      </c>
      <c r="G3183" s="54">
        <f t="shared" si="482"/>
        <v>9424.7999999999993</v>
      </c>
      <c r="H3183" s="25">
        <v>344103</v>
      </c>
      <c r="I3183" s="25" t="s">
        <v>4617</v>
      </c>
      <c r="J3183" s="25">
        <v>1</v>
      </c>
      <c r="K3183" s="25">
        <v>1</v>
      </c>
      <c r="L3183" s="25">
        <f t="shared" si="476"/>
        <v>0</v>
      </c>
      <c r="M3183" s="25"/>
      <c r="N3183" s="45"/>
      <c r="O3183" s="54"/>
      <c r="P3183" s="25" t="s">
        <v>2497</v>
      </c>
      <c r="Q3183" s="25"/>
      <c r="R3183" s="25"/>
      <c r="S3183" s="3">
        <v>4</v>
      </c>
      <c r="T3183" s="55"/>
      <c r="U3183" s="25" t="s">
        <v>19</v>
      </c>
      <c r="V3183" s="25" t="str">
        <f>VLOOKUP(P3183,'Customer List'!B:C,2,)</f>
        <v>Chennai</v>
      </c>
      <c r="W3183" s="56" t="s">
        <v>3750</v>
      </c>
      <c r="X3183" s="45"/>
      <c r="Y3183" s="25" t="str">
        <f t="shared" si="478"/>
        <v/>
      </c>
      <c r="Z3183" s="25" t="str">
        <f t="shared" si="479"/>
        <v/>
      </c>
      <c r="AA3183" s="25" t="str">
        <f t="shared" si="480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x14ac:dyDescent="0.25">
      <c r="A3184" s="25">
        <f t="shared" si="477"/>
        <v>3169</v>
      </c>
      <c r="B3184" s="25" t="s">
        <v>4546</v>
      </c>
      <c r="C3184" s="45" t="s">
        <v>4546</v>
      </c>
      <c r="D3184" s="45" t="s">
        <v>4546</v>
      </c>
      <c r="E3184" s="8">
        <v>334.5</v>
      </c>
      <c r="F3184" s="8">
        <f t="shared" si="481"/>
        <v>29436</v>
      </c>
      <c r="G3184" s="54">
        <f t="shared" si="482"/>
        <v>29436</v>
      </c>
      <c r="H3184" s="25">
        <v>345024</v>
      </c>
      <c r="I3184" s="25" t="s">
        <v>4618</v>
      </c>
      <c r="J3184" s="25">
        <v>1</v>
      </c>
      <c r="K3184" s="25">
        <v>1</v>
      </c>
      <c r="L3184" s="25">
        <f t="shared" si="476"/>
        <v>0</v>
      </c>
      <c r="M3184" s="25"/>
      <c r="N3184" s="45"/>
      <c r="O3184" s="54"/>
      <c r="P3184" s="25" t="s">
        <v>1140</v>
      </c>
      <c r="Q3184" s="25"/>
      <c r="R3184" s="25"/>
      <c r="S3184" s="3">
        <v>4</v>
      </c>
      <c r="T3184" s="55"/>
      <c r="U3184" s="25" t="s">
        <v>19</v>
      </c>
      <c r="V3184" s="25" t="str">
        <f>VLOOKUP(P3184,'Customer List'!B:C,2,)</f>
        <v>Delhi</v>
      </c>
      <c r="W3184" s="56"/>
      <c r="X3184" s="45"/>
      <c r="Y3184" s="25" t="str">
        <f t="shared" si="478"/>
        <v/>
      </c>
      <c r="Z3184" s="25" t="str">
        <f t="shared" si="479"/>
        <v/>
      </c>
      <c r="AA3184" s="25" t="str">
        <f t="shared" si="480"/>
        <v/>
      </c>
      <c r="AB3184" s="25" t="str">
        <f>VLOOKUP(U3184,'Currency Sheet'!A:C,3,)</f>
        <v>DOLLAR</v>
      </c>
      <c r="AC3184" s="67" t="str">
        <f>VLOOKUP(P3184,'Customer List'!B:D,3,)</f>
        <v>Local</v>
      </c>
    </row>
    <row r="3185" spans="1:29" x14ac:dyDescent="0.25">
      <c r="A3185" s="25">
        <f t="shared" si="477"/>
        <v>3170</v>
      </c>
      <c r="B3185" s="25" t="s">
        <v>4546</v>
      </c>
      <c r="C3185" s="45" t="s">
        <v>4546</v>
      </c>
      <c r="D3185" s="45" t="s">
        <v>4546</v>
      </c>
      <c r="E3185" s="8">
        <v>2586.5</v>
      </c>
      <c r="F3185" s="8">
        <f t="shared" si="481"/>
        <v>227612</v>
      </c>
      <c r="G3185" s="54">
        <f t="shared" si="482"/>
        <v>227612</v>
      </c>
      <c r="H3185" s="25">
        <v>345907</v>
      </c>
      <c r="I3185" s="25" t="s">
        <v>4619</v>
      </c>
      <c r="J3185" s="25">
        <v>1</v>
      </c>
      <c r="K3185" s="25">
        <v>1</v>
      </c>
      <c r="L3185" s="25">
        <f t="shared" si="476"/>
        <v>0</v>
      </c>
      <c r="M3185" s="25"/>
      <c r="N3185" s="45"/>
      <c r="O3185" s="54"/>
      <c r="P3185" s="25" t="s">
        <v>4459</v>
      </c>
      <c r="Q3185" s="25"/>
      <c r="R3185" s="25"/>
      <c r="S3185" s="3">
        <v>4</v>
      </c>
      <c r="T3185" s="55"/>
      <c r="U3185" s="25" t="s">
        <v>19</v>
      </c>
      <c r="V3185" s="25" t="str">
        <f>VLOOKUP(P3185,'Customer List'!B:C,2,)</f>
        <v>BANGLORE</v>
      </c>
      <c r="W3185" s="56" t="s">
        <v>4686</v>
      </c>
      <c r="X3185" s="45"/>
      <c r="Y3185" s="25" t="str">
        <f t="shared" si="478"/>
        <v/>
      </c>
      <c r="Z3185" s="25" t="str">
        <f t="shared" si="479"/>
        <v/>
      </c>
      <c r="AA3185" s="25" t="str">
        <f t="shared" si="480"/>
        <v/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x14ac:dyDescent="0.25">
      <c r="A3186" s="25">
        <f t="shared" si="477"/>
        <v>3171</v>
      </c>
      <c r="B3186" s="25" t="s">
        <v>4546</v>
      </c>
      <c r="C3186" s="45" t="s">
        <v>4546</v>
      </c>
      <c r="D3186" s="45" t="s">
        <v>4546</v>
      </c>
      <c r="E3186" s="8">
        <v>87.5</v>
      </c>
      <c r="F3186" s="8">
        <f t="shared" si="481"/>
        <v>7700</v>
      </c>
      <c r="G3186" s="54">
        <f t="shared" si="482"/>
        <v>7700</v>
      </c>
      <c r="H3186" s="25">
        <v>353007</v>
      </c>
      <c r="I3186" s="25" t="s">
        <v>4620</v>
      </c>
      <c r="J3186" s="25">
        <v>1</v>
      </c>
      <c r="K3186" s="25">
        <v>1</v>
      </c>
      <c r="L3186" s="25">
        <f t="shared" si="476"/>
        <v>0</v>
      </c>
      <c r="M3186" s="25"/>
      <c r="N3186" s="45"/>
      <c r="O3186" s="54"/>
      <c r="P3186" s="25" t="s">
        <v>296</v>
      </c>
      <c r="Q3186" s="25"/>
      <c r="R3186" s="25"/>
      <c r="S3186" s="3">
        <v>4</v>
      </c>
      <c r="T3186" s="55"/>
      <c r="U3186" s="25" t="s">
        <v>19</v>
      </c>
      <c r="V3186" s="25" t="str">
        <f>VLOOKUP(P3186,'Customer List'!B:C,2,)</f>
        <v>Kerala</v>
      </c>
      <c r="W3186" s="56" t="s">
        <v>3750</v>
      </c>
      <c r="X3186" s="45"/>
      <c r="Y3186" s="25" t="str">
        <f t="shared" si="478"/>
        <v/>
      </c>
      <c r="Z3186" s="25" t="str">
        <f t="shared" si="479"/>
        <v/>
      </c>
      <c r="AA3186" s="25" t="str">
        <f t="shared" si="480"/>
        <v/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x14ac:dyDescent="0.25">
      <c r="A3187" s="25">
        <f t="shared" si="477"/>
        <v>3172</v>
      </c>
      <c r="B3187" s="25" t="s">
        <v>4546</v>
      </c>
      <c r="C3187" s="45" t="s">
        <v>4546</v>
      </c>
      <c r="D3187" s="45" t="s">
        <v>4546</v>
      </c>
      <c r="E3187" s="8">
        <v>236.6</v>
      </c>
      <c r="F3187" s="8">
        <f t="shared" si="481"/>
        <v>20820.8</v>
      </c>
      <c r="G3187" s="54">
        <f t="shared" si="482"/>
        <v>20820.8</v>
      </c>
      <c r="H3187" s="25">
        <v>353606</v>
      </c>
      <c r="I3187" s="25" t="s">
        <v>4314</v>
      </c>
      <c r="J3187" s="25">
        <v>1</v>
      </c>
      <c r="K3187" s="25">
        <v>1</v>
      </c>
      <c r="L3187" s="25">
        <f t="shared" si="476"/>
        <v>0</v>
      </c>
      <c r="M3187" s="25"/>
      <c r="N3187" s="45"/>
      <c r="O3187" s="54"/>
      <c r="P3187" s="25" t="s">
        <v>243</v>
      </c>
      <c r="Q3187" s="25"/>
      <c r="R3187" s="25"/>
      <c r="S3187" s="3">
        <v>4</v>
      </c>
      <c r="T3187" s="55"/>
      <c r="U3187" s="25" t="s">
        <v>19</v>
      </c>
      <c r="V3187" s="25" t="str">
        <f>VLOOKUP(P3187,'Customer List'!B:C,2,)</f>
        <v>Mumbai</v>
      </c>
      <c r="W3187" s="56" t="s">
        <v>3750</v>
      </c>
      <c r="X3187" s="45"/>
      <c r="Y3187" s="25" t="str">
        <f t="shared" si="478"/>
        <v/>
      </c>
      <c r="Z3187" s="25" t="str">
        <f t="shared" si="479"/>
        <v/>
      </c>
      <c r="AA3187" s="25" t="str">
        <f t="shared" si="480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x14ac:dyDescent="0.25">
      <c r="A3188" s="25">
        <f t="shared" si="477"/>
        <v>3173</v>
      </c>
      <c r="B3188" s="25" t="s">
        <v>4546</v>
      </c>
      <c r="C3188" s="45" t="s">
        <v>4546</v>
      </c>
      <c r="D3188" s="45" t="s">
        <v>4546</v>
      </c>
      <c r="E3188" s="8">
        <v>305.25</v>
      </c>
      <c r="F3188" s="8">
        <f t="shared" si="481"/>
        <v>26862</v>
      </c>
      <c r="G3188" s="54">
        <f t="shared" si="482"/>
        <v>26862</v>
      </c>
      <c r="H3188" s="25">
        <v>353726</v>
      </c>
      <c r="I3188" s="25" t="s">
        <v>4315</v>
      </c>
      <c r="J3188" s="25">
        <v>1</v>
      </c>
      <c r="K3188" s="25">
        <v>1</v>
      </c>
      <c r="L3188" s="25">
        <f t="shared" si="476"/>
        <v>0</v>
      </c>
      <c r="M3188" s="25"/>
      <c r="N3188" s="45"/>
      <c r="O3188" s="54"/>
      <c r="P3188" s="25" t="s">
        <v>243</v>
      </c>
      <c r="Q3188" s="25"/>
      <c r="R3188" s="25"/>
      <c r="S3188" s="3">
        <v>4</v>
      </c>
      <c r="T3188" s="55"/>
      <c r="U3188" s="25" t="s">
        <v>19</v>
      </c>
      <c r="V3188" s="25" t="str">
        <f>VLOOKUP(P3188,'Customer List'!B:C,2,)</f>
        <v>Mumbai</v>
      </c>
      <c r="W3188" s="56" t="s">
        <v>3750</v>
      </c>
      <c r="X3188" s="45"/>
      <c r="Y3188" s="25" t="str">
        <f t="shared" si="478"/>
        <v/>
      </c>
      <c r="Z3188" s="25" t="str">
        <f t="shared" si="479"/>
        <v/>
      </c>
      <c r="AA3188" s="25" t="str">
        <f t="shared" si="480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x14ac:dyDescent="0.25">
      <c r="A3189" s="25">
        <f t="shared" si="477"/>
        <v>3174</v>
      </c>
      <c r="B3189" s="25" t="s">
        <v>4546</v>
      </c>
      <c r="C3189" s="45" t="s">
        <v>4546</v>
      </c>
      <c r="D3189" s="45" t="s">
        <v>4546</v>
      </c>
      <c r="E3189" s="8">
        <v>91.7</v>
      </c>
      <c r="F3189" s="8">
        <f t="shared" si="481"/>
        <v>8069.6</v>
      </c>
      <c r="G3189" s="54">
        <f t="shared" si="482"/>
        <v>8069.6</v>
      </c>
      <c r="H3189" s="25">
        <v>355607</v>
      </c>
      <c r="I3189" s="25" t="s">
        <v>4621</v>
      </c>
      <c r="J3189" s="25">
        <v>1</v>
      </c>
      <c r="K3189" s="25">
        <v>1</v>
      </c>
      <c r="L3189" s="25">
        <f t="shared" si="476"/>
        <v>0</v>
      </c>
      <c r="M3189" s="25"/>
      <c r="N3189" s="45"/>
      <c r="O3189" s="54"/>
      <c r="P3189" s="25" t="s">
        <v>195</v>
      </c>
      <c r="Q3189" s="25"/>
      <c r="R3189" s="25"/>
      <c r="S3189" s="3">
        <v>4</v>
      </c>
      <c r="T3189" s="55" t="s">
        <v>610</v>
      </c>
      <c r="U3189" s="25" t="s">
        <v>19</v>
      </c>
      <c r="V3189" s="25" t="str">
        <f>VLOOKUP(P3189,'Customer List'!B:C,2,)</f>
        <v>Kanpur</v>
      </c>
      <c r="W3189" s="56" t="s">
        <v>4688</v>
      </c>
      <c r="X3189" s="45"/>
      <c r="Y3189" s="25" t="str">
        <f t="shared" si="478"/>
        <v/>
      </c>
      <c r="Z3189" s="25" t="str">
        <f t="shared" si="479"/>
        <v/>
      </c>
      <c r="AA3189" s="25" t="str">
        <f t="shared" si="480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x14ac:dyDescent="0.25">
      <c r="A3190" s="25">
        <f t="shared" si="477"/>
        <v>3175</v>
      </c>
      <c r="B3190" s="25" t="s">
        <v>4546</v>
      </c>
      <c r="C3190" s="45" t="s">
        <v>4546</v>
      </c>
      <c r="D3190" s="45" t="s">
        <v>4546</v>
      </c>
      <c r="E3190" s="8">
        <v>142.80000000000001</v>
      </c>
      <c r="F3190" s="8">
        <f t="shared" si="481"/>
        <v>12566.400000000001</v>
      </c>
      <c r="G3190" s="54">
        <f t="shared" si="482"/>
        <v>12566.400000000001</v>
      </c>
      <c r="H3190" s="25">
        <v>363006</v>
      </c>
      <c r="I3190" s="25" t="s">
        <v>4590</v>
      </c>
      <c r="J3190" s="25">
        <v>1</v>
      </c>
      <c r="K3190" s="25">
        <v>1</v>
      </c>
      <c r="L3190" s="25">
        <f t="shared" si="476"/>
        <v>0</v>
      </c>
      <c r="M3190" s="25"/>
      <c r="N3190" s="45"/>
      <c r="O3190" s="54"/>
      <c r="P3190" s="25" t="s">
        <v>1901</v>
      </c>
      <c r="Q3190" s="25"/>
      <c r="R3190" s="25"/>
      <c r="S3190" s="3">
        <v>4</v>
      </c>
      <c r="T3190" s="55"/>
      <c r="U3190" s="25" t="s">
        <v>19</v>
      </c>
      <c r="V3190" s="25" t="str">
        <f>VLOOKUP(P3190,'Customer List'!B:C,2,)</f>
        <v>Mumbai</v>
      </c>
      <c r="W3190" s="56" t="s">
        <v>3750</v>
      </c>
      <c r="X3190" s="45"/>
      <c r="Y3190" s="25" t="str">
        <f t="shared" si="478"/>
        <v/>
      </c>
      <c r="Z3190" s="25" t="str">
        <f t="shared" si="479"/>
        <v/>
      </c>
      <c r="AA3190" s="25" t="str">
        <f t="shared" si="480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x14ac:dyDescent="0.25">
      <c r="A3191" s="25">
        <f t="shared" si="477"/>
        <v>3176</v>
      </c>
      <c r="B3191" s="25" t="s">
        <v>4546</v>
      </c>
      <c r="C3191" s="45" t="s">
        <v>4546</v>
      </c>
      <c r="D3191" s="45" t="s">
        <v>4546</v>
      </c>
      <c r="E3191" s="8">
        <v>242.9</v>
      </c>
      <c r="F3191" s="8">
        <f t="shared" si="481"/>
        <v>21375.200000000001</v>
      </c>
      <c r="G3191" s="54">
        <f t="shared" si="482"/>
        <v>21375.200000000001</v>
      </c>
      <c r="H3191" s="25">
        <v>363034</v>
      </c>
      <c r="I3191" s="25" t="s">
        <v>4622</v>
      </c>
      <c r="J3191" s="25">
        <v>1</v>
      </c>
      <c r="K3191" s="25">
        <v>1</v>
      </c>
      <c r="L3191" s="25">
        <f t="shared" si="476"/>
        <v>0</v>
      </c>
      <c r="M3191" s="25"/>
      <c r="N3191" s="45"/>
      <c r="O3191" s="54"/>
      <c r="P3191" s="25" t="s">
        <v>1093</v>
      </c>
      <c r="Q3191" s="25"/>
      <c r="R3191" s="25"/>
      <c r="S3191" s="3">
        <v>4</v>
      </c>
      <c r="T3191" s="55"/>
      <c r="U3191" s="25" t="s">
        <v>19</v>
      </c>
      <c r="V3191" s="25" t="str">
        <f>VLOOKUP(P3191,'Customer List'!B:C,2,)</f>
        <v>Hyderabad</v>
      </c>
      <c r="W3191" s="56" t="s">
        <v>3750</v>
      </c>
      <c r="X3191" s="45"/>
      <c r="Y3191" s="25" t="str">
        <f t="shared" si="478"/>
        <v/>
      </c>
      <c r="Z3191" s="25" t="str">
        <f t="shared" si="479"/>
        <v/>
      </c>
      <c r="AA3191" s="25" t="str">
        <f t="shared" si="480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x14ac:dyDescent="0.25">
      <c r="A3192" s="25">
        <f t="shared" si="477"/>
        <v>3177</v>
      </c>
      <c r="B3192" s="25" t="s">
        <v>4546</v>
      </c>
      <c r="C3192" s="45" t="s">
        <v>4546</v>
      </c>
      <c r="D3192" s="45" t="s">
        <v>4546</v>
      </c>
      <c r="E3192" s="8">
        <v>107.8</v>
      </c>
      <c r="F3192" s="8">
        <f t="shared" si="481"/>
        <v>9486.4</v>
      </c>
      <c r="G3192" s="54">
        <f t="shared" si="482"/>
        <v>9486.4</v>
      </c>
      <c r="H3192" s="25">
        <v>364803</v>
      </c>
      <c r="I3192" s="25" t="s">
        <v>4623</v>
      </c>
      <c r="J3192" s="25">
        <v>1</v>
      </c>
      <c r="K3192" s="25">
        <v>1</v>
      </c>
      <c r="L3192" s="25">
        <f t="shared" si="476"/>
        <v>0</v>
      </c>
      <c r="M3192" s="25"/>
      <c r="N3192" s="45"/>
      <c r="O3192" s="54"/>
      <c r="P3192" s="25" t="s">
        <v>195</v>
      </c>
      <c r="Q3192" s="25"/>
      <c r="R3192" s="25"/>
      <c r="S3192" s="3">
        <v>4</v>
      </c>
      <c r="T3192" s="55"/>
      <c r="U3192" s="25" t="s">
        <v>19</v>
      </c>
      <c r="V3192" s="25" t="str">
        <f>VLOOKUP(P3192,'Customer List'!B:C,2,)</f>
        <v>Kanpur</v>
      </c>
      <c r="W3192" s="56" t="s">
        <v>3750</v>
      </c>
      <c r="X3192" s="45"/>
      <c r="Y3192" s="25" t="str">
        <f t="shared" si="478"/>
        <v/>
      </c>
      <c r="Z3192" s="25" t="str">
        <f t="shared" si="479"/>
        <v/>
      </c>
      <c r="AA3192" s="25" t="str">
        <f t="shared" si="480"/>
        <v/>
      </c>
      <c r="AB3192" s="25" t="str">
        <f>VLOOKUP(U3192,'Currency Sheet'!A:C,3,)</f>
        <v>DOLLAR</v>
      </c>
      <c r="AC3192" s="67" t="str">
        <f>VLOOKUP(P3192,'Customer List'!B:D,3,)</f>
        <v>OutStation</v>
      </c>
    </row>
    <row r="3193" spans="1:29" x14ac:dyDescent="0.25">
      <c r="A3193" s="25">
        <f t="shared" si="477"/>
        <v>3178</v>
      </c>
      <c r="B3193" s="25" t="s">
        <v>4546</v>
      </c>
      <c r="C3193" s="45" t="s">
        <v>4546</v>
      </c>
      <c r="D3193" s="45" t="s">
        <v>4546</v>
      </c>
      <c r="E3193" s="8">
        <v>259</v>
      </c>
      <c r="F3193" s="8">
        <f t="shared" si="481"/>
        <v>22792</v>
      </c>
      <c r="G3193" s="54">
        <f t="shared" si="482"/>
        <v>22792</v>
      </c>
      <c r="H3193" s="25">
        <v>367730</v>
      </c>
      <c r="I3193" s="25" t="s">
        <v>4624</v>
      </c>
      <c r="J3193" s="25">
        <v>1</v>
      </c>
      <c r="K3193" s="25">
        <v>1</v>
      </c>
      <c r="L3193" s="25">
        <f t="shared" si="476"/>
        <v>0</v>
      </c>
      <c r="M3193" s="25"/>
      <c r="N3193" s="45"/>
      <c r="O3193" s="54"/>
      <c r="P3193" s="25" t="s">
        <v>2053</v>
      </c>
      <c r="Q3193" s="25"/>
      <c r="R3193" s="25"/>
      <c r="S3193" s="3">
        <v>4</v>
      </c>
      <c r="T3193" s="55"/>
      <c r="U3193" s="25" t="s">
        <v>19</v>
      </c>
      <c r="V3193" s="25" t="str">
        <f>VLOOKUP(P3193,'Customer List'!B:C,2,)</f>
        <v>Banglore</v>
      </c>
      <c r="W3193" s="56" t="s">
        <v>4686</v>
      </c>
      <c r="X3193" s="45"/>
      <c r="Y3193" s="25" t="str">
        <f t="shared" si="478"/>
        <v/>
      </c>
      <c r="Z3193" s="25" t="str">
        <f t="shared" si="479"/>
        <v/>
      </c>
      <c r="AA3193" s="25" t="str">
        <f t="shared" si="480"/>
        <v/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x14ac:dyDescent="0.25">
      <c r="A3194" s="25">
        <f t="shared" si="477"/>
        <v>3179</v>
      </c>
      <c r="B3194" s="25" t="s">
        <v>4546</v>
      </c>
      <c r="C3194" s="45" t="s">
        <v>4546</v>
      </c>
      <c r="D3194" s="45" t="s">
        <v>4546</v>
      </c>
      <c r="E3194" s="8">
        <v>267.39999999999998</v>
      </c>
      <c r="F3194" s="8">
        <f t="shared" si="481"/>
        <v>23531.199999999997</v>
      </c>
      <c r="G3194" s="54">
        <f t="shared" si="482"/>
        <v>47062.399999999994</v>
      </c>
      <c r="H3194" s="25">
        <v>368504</v>
      </c>
      <c r="I3194" s="25" t="s">
        <v>4625</v>
      </c>
      <c r="J3194" s="25">
        <v>2</v>
      </c>
      <c r="K3194" s="25">
        <v>2</v>
      </c>
      <c r="L3194" s="25">
        <f t="shared" si="476"/>
        <v>0</v>
      </c>
      <c r="M3194" s="25"/>
      <c r="N3194" s="45"/>
      <c r="O3194" s="54"/>
      <c r="P3194" s="25" t="s">
        <v>4460</v>
      </c>
      <c r="Q3194" s="25"/>
      <c r="R3194" s="25"/>
      <c r="S3194" s="3">
        <v>4</v>
      </c>
      <c r="T3194" s="55"/>
      <c r="U3194" s="25" t="s">
        <v>19</v>
      </c>
      <c r="V3194" s="25" t="str">
        <f>VLOOKUP(P3194,'Customer List'!B:C,2,)</f>
        <v>MUMBAI</v>
      </c>
      <c r="W3194" s="56" t="s">
        <v>3750</v>
      </c>
      <c r="X3194" s="45"/>
      <c r="Y3194" s="25" t="str">
        <f t="shared" si="478"/>
        <v/>
      </c>
      <c r="Z3194" s="25" t="str">
        <f t="shared" si="479"/>
        <v/>
      </c>
      <c r="AA3194" s="25" t="str">
        <f t="shared" si="480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x14ac:dyDescent="0.25">
      <c r="A3195" s="25">
        <f t="shared" si="477"/>
        <v>3180</v>
      </c>
      <c r="B3195" s="25" t="s">
        <v>4546</v>
      </c>
      <c r="C3195" s="45" t="s">
        <v>4546</v>
      </c>
      <c r="D3195" s="45" t="s">
        <v>4546</v>
      </c>
      <c r="E3195" s="8">
        <v>261.8</v>
      </c>
      <c r="F3195" s="8">
        <f t="shared" si="481"/>
        <v>23038.400000000001</v>
      </c>
      <c r="G3195" s="54">
        <f t="shared" si="482"/>
        <v>23038.400000000001</v>
      </c>
      <c r="H3195" s="25">
        <v>369212</v>
      </c>
      <c r="I3195" s="25" t="s">
        <v>4626</v>
      </c>
      <c r="J3195" s="25">
        <v>1</v>
      </c>
      <c r="K3195" s="25">
        <v>1</v>
      </c>
      <c r="L3195" s="25">
        <f t="shared" si="476"/>
        <v>0</v>
      </c>
      <c r="M3195" s="25"/>
      <c r="N3195" s="45"/>
      <c r="O3195" s="54"/>
      <c r="P3195" s="25" t="s">
        <v>1140</v>
      </c>
      <c r="Q3195" s="25"/>
      <c r="R3195" s="25"/>
      <c r="S3195" s="3">
        <v>4</v>
      </c>
      <c r="T3195" s="55"/>
      <c r="U3195" s="25" t="s">
        <v>19</v>
      </c>
      <c r="V3195" s="25" t="str">
        <f>VLOOKUP(P3195,'Customer List'!B:C,2,)</f>
        <v>Delhi</v>
      </c>
      <c r="W3195" s="56"/>
      <c r="X3195" s="45"/>
      <c r="Y3195" s="25" t="str">
        <f t="shared" si="478"/>
        <v/>
      </c>
      <c r="Z3195" s="25" t="str">
        <f t="shared" si="479"/>
        <v/>
      </c>
      <c r="AA3195" s="25" t="str">
        <f t="shared" si="480"/>
        <v/>
      </c>
      <c r="AB3195" s="25" t="str">
        <f>VLOOKUP(U3195,'Currency Sheet'!A:C,3,)</f>
        <v>DOLLAR</v>
      </c>
      <c r="AC3195" s="67" t="str">
        <f>VLOOKUP(P3195,'Customer List'!B:D,3,)</f>
        <v>Local</v>
      </c>
    </row>
    <row r="3196" spans="1:29" x14ac:dyDescent="0.25">
      <c r="A3196" s="25">
        <f t="shared" si="477"/>
        <v>3181</v>
      </c>
      <c r="B3196" s="25" t="s">
        <v>4546</v>
      </c>
      <c r="C3196" s="45" t="s">
        <v>4546</v>
      </c>
      <c r="D3196" s="45" t="s">
        <v>4546</v>
      </c>
      <c r="E3196" s="8">
        <v>334.5</v>
      </c>
      <c r="F3196" s="8">
        <f t="shared" si="481"/>
        <v>29436</v>
      </c>
      <c r="G3196" s="54">
        <f t="shared" si="482"/>
        <v>29436</v>
      </c>
      <c r="H3196" s="25">
        <v>372712</v>
      </c>
      <c r="I3196" s="25" t="s">
        <v>4627</v>
      </c>
      <c r="J3196" s="25">
        <v>1</v>
      </c>
      <c r="K3196" s="25">
        <v>1</v>
      </c>
      <c r="L3196" s="25">
        <f t="shared" si="476"/>
        <v>0</v>
      </c>
      <c r="M3196" s="25"/>
      <c r="N3196" s="45"/>
      <c r="O3196" s="54"/>
      <c r="P3196" s="25" t="s">
        <v>1140</v>
      </c>
      <c r="Q3196" s="25"/>
      <c r="R3196" s="25"/>
      <c r="S3196" s="3">
        <v>4</v>
      </c>
      <c r="T3196" s="55"/>
      <c r="U3196" s="25" t="s">
        <v>19</v>
      </c>
      <c r="V3196" s="25" t="str">
        <f>VLOOKUP(P3196,'Customer List'!B:C,2,)</f>
        <v>Delhi</v>
      </c>
      <c r="W3196" s="56"/>
      <c r="X3196" s="45"/>
      <c r="Y3196" s="25" t="str">
        <f t="shared" si="478"/>
        <v/>
      </c>
      <c r="Z3196" s="25" t="str">
        <f t="shared" si="479"/>
        <v/>
      </c>
      <c r="AA3196" s="25" t="str">
        <f t="shared" si="480"/>
        <v/>
      </c>
      <c r="AB3196" s="25" t="str">
        <f>VLOOKUP(U3196,'Currency Sheet'!A:C,3,)</f>
        <v>DOLLAR</v>
      </c>
      <c r="AC3196" s="67" t="str">
        <f>VLOOKUP(P3196,'Customer List'!B:D,3,)</f>
        <v>Local</v>
      </c>
    </row>
    <row r="3197" spans="1:29" x14ac:dyDescent="0.25">
      <c r="A3197" s="25">
        <f t="shared" si="477"/>
        <v>3182</v>
      </c>
      <c r="B3197" s="25" t="s">
        <v>4546</v>
      </c>
      <c r="C3197" s="45" t="s">
        <v>4546</v>
      </c>
      <c r="D3197" s="45" t="s">
        <v>4546</v>
      </c>
      <c r="E3197" s="8">
        <v>115.5</v>
      </c>
      <c r="F3197" s="8">
        <f t="shared" si="481"/>
        <v>10164</v>
      </c>
      <c r="G3197" s="54">
        <f t="shared" si="482"/>
        <v>10164</v>
      </c>
      <c r="H3197" s="25">
        <v>375113</v>
      </c>
      <c r="I3197" s="25" t="s">
        <v>4628</v>
      </c>
      <c r="J3197" s="25">
        <v>1</v>
      </c>
      <c r="K3197" s="25">
        <v>1</v>
      </c>
      <c r="L3197" s="25">
        <f t="shared" si="476"/>
        <v>0</v>
      </c>
      <c r="M3197" s="25"/>
      <c r="N3197" s="45"/>
      <c r="O3197" s="54"/>
      <c r="P3197" s="25" t="s">
        <v>173</v>
      </c>
      <c r="Q3197" s="25"/>
      <c r="R3197" s="25"/>
      <c r="S3197" s="3">
        <v>4</v>
      </c>
      <c r="T3197" s="55"/>
      <c r="U3197" s="25" t="s">
        <v>19</v>
      </c>
      <c r="V3197" s="25" t="str">
        <f>VLOOKUP(P3197,'Customer List'!B:C,2,)</f>
        <v>Kolkata</v>
      </c>
      <c r="W3197" s="56" t="s">
        <v>3749</v>
      </c>
      <c r="X3197" s="45"/>
      <c r="Y3197" s="25" t="str">
        <f t="shared" si="478"/>
        <v/>
      </c>
      <c r="Z3197" s="25" t="str">
        <f t="shared" si="479"/>
        <v/>
      </c>
      <c r="AA3197" s="25" t="str">
        <f t="shared" si="480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x14ac:dyDescent="0.25">
      <c r="A3198" s="25">
        <f t="shared" si="477"/>
        <v>3183</v>
      </c>
      <c r="B3198" s="25" t="s">
        <v>4546</v>
      </c>
      <c r="C3198" s="45" t="s">
        <v>4546</v>
      </c>
      <c r="D3198" s="45" t="s">
        <v>4546</v>
      </c>
      <c r="E3198" s="8">
        <v>259</v>
      </c>
      <c r="F3198" s="8">
        <f t="shared" si="481"/>
        <v>22792</v>
      </c>
      <c r="G3198" s="54">
        <f t="shared" si="482"/>
        <v>22792</v>
      </c>
      <c r="H3198" s="25">
        <v>399214</v>
      </c>
      <c r="I3198" s="25" t="s">
        <v>4629</v>
      </c>
      <c r="J3198" s="25">
        <v>1</v>
      </c>
      <c r="K3198" s="25">
        <v>1</v>
      </c>
      <c r="L3198" s="25">
        <f t="shared" si="476"/>
        <v>0</v>
      </c>
      <c r="M3198" s="25"/>
      <c r="N3198" s="45"/>
      <c r="O3198" s="54"/>
      <c r="P3198" s="25" t="s">
        <v>243</v>
      </c>
      <c r="Q3198" s="25"/>
      <c r="R3198" s="25"/>
      <c r="S3198" s="3">
        <v>4</v>
      </c>
      <c r="T3198" s="55"/>
      <c r="U3198" s="25" t="s">
        <v>19</v>
      </c>
      <c r="V3198" s="25" t="str">
        <f>VLOOKUP(P3198,'Customer List'!B:C,2,)</f>
        <v>Mumbai</v>
      </c>
      <c r="W3198" s="56" t="s">
        <v>3750</v>
      </c>
      <c r="X3198" s="45"/>
      <c r="Y3198" s="25" t="str">
        <f t="shared" si="478"/>
        <v/>
      </c>
      <c r="Z3198" s="25" t="str">
        <f t="shared" si="479"/>
        <v/>
      </c>
      <c r="AA3198" s="25" t="str">
        <f t="shared" si="480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x14ac:dyDescent="0.25">
      <c r="A3199" s="25">
        <f t="shared" si="477"/>
        <v>3184</v>
      </c>
      <c r="B3199" s="25" t="s">
        <v>4546</v>
      </c>
      <c r="C3199" s="45" t="s">
        <v>4546</v>
      </c>
      <c r="D3199" s="45" t="s">
        <v>4546</v>
      </c>
      <c r="E3199" s="8">
        <v>21</v>
      </c>
      <c r="F3199" s="8">
        <f t="shared" si="481"/>
        <v>1848</v>
      </c>
      <c r="G3199" s="54">
        <f t="shared" si="482"/>
        <v>3696</v>
      </c>
      <c r="H3199" s="25">
        <v>400101</v>
      </c>
      <c r="I3199" s="25" t="s">
        <v>4630</v>
      </c>
      <c r="J3199" s="25">
        <v>2</v>
      </c>
      <c r="K3199" s="25">
        <v>2</v>
      </c>
      <c r="L3199" s="25">
        <f t="shared" si="476"/>
        <v>0</v>
      </c>
      <c r="M3199" s="25"/>
      <c r="N3199" s="45"/>
      <c r="O3199" s="54"/>
      <c r="P3199" s="25" t="s">
        <v>3600</v>
      </c>
      <c r="Q3199" s="25"/>
      <c r="R3199" s="25"/>
      <c r="S3199" s="3">
        <v>4</v>
      </c>
      <c r="T3199" s="55"/>
      <c r="U3199" s="25" t="s">
        <v>19</v>
      </c>
      <c r="V3199" s="25" t="str">
        <f>VLOOKUP(P3199,'Customer List'!B:C,2,)</f>
        <v>Bhopal</v>
      </c>
      <c r="W3199" s="56" t="s">
        <v>3750</v>
      </c>
      <c r="X3199" s="45"/>
      <c r="Y3199" s="25" t="str">
        <f t="shared" si="478"/>
        <v/>
      </c>
      <c r="Z3199" s="25" t="str">
        <f t="shared" si="479"/>
        <v/>
      </c>
      <c r="AA3199" s="25" t="str">
        <f t="shared" si="480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x14ac:dyDescent="0.25">
      <c r="A3200" s="25">
        <f t="shared" si="477"/>
        <v>3185</v>
      </c>
      <c r="B3200" s="25" t="s">
        <v>4546</v>
      </c>
      <c r="C3200" s="45" t="s">
        <v>4546</v>
      </c>
      <c r="D3200" s="45" t="s">
        <v>4546</v>
      </c>
      <c r="E3200" s="8">
        <v>74.2</v>
      </c>
      <c r="F3200" s="8">
        <f t="shared" si="481"/>
        <v>6529.6</v>
      </c>
      <c r="G3200" s="54">
        <f t="shared" si="482"/>
        <v>6529.6</v>
      </c>
      <c r="H3200" s="25">
        <v>400108</v>
      </c>
      <c r="I3200" s="25" t="s">
        <v>3824</v>
      </c>
      <c r="J3200" s="25">
        <v>1</v>
      </c>
      <c r="K3200" s="25">
        <v>1</v>
      </c>
      <c r="L3200" s="25">
        <f t="shared" si="476"/>
        <v>0</v>
      </c>
      <c r="M3200" s="25"/>
      <c r="N3200" s="45"/>
      <c r="O3200" s="54"/>
      <c r="P3200" s="25" t="s">
        <v>4458</v>
      </c>
      <c r="Q3200" s="25"/>
      <c r="R3200" s="25"/>
      <c r="S3200" s="3">
        <v>4</v>
      </c>
      <c r="T3200" s="55"/>
      <c r="U3200" s="25" t="s">
        <v>19</v>
      </c>
      <c r="V3200" s="25" t="str">
        <f>VLOOKUP(P3200,'Customer List'!B:C,2,)</f>
        <v>MUMBAI</v>
      </c>
      <c r="W3200" s="56" t="s">
        <v>3750</v>
      </c>
      <c r="X3200" s="45"/>
      <c r="Y3200" s="25" t="str">
        <f t="shared" si="478"/>
        <v/>
      </c>
      <c r="Z3200" s="25" t="str">
        <f t="shared" si="479"/>
        <v/>
      </c>
      <c r="AA3200" s="25" t="str">
        <f t="shared" si="480"/>
        <v/>
      </c>
      <c r="AB3200" s="25" t="str">
        <f>VLOOKUP(U3200,'Currency Sheet'!A:C,3,)</f>
        <v>DOLLAR</v>
      </c>
      <c r="AC3200" s="67" t="str">
        <f>VLOOKUP(P3200,'Customer List'!B:D,3,)</f>
        <v>OutStation</v>
      </c>
    </row>
    <row r="3201" spans="1:29" x14ac:dyDescent="0.25">
      <c r="A3201" s="25">
        <f t="shared" si="477"/>
        <v>3186</v>
      </c>
      <c r="B3201" s="25" t="s">
        <v>4546</v>
      </c>
      <c r="C3201" s="45" t="s">
        <v>4546</v>
      </c>
      <c r="D3201" s="45" t="s">
        <v>4546</v>
      </c>
      <c r="E3201" s="8">
        <v>116.2</v>
      </c>
      <c r="F3201" s="8">
        <f t="shared" si="481"/>
        <v>10225.6</v>
      </c>
      <c r="G3201" s="54">
        <f t="shared" si="482"/>
        <v>10225.6</v>
      </c>
      <c r="H3201" s="25">
        <v>400222</v>
      </c>
      <c r="I3201" s="25" t="s">
        <v>4631</v>
      </c>
      <c r="J3201" s="25">
        <v>1</v>
      </c>
      <c r="K3201" s="25">
        <v>1</v>
      </c>
      <c r="L3201" s="25">
        <f t="shared" si="476"/>
        <v>0</v>
      </c>
      <c r="M3201" s="25"/>
      <c r="N3201" s="45"/>
      <c r="O3201" s="54"/>
      <c r="P3201" s="25" t="s">
        <v>2053</v>
      </c>
      <c r="Q3201" s="25"/>
      <c r="R3201" s="25"/>
      <c r="S3201" s="3">
        <v>4</v>
      </c>
      <c r="T3201" s="55"/>
      <c r="U3201" s="25" t="s">
        <v>19</v>
      </c>
      <c r="V3201" s="25" t="str">
        <f>VLOOKUP(P3201,'Customer List'!B:C,2,)</f>
        <v>Banglore</v>
      </c>
      <c r="W3201" s="56" t="s">
        <v>4686</v>
      </c>
      <c r="X3201" s="45"/>
      <c r="Y3201" s="25" t="str">
        <f t="shared" si="478"/>
        <v/>
      </c>
      <c r="Z3201" s="25" t="str">
        <f t="shared" si="479"/>
        <v/>
      </c>
      <c r="AA3201" s="25" t="str">
        <f t="shared" si="480"/>
        <v/>
      </c>
      <c r="AB3201" s="25" t="str">
        <f>VLOOKUP(U3201,'Currency Sheet'!A:C,3,)</f>
        <v>DOLLAR</v>
      </c>
      <c r="AC3201" s="67" t="str">
        <f>VLOOKUP(P3201,'Customer List'!B:D,3,)</f>
        <v>OutStation</v>
      </c>
    </row>
    <row r="3202" spans="1:29" x14ac:dyDescent="0.25">
      <c r="A3202" s="25">
        <f t="shared" si="477"/>
        <v>3187</v>
      </c>
      <c r="B3202" s="25" t="s">
        <v>4546</v>
      </c>
      <c r="C3202" s="45" t="s">
        <v>4546</v>
      </c>
      <c r="D3202" s="45" t="s">
        <v>4546</v>
      </c>
      <c r="E3202" s="8">
        <v>58.1</v>
      </c>
      <c r="F3202" s="8">
        <f t="shared" si="481"/>
        <v>5112.8</v>
      </c>
      <c r="G3202" s="54">
        <f t="shared" si="482"/>
        <v>5112.8</v>
      </c>
      <c r="H3202" s="25">
        <v>400247</v>
      </c>
      <c r="I3202" s="25" t="s">
        <v>4632</v>
      </c>
      <c r="J3202" s="25">
        <v>1</v>
      </c>
      <c r="K3202" s="25">
        <v>1</v>
      </c>
      <c r="L3202" s="25">
        <f t="shared" si="476"/>
        <v>0</v>
      </c>
      <c r="M3202" s="25"/>
      <c r="N3202" s="45"/>
      <c r="O3202" s="54"/>
      <c r="P3202" s="25" t="s">
        <v>2053</v>
      </c>
      <c r="Q3202" s="25"/>
      <c r="R3202" s="25"/>
      <c r="S3202" s="3">
        <v>4</v>
      </c>
      <c r="T3202" s="55"/>
      <c r="U3202" s="25" t="s">
        <v>19</v>
      </c>
      <c r="V3202" s="25" t="str">
        <f>VLOOKUP(P3202,'Customer List'!B:C,2,)</f>
        <v>Banglore</v>
      </c>
      <c r="W3202" s="56" t="s">
        <v>4686</v>
      </c>
      <c r="X3202" s="45"/>
      <c r="Y3202" s="25" t="str">
        <f t="shared" si="478"/>
        <v/>
      </c>
      <c r="Z3202" s="25" t="str">
        <f t="shared" si="479"/>
        <v/>
      </c>
      <c r="AA3202" s="25" t="str">
        <f t="shared" si="480"/>
        <v/>
      </c>
      <c r="AB3202" s="25" t="str">
        <f>VLOOKUP(U3202,'Currency Sheet'!A:C,3,)</f>
        <v>DOLLAR</v>
      </c>
      <c r="AC3202" s="67" t="str">
        <f>VLOOKUP(P3202,'Customer List'!B:D,3,)</f>
        <v>OutStation</v>
      </c>
    </row>
    <row r="3203" spans="1:29" x14ac:dyDescent="0.25">
      <c r="A3203" s="25">
        <f t="shared" si="477"/>
        <v>3188</v>
      </c>
      <c r="B3203" s="25" t="s">
        <v>4546</v>
      </c>
      <c r="C3203" s="45" t="s">
        <v>4546</v>
      </c>
      <c r="D3203" s="45" t="s">
        <v>4546</v>
      </c>
      <c r="E3203" s="8">
        <v>123.75</v>
      </c>
      <c r="F3203" s="8">
        <f t="shared" si="481"/>
        <v>10890</v>
      </c>
      <c r="G3203" s="54">
        <f t="shared" si="482"/>
        <v>10890</v>
      </c>
      <c r="H3203" s="25">
        <v>400535</v>
      </c>
      <c r="I3203" s="25" t="s">
        <v>4633</v>
      </c>
      <c r="J3203" s="25">
        <v>1</v>
      </c>
      <c r="K3203" s="25">
        <v>1</v>
      </c>
      <c r="L3203" s="25">
        <f t="shared" si="476"/>
        <v>0</v>
      </c>
      <c r="M3203" s="25"/>
      <c r="N3203" s="45"/>
      <c r="O3203" s="54"/>
      <c r="P3203" s="25" t="s">
        <v>1140</v>
      </c>
      <c r="Q3203" s="25"/>
      <c r="R3203" s="25"/>
      <c r="S3203" s="3">
        <v>4</v>
      </c>
      <c r="T3203" s="55"/>
      <c r="U3203" s="25" t="s">
        <v>19</v>
      </c>
      <c r="V3203" s="25" t="str">
        <f>VLOOKUP(P3203,'Customer List'!B:C,2,)</f>
        <v>Delhi</v>
      </c>
      <c r="W3203" s="56"/>
      <c r="X3203" s="45"/>
      <c r="Y3203" s="25" t="str">
        <f t="shared" si="478"/>
        <v/>
      </c>
      <c r="Z3203" s="25" t="str">
        <f t="shared" si="479"/>
        <v/>
      </c>
      <c r="AA3203" s="25" t="str">
        <f t="shared" si="480"/>
        <v/>
      </c>
      <c r="AB3203" s="25" t="str">
        <f>VLOOKUP(U3203,'Currency Sheet'!A:C,3,)</f>
        <v>DOLLAR</v>
      </c>
      <c r="AC3203" s="67" t="str">
        <f>VLOOKUP(P3203,'Customer List'!B:D,3,)</f>
        <v>Local</v>
      </c>
    </row>
    <row r="3204" spans="1:29" x14ac:dyDescent="0.25">
      <c r="A3204" s="25">
        <f t="shared" si="477"/>
        <v>3189</v>
      </c>
      <c r="B3204" s="25" t="s">
        <v>4546</v>
      </c>
      <c r="C3204" s="45" t="s">
        <v>4546</v>
      </c>
      <c r="D3204" s="45" t="s">
        <v>4546</v>
      </c>
      <c r="E3204" s="8">
        <v>153</v>
      </c>
      <c r="F3204" s="8">
        <f t="shared" si="481"/>
        <v>13464</v>
      </c>
      <c r="G3204" s="54">
        <f t="shared" si="482"/>
        <v>13464</v>
      </c>
      <c r="H3204" s="25">
        <v>400539</v>
      </c>
      <c r="I3204" s="25" t="s">
        <v>4634</v>
      </c>
      <c r="J3204" s="25">
        <v>1</v>
      </c>
      <c r="K3204" s="25">
        <v>1</v>
      </c>
      <c r="L3204" s="25">
        <f t="shared" ref="L3204:L3264" si="483">J3204-K3204</f>
        <v>0</v>
      </c>
      <c r="M3204" s="25"/>
      <c r="N3204" s="45"/>
      <c r="O3204" s="54"/>
      <c r="P3204" s="25" t="s">
        <v>1140</v>
      </c>
      <c r="Q3204" s="25"/>
      <c r="R3204" s="25"/>
      <c r="S3204" s="3">
        <v>4</v>
      </c>
      <c r="T3204" s="55"/>
      <c r="U3204" s="25" t="s">
        <v>19</v>
      </c>
      <c r="V3204" s="25" t="str">
        <f>VLOOKUP(P3204,'Customer List'!B:C,2,)</f>
        <v>Delhi</v>
      </c>
      <c r="W3204" s="56"/>
      <c r="X3204" s="45"/>
      <c r="Y3204" s="25" t="str">
        <f t="shared" si="478"/>
        <v/>
      </c>
      <c r="Z3204" s="25" t="str">
        <f t="shared" si="479"/>
        <v/>
      </c>
      <c r="AA3204" s="25" t="str">
        <f t="shared" si="480"/>
        <v/>
      </c>
      <c r="AB3204" s="25" t="str">
        <f>VLOOKUP(U3204,'Currency Sheet'!A:C,3,)</f>
        <v>DOLLAR</v>
      </c>
      <c r="AC3204" s="67" t="str">
        <f>VLOOKUP(P3204,'Customer List'!B:D,3,)</f>
        <v>Local</v>
      </c>
    </row>
    <row r="3205" spans="1:29" x14ac:dyDescent="0.25">
      <c r="A3205" s="25">
        <f t="shared" si="477"/>
        <v>3190</v>
      </c>
      <c r="B3205" s="25" t="s">
        <v>4546</v>
      </c>
      <c r="C3205" s="45" t="s">
        <v>4546</v>
      </c>
      <c r="D3205" s="45" t="s">
        <v>4546</v>
      </c>
      <c r="E3205" s="8">
        <v>90.3</v>
      </c>
      <c r="F3205" s="8">
        <f t="shared" si="481"/>
        <v>7946.4</v>
      </c>
      <c r="G3205" s="54">
        <f t="shared" si="482"/>
        <v>7946.4</v>
      </c>
      <c r="H3205" s="25">
        <v>405210</v>
      </c>
      <c r="I3205" s="25" t="s">
        <v>4635</v>
      </c>
      <c r="J3205" s="25">
        <v>1</v>
      </c>
      <c r="K3205" s="25">
        <v>1</v>
      </c>
      <c r="L3205" s="25">
        <f t="shared" si="483"/>
        <v>0</v>
      </c>
      <c r="M3205" s="25"/>
      <c r="N3205" s="45"/>
      <c r="O3205" s="54"/>
      <c r="P3205" s="25" t="s">
        <v>296</v>
      </c>
      <c r="Q3205" s="25"/>
      <c r="R3205" s="25"/>
      <c r="S3205" s="3">
        <v>4</v>
      </c>
      <c r="T3205" s="55"/>
      <c r="U3205" s="25" t="s">
        <v>19</v>
      </c>
      <c r="V3205" s="25" t="str">
        <f>VLOOKUP(P3205,'Customer List'!B:C,2,)</f>
        <v>Kerala</v>
      </c>
      <c r="W3205" s="56" t="s">
        <v>3750</v>
      </c>
      <c r="X3205" s="45"/>
      <c r="Y3205" s="25" t="str">
        <f t="shared" si="478"/>
        <v/>
      </c>
      <c r="Z3205" s="25" t="str">
        <f t="shared" si="479"/>
        <v/>
      </c>
      <c r="AA3205" s="25" t="str">
        <f t="shared" si="480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x14ac:dyDescent="0.25">
      <c r="A3206" s="25">
        <f t="shared" si="477"/>
        <v>3191</v>
      </c>
      <c r="B3206" s="25" t="s">
        <v>4546</v>
      </c>
      <c r="C3206" s="45" t="s">
        <v>4546</v>
      </c>
      <c r="D3206" s="45" t="s">
        <v>4546</v>
      </c>
      <c r="E3206" s="8">
        <v>49.7</v>
      </c>
      <c r="F3206" s="8">
        <f t="shared" si="481"/>
        <v>4373.6000000000004</v>
      </c>
      <c r="G3206" s="54">
        <f t="shared" si="482"/>
        <v>4373.6000000000004</v>
      </c>
      <c r="H3206" s="25">
        <v>407001</v>
      </c>
      <c r="I3206" s="25" t="s">
        <v>4636</v>
      </c>
      <c r="J3206" s="25">
        <v>1</v>
      </c>
      <c r="K3206" s="25">
        <v>1</v>
      </c>
      <c r="L3206" s="25">
        <f t="shared" si="483"/>
        <v>0</v>
      </c>
      <c r="M3206" s="25"/>
      <c r="N3206" s="45"/>
      <c r="O3206" s="54"/>
      <c r="P3206" s="25" t="s">
        <v>173</v>
      </c>
      <c r="Q3206" s="25"/>
      <c r="R3206" s="25"/>
      <c r="S3206" s="3">
        <v>4</v>
      </c>
      <c r="T3206" s="55"/>
      <c r="U3206" s="25" t="s">
        <v>19</v>
      </c>
      <c r="V3206" s="25" t="str">
        <f>VLOOKUP(P3206,'Customer List'!B:C,2,)</f>
        <v>Kolkata</v>
      </c>
      <c r="W3206" s="56" t="s">
        <v>3749</v>
      </c>
      <c r="X3206" s="45"/>
      <c r="Y3206" s="25" t="str">
        <f t="shared" si="478"/>
        <v/>
      </c>
      <c r="Z3206" s="25" t="str">
        <f t="shared" si="479"/>
        <v/>
      </c>
      <c r="AA3206" s="25" t="str">
        <f t="shared" si="480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x14ac:dyDescent="0.25">
      <c r="A3207" s="25">
        <f t="shared" si="477"/>
        <v>3192</v>
      </c>
      <c r="B3207" s="25" t="s">
        <v>4546</v>
      </c>
      <c r="C3207" s="45" t="s">
        <v>4546</v>
      </c>
      <c r="D3207" s="45" t="s">
        <v>4546</v>
      </c>
      <c r="E3207" s="8">
        <v>234.5</v>
      </c>
      <c r="F3207" s="8">
        <f t="shared" si="481"/>
        <v>20636</v>
      </c>
      <c r="G3207" s="54">
        <f t="shared" si="482"/>
        <v>20636</v>
      </c>
      <c r="H3207" s="25">
        <v>423102</v>
      </c>
      <c r="I3207" s="25" t="s">
        <v>4637</v>
      </c>
      <c r="J3207" s="25">
        <v>1</v>
      </c>
      <c r="K3207" s="25">
        <v>1</v>
      </c>
      <c r="L3207" s="25">
        <f t="shared" si="483"/>
        <v>0</v>
      </c>
      <c r="M3207" s="25"/>
      <c r="N3207" s="45"/>
      <c r="O3207" s="54"/>
      <c r="P3207" s="25" t="s">
        <v>277</v>
      </c>
      <c r="Q3207" s="25"/>
      <c r="R3207" s="25"/>
      <c r="S3207" s="3">
        <v>-20</v>
      </c>
      <c r="T3207" s="55"/>
      <c r="U3207" s="25" t="s">
        <v>19</v>
      </c>
      <c r="V3207" s="25" t="str">
        <f>VLOOKUP(P3207,'Customer List'!B:C,2,)</f>
        <v>Pune</v>
      </c>
      <c r="W3207" s="56" t="s">
        <v>3750</v>
      </c>
      <c r="X3207" s="45"/>
      <c r="Y3207" s="25" t="str">
        <f t="shared" si="478"/>
        <v/>
      </c>
      <c r="Z3207" s="25" t="str">
        <f t="shared" si="479"/>
        <v/>
      </c>
      <c r="AA3207" s="25" t="str">
        <f t="shared" si="480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x14ac:dyDescent="0.25">
      <c r="A3208" s="25">
        <f t="shared" si="477"/>
        <v>3193</v>
      </c>
      <c r="B3208" s="25" t="s">
        <v>4546</v>
      </c>
      <c r="C3208" s="45" t="s">
        <v>4546</v>
      </c>
      <c r="D3208" s="45" t="s">
        <v>4546</v>
      </c>
      <c r="E3208" s="8">
        <v>62.3</v>
      </c>
      <c r="F3208" s="8">
        <f t="shared" si="481"/>
        <v>5482.4</v>
      </c>
      <c r="G3208" s="54">
        <f t="shared" si="482"/>
        <v>5482.4</v>
      </c>
      <c r="H3208" s="25">
        <v>423105</v>
      </c>
      <c r="I3208" s="25" t="s">
        <v>3920</v>
      </c>
      <c r="J3208" s="25">
        <v>1</v>
      </c>
      <c r="K3208" s="25">
        <v>1</v>
      </c>
      <c r="L3208" s="25">
        <f t="shared" si="483"/>
        <v>0</v>
      </c>
      <c r="M3208" s="25"/>
      <c r="N3208" s="45"/>
      <c r="O3208" s="54"/>
      <c r="P3208" s="25" t="s">
        <v>4459</v>
      </c>
      <c r="Q3208" s="25"/>
      <c r="R3208" s="25"/>
      <c r="S3208" s="3">
        <v>-20</v>
      </c>
      <c r="T3208" s="55"/>
      <c r="U3208" s="25" t="s">
        <v>19</v>
      </c>
      <c r="V3208" s="25" t="str">
        <f>VLOOKUP(P3208,'Customer List'!B:C,2,)</f>
        <v>BANGLORE</v>
      </c>
      <c r="W3208" s="56" t="s">
        <v>4686</v>
      </c>
      <c r="X3208" s="45"/>
      <c r="Y3208" s="25" t="str">
        <f t="shared" si="478"/>
        <v/>
      </c>
      <c r="Z3208" s="25" t="str">
        <f t="shared" si="479"/>
        <v/>
      </c>
      <c r="AA3208" s="25" t="str">
        <f t="shared" si="480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x14ac:dyDescent="0.25">
      <c r="A3209" s="25">
        <f t="shared" si="477"/>
        <v>3194</v>
      </c>
      <c r="B3209" s="25" t="s">
        <v>4546</v>
      </c>
      <c r="C3209" s="45" t="s">
        <v>4546</v>
      </c>
      <c r="D3209" s="45" t="s">
        <v>4546</v>
      </c>
      <c r="E3209" s="8">
        <v>62.3</v>
      </c>
      <c r="F3209" s="8">
        <f t="shared" si="481"/>
        <v>5482.4</v>
      </c>
      <c r="G3209" s="54">
        <f t="shared" si="482"/>
        <v>5482.4</v>
      </c>
      <c r="H3209" s="25">
        <v>423107</v>
      </c>
      <c r="I3209" s="25" t="s">
        <v>4638</v>
      </c>
      <c r="J3209" s="25">
        <v>1</v>
      </c>
      <c r="K3209" s="25">
        <v>1</v>
      </c>
      <c r="L3209" s="25">
        <f t="shared" si="483"/>
        <v>0</v>
      </c>
      <c r="M3209" s="25"/>
      <c r="N3209" s="45"/>
      <c r="O3209" s="54"/>
      <c r="P3209" s="25" t="s">
        <v>618</v>
      </c>
      <c r="Q3209" s="25"/>
      <c r="R3209" s="25"/>
      <c r="S3209" s="3">
        <v>-20</v>
      </c>
      <c r="T3209" s="55" t="s">
        <v>610</v>
      </c>
      <c r="U3209" s="25" t="s">
        <v>19</v>
      </c>
      <c r="V3209" s="25" t="str">
        <f>VLOOKUP(P3209,'Customer List'!B:C,2,)</f>
        <v>Bhuvneshwar</v>
      </c>
      <c r="W3209" s="56" t="s">
        <v>4689</v>
      </c>
      <c r="X3209" s="45"/>
      <c r="Y3209" s="25" t="str">
        <f t="shared" si="478"/>
        <v/>
      </c>
      <c r="Z3209" s="25" t="str">
        <f t="shared" si="479"/>
        <v/>
      </c>
      <c r="AA3209" s="25" t="str">
        <f t="shared" si="480"/>
        <v/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x14ac:dyDescent="0.25">
      <c r="A3210" s="25">
        <f t="shared" si="477"/>
        <v>3195</v>
      </c>
      <c r="B3210" s="25" t="s">
        <v>4546</v>
      </c>
      <c r="C3210" s="45" t="s">
        <v>4546</v>
      </c>
      <c r="D3210" s="45" t="s">
        <v>4546</v>
      </c>
      <c r="E3210" s="8">
        <v>62.3</v>
      </c>
      <c r="F3210" s="8">
        <f t="shared" si="481"/>
        <v>5482.4</v>
      </c>
      <c r="G3210" s="54">
        <f t="shared" si="482"/>
        <v>5482.4</v>
      </c>
      <c r="H3210" s="25">
        <v>423115</v>
      </c>
      <c r="I3210" s="25" t="s">
        <v>4337</v>
      </c>
      <c r="J3210" s="25">
        <v>1</v>
      </c>
      <c r="K3210" s="25">
        <v>1</v>
      </c>
      <c r="L3210" s="25">
        <f t="shared" si="483"/>
        <v>0</v>
      </c>
      <c r="M3210" s="25"/>
      <c r="N3210" s="45"/>
      <c r="O3210" s="54"/>
      <c r="P3210" s="25" t="s">
        <v>618</v>
      </c>
      <c r="Q3210" s="25"/>
      <c r="R3210" s="25"/>
      <c r="S3210" s="3">
        <v>-20</v>
      </c>
      <c r="T3210" s="55"/>
      <c r="U3210" s="25" t="s">
        <v>19</v>
      </c>
      <c r="V3210" s="25" t="str">
        <f>VLOOKUP(P3210,'Customer List'!B:C,2,)</f>
        <v>Bhuvneshwar</v>
      </c>
      <c r="W3210" s="56" t="s">
        <v>4686</v>
      </c>
      <c r="X3210" s="45"/>
      <c r="Y3210" s="25" t="str">
        <f t="shared" si="478"/>
        <v/>
      </c>
      <c r="Z3210" s="25" t="str">
        <f t="shared" si="479"/>
        <v/>
      </c>
      <c r="AA3210" s="25" t="str">
        <f t="shared" si="480"/>
        <v/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x14ac:dyDescent="0.25">
      <c r="A3211" s="25">
        <f t="shared" si="477"/>
        <v>3196</v>
      </c>
      <c r="B3211" s="25" t="s">
        <v>4546</v>
      </c>
      <c r="C3211" s="45" t="s">
        <v>4546</v>
      </c>
      <c r="D3211" s="45" t="s">
        <v>4546</v>
      </c>
      <c r="E3211" s="8">
        <v>75.75</v>
      </c>
      <c r="F3211" s="8">
        <f t="shared" si="481"/>
        <v>6666</v>
      </c>
      <c r="G3211" s="54">
        <f t="shared" si="482"/>
        <v>6666</v>
      </c>
      <c r="H3211" s="25">
        <v>423801</v>
      </c>
      <c r="I3211" s="25" t="s">
        <v>3840</v>
      </c>
      <c r="J3211" s="25">
        <v>1</v>
      </c>
      <c r="K3211" s="25">
        <v>1</v>
      </c>
      <c r="L3211" s="25">
        <f t="shared" si="483"/>
        <v>0</v>
      </c>
      <c r="M3211" s="25"/>
      <c r="N3211" s="45"/>
      <c r="O3211" s="54"/>
      <c r="P3211" s="25" t="s">
        <v>173</v>
      </c>
      <c r="Q3211" s="25"/>
      <c r="R3211" s="25"/>
      <c r="S3211" s="3">
        <v>-20</v>
      </c>
      <c r="T3211" s="55"/>
      <c r="U3211" s="25" t="s">
        <v>19</v>
      </c>
      <c r="V3211" s="25" t="str">
        <f>VLOOKUP(P3211,'Customer List'!B:C,2,)</f>
        <v>Kolkata</v>
      </c>
      <c r="W3211" s="56" t="s">
        <v>3749</v>
      </c>
      <c r="X3211" s="45"/>
      <c r="Y3211" s="25" t="str">
        <f t="shared" si="478"/>
        <v/>
      </c>
      <c r="Z3211" s="25" t="str">
        <f t="shared" si="479"/>
        <v/>
      </c>
      <c r="AA3211" s="25" t="str">
        <f t="shared" si="480"/>
        <v/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x14ac:dyDescent="0.25">
      <c r="A3212" s="25">
        <f t="shared" si="477"/>
        <v>3197</v>
      </c>
      <c r="B3212" s="25" t="s">
        <v>4546</v>
      </c>
      <c r="C3212" s="45" t="s">
        <v>4546</v>
      </c>
      <c r="D3212" s="45" t="s">
        <v>4546</v>
      </c>
      <c r="E3212" s="8">
        <v>75.75</v>
      </c>
      <c r="F3212" s="8">
        <f t="shared" si="481"/>
        <v>6666</v>
      </c>
      <c r="G3212" s="54">
        <f t="shared" si="482"/>
        <v>6666</v>
      </c>
      <c r="H3212" s="25">
        <v>423801</v>
      </c>
      <c r="I3212" s="25" t="s">
        <v>3840</v>
      </c>
      <c r="J3212" s="25">
        <v>1</v>
      </c>
      <c r="K3212" s="25">
        <v>1</v>
      </c>
      <c r="L3212" s="25">
        <f t="shared" si="483"/>
        <v>0</v>
      </c>
      <c r="M3212" s="25"/>
      <c r="N3212" s="45"/>
      <c r="O3212" s="54"/>
      <c r="P3212" s="25" t="s">
        <v>626</v>
      </c>
      <c r="Q3212" s="25"/>
      <c r="R3212" s="25"/>
      <c r="S3212" s="3">
        <v>-20</v>
      </c>
      <c r="T3212" s="55"/>
      <c r="U3212" s="25" t="s">
        <v>19</v>
      </c>
      <c r="V3212" s="25" t="str">
        <f>VLOOKUP(P3212,'Customer List'!B:C,2,)</f>
        <v>Delhi</v>
      </c>
      <c r="W3212" s="56"/>
      <c r="X3212" s="45"/>
      <c r="Y3212" s="25" t="str">
        <f t="shared" si="478"/>
        <v/>
      </c>
      <c r="Z3212" s="25" t="str">
        <f t="shared" si="479"/>
        <v/>
      </c>
      <c r="AA3212" s="25" t="str">
        <f t="shared" si="480"/>
        <v/>
      </c>
      <c r="AB3212" s="25" t="str">
        <f>VLOOKUP(U3212,'Currency Sheet'!A:C,3,)</f>
        <v>DOLLAR</v>
      </c>
      <c r="AC3212" s="67" t="str">
        <f>VLOOKUP(P3212,'Customer List'!B:D,3,)</f>
        <v>Local</v>
      </c>
    </row>
    <row r="3213" spans="1:29" x14ac:dyDescent="0.25">
      <c r="A3213" s="25">
        <f t="shared" si="477"/>
        <v>3198</v>
      </c>
      <c r="B3213" s="25" t="s">
        <v>4546</v>
      </c>
      <c r="C3213" s="45" t="s">
        <v>4546</v>
      </c>
      <c r="D3213" s="45" t="s">
        <v>4546</v>
      </c>
      <c r="E3213" s="8">
        <v>115.5</v>
      </c>
      <c r="F3213" s="8">
        <f t="shared" si="481"/>
        <v>10164</v>
      </c>
      <c r="G3213" s="54">
        <f t="shared" si="482"/>
        <v>10164</v>
      </c>
      <c r="H3213" s="25">
        <v>424401</v>
      </c>
      <c r="I3213" s="25" t="s">
        <v>4639</v>
      </c>
      <c r="J3213" s="25">
        <v>1</v>
      </c>
      <c r="K3213" s="25">
        <v>1</v>
      </c>
      <c r="L3213" s="25">
        <f t="shared" si="483"/>
        <v>0</v>
      </c>
      <c r="M3213" s="25"/>
      <c r="N3213" s="45"/>
      <c r="O3213" s="54"/>
      <c r="P3213" s="25" t="s">
        <v>638</v>
      </c>
      <c r="Q3213" s="25"/>
      <c r="R3213" s="25"/>
      <c r="S3213" s="3">
        <v>4</v>
      </c>
      <c r="T3213" s="55"/>
      <c r="U3213" s="25" t="s">
        <v>19</v>
      </c>
      <c r="V3213" s="25" t="str">
        <f>VLOOKUP(P3213,'Customer List'!B:C,2,)</f>
        <v>Delhi</v>
      </c>
      <c r="W3213" s="56"/>
      <c r="X3213" s="45"/>
      <c r="Y3213" s="25" t="str">
        <f t="shared" si="478"/>
        <v/>
      </c>
      <c r="Z3213" s="25" t="str">
        <f t="shared" si="479"/>
        <v/>
      </c>
      <c r="AA3213" s="25" t="str">
        <f t="shared" si="480"/>
        <v/>
      </c>
      <c r="AB3213" s="25" t="str">
        <f>VLOOKUP(U3213,'Currency Sheet'!A:C,3,)</f>
        <v>DOLLAR</v>
      </c>
      <c r="AC3213" s="67" t="str">
        <f>VLOOKUP(P3213,'Customer List'!B:D,3,)</f>
        <v>Local</v>
      </c>
    </row>
    <row r="3214" spans="1:29" x14ac:dyDescent="0.25">
      <c r="A3214" s="25">
        <f t="shared" si="477"/>
        <v>3199</v>
      </c>
      <c r="B3214" s="25" t="s">
        <v>4546</v>
      </c>
      <c r="C3214" s="45" t="s">
        <v>4546</v>
      </c>
      <c r="D3214" s="45" t="s">
        <v>4546</v>
      </c>
      <c r="E3214" s="8">
        <v>115.5</v>
      </c>
      <c r="F3214" s="8">
        <f t="shared" si="481"/>
        <v>10164</v>
      </c>
      <c r="G3214" s="54">
        <f t="shared" si="482"/>
        <v>10164</v>
      </c>
      <c r="H3214" s="25">
        <v>424401</v>
      </c>
      <c r="I3214" s="25" t="s">
        <v>4639</v>
      </c>
      <c r="J3214" s="25">
        <v>1</v>
      </c>
      <c r="K3214" s="25">
        <v>1</v>
      </c>
      <c r="L3214" s="25">
        <f t="shared" si="483"/>
        <v>0</v>
      </c>
      <c r="M3214" s="25"/>
      <c r="N3214" s="45"/>
      <c r="O3214" s="54"/>
      <c r="P3214" s="25" t="s">
        <v>903</v>
      </c>
      <c r="Q3214" s="25"/>
      <c r="R3214" s="25"/>
      <c r="S3214" s="3">
        <v>4</v>
      </c>
      <c r="T3214" s="55"/>
      <c r="U3214" s="25" t="s">
        <v>19</v>
      </c>
      <c r="V3214" s="25" t="str">
        <f>VLOOKUP(P3214,'Customer List'!B:C,2,)</f>
        <v>Delhi</v>
      </c>
      <c r="W3214" s="56"/>
      <c r="X3214" s="45"/>
      <c r="Y3214" s="25" t="str">
        <f t="shared" si="478"/>
        <v/>
      </c>
      <c r="Z3214" s="25" t="str">
        <f t="shared" si="479"/>
        <v/>
      </c>
      <c r="AA3214" s="25" t="str">
        <f t="shared" si="480"/>
        <v/>
      </c>
      <c r="AB3214" s="25" t="str">
        <f>VLOOKUP(U3214,'Currency Sheet'!A:C,3,)</f>
        <v>DOLLAR</v>
      </c>
      <c r="AC3214" s="67" t="str">
        <f>VLOOKUP(P3214,'Customer List'!B:D,3,)</f>
        <v>Local</v>
      </c>
    </row>
    <row r="3215" spans="1:29" x14ac:dyDescent="0.25">
      <c r="A3215" s="25">
        <f t="shared" si="477"/>
        <v>3200</v>
      </c>
      <c r="B3215" s="25" t="s">
        <v>4546</v>
      </c>
      <c r="C3215" s="45" t="s">
        <v>4546</v>
      </c>
      <c r="D3215" s="45" t="s">
        <v>4546</v>
      </c>
      <c r="E3215" s="8">
        <v>98.7</v>
      </c>
      <c r="F3215" s="8">
        <f t="shared" si="481"/>
        <v>8685.6</v>
      </c>
      <c r="G3215" s="54">
        <f t="shared" si="482"/>
        <v>8685.6</v>
      </c>
      <c r="H3215" s="25">
        <v>426102</v>
      </c>
      <c r="I3215" s="25" t="s">
        <v>4640</v>
      </c>
      <c r="J3215" s="25">
        <v>1</v>
      </c>
      <c r="K3215" s="25">
        <v>1</v>
      </c>
      <c r="L3215" s="25">
        <f t="shared" si="483"/>
        <v>0</v>
      </c>
      <c r="M3215" s="25"/>
      <c r="N3215" s="45"/>
      <c r="O3215" s="54"/>
      <c r="P3215" s="25" t="s">
        <v>1140</v>
      </c>
      <c r="Q3215" s="25"/>
      <c r="R3215" s="25"/>
      <c r="S3215" s="3">
        <v>4</v>
      </c>
      <c r="T3215" s="55"/>
      <c r="U3215" s="25" t="s">
        <v>19</v>
      </c>
      <c r="V3215" s="25" t="str">
        <f>VLOOKUP(P3215,'Customer List'!B:C,2,)</f>
        <v>Delhi</v>
      </c>
      <c r="W3215" s="56"/>
      <c r="X3215" s="45"/>
      <c r="Y3215" s="25" t="str">
        <f t="shared" si="478"/>
        <v/>
      </c>
      <c r="Z3215" s="25" t="str">
        <f t="shared" si="479"/>
        <v/>
      </c>
      <c r="AA3215" s="25" t="str">
        <f t="shared" si="480"/>
        <v/>
      </c>
      <c r="AB3215" s="25" t="str">
        <f>VLOOKUP(U3215,'Currency Sheet'!A:C,3,)</f>
        <v>DOLLAR</v>
      </c>
      <c r="AC3215" s="67" t="str">
        <f>VLOOKUP(P3215,'Customer List'!B:D,3,)</f>
        <v>Local</v>
      </c>
    </row>
    <row r="3216" spans="1:29" x14ac:dyDescent="0.25">
      <c r="A3216" s="25">
        <f t="shared" si="477"/>
        <v>3201</v>
      </c>
      <c r="B3216" s="25" t="s">
        <v>4546</v>
      </c>
      <c r="C3216" s="45" t="s">
        <v>4546</v>
      </c>
      <c r="D3216" s="45" t="s">
        <v>4546</v>
      </c>
      <c r="E3216" s="8">
        <v>172.9</v>
      </c>
      <c r="F3216" s="8">
        <f t="shared" si="481"/>
        <v>15215.2</v>
      </c>
      <c r="G3216" s="54">
        <f t="shared" si="482"/>
        <v>15215.2</v>
      </c>
      <c r="H3216" s="25">
        <v>427402</v>
      </c>
      <c r="I3216" s="25" t="s">
        <v>4641</v>
      </c>
      <c r="J3216" s="25">
        <v>1</v>
      </c>
      <c r="K3216" s="25">
        <v>1</v>
      </c>
      <c r="L3216" s="25">
        <f t="shared" si="483"/>
        <v>0</v>
      </c>
      <c r="M3216" s="25"/>
      <c r="N3216" s="45"/>
      <c r="O3216" s="54"/>
      <c r="P3216" s="25" t="s">
        <v>1140</v>
      </c>
      <c r="Q3216" s="25"/>
      <c r="R3216" s="25"/>
      <c r="S3216" s="3">
        <v>-20</v>
      </c>
      <c r="T3216" s="55"/>
      <c r="U3216" s="25" t="s">
        <v>19</v>
      </c>
      <c r="V3216" s="25" t="str">
        <f>VLOOKUP(P3216,'Customer List'!B:C,2,)</f>
        <v>Delhi</v>
      </c>
      <c r="W3216" s="56"/>
      <c r="X3216" s="45"/>
      <c r="Y3216" s="25" t="str">
        <f t="shared" si="478"/>
        <v/>
      </c>
      <c r="Z3216" s="25" t="str">
        <f t="shared" si="479"/>
        <v/>
      </c>
      <c r="AA3216" s="25" t="str">
        <f t="shared" si="480"/>
        <v/>
      </c>
      <c r="AB3216" s="25" t="str">
        <f>VLOOKUP(U3216,'Currency Sheet'!A:C,3,)</f>
        <v>DOLLAR</v>
      </c>
      <c r="AC3216" s="67" t="str">
        <f>VLOOKUP(P3216,'Customer List'!B:D,3,)</f>
        <v>Local</v>
      </c>
    </row>
    <row r="3217" spans="1:29" x14ac:dyDescent="0.25">
      <c r="A3217" s="25">
        <f t="shared" si="477"/>
        <v>3202</v>
      </c>
      <c r="B3217" s="25" t="s">
        <v>4546</v>
      </c>
      <c r="C3217" s="45" t="s">
        <v>4546</v>
      </c>
      <c r="D3217" s="45" t="s">
        <v>4546</v>
      </c>
      <c r="E3217" s="8">
        <v>213.5</v>
      </c>
      <c r="F3217" s="8">
        <f t="shared" si="481"/>
        <v>18788</v>
      </c>
      <c r="G3217" s="54">
        <f t="shared" si="482"/>
        <v>18788</v>
      </c>
      <c r="H3217" s="25">
        <v>430104</v>
      </c>
      <c r="I3217" s="25" t="s">
        <v>4642</v>
      </c>
      <c r="J3217" s="25">
        <v>1</v>
      </c>
      <c r="K3217" s="25">
        <v>1</v>
      </c>
      <c r="L3217" s="25">
        <f t="shared" si="483"/>
        <v>0</v>
      </c>
      <c r="M3217" s="25"/>
      <c r="N3217" s="45"/>
      <c r="O3217" s="54"/>
      <c r="P3217" s="25" t="s">
        <v>173</v>
      </c>
      <c r="Q3217" s="25"/>
      <c r="R3217" s="25"/>
      <c r="S3217" s="3">
        <v>4</v>
      </c>
      <c r="T3217" s="55"/>
      <c r="U3217" s="25" t="s">
        <v>19</v>
      </c>
      <c r="V3217" s="25" t="str">
        <f>VLOOKUP(P3217,'Customer List'!B:C,2,)</f>
        <v>Kolkata</v>
      </c>
      <c r="W3217" s="56" t="s">
        <v>3749</v>
      </c>
      <c r="X3217" s="45"/>
      <c r="Y3217" s="25" t="str">
        <f t="shared" si="478"/>
        <v/>
      </c>
      <c r="Z3217" s="25" t="str">
        <f t="shared" si="479"/>
        <v/>
      </c>
      <c r="AA3217" s="25" t="str">
        <f t="shared" si="480"/>
        <v/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x14ac:dyDescent="0.25">
      <c r="A3218" s="25">
        <f t="shared" si="477"/>
        <v>3203</v>
      </c>
      <c r="B3218" s="25" t="s">
        <v>4546</v>
      </c>
      <c r="C3218" s="45" t="s">
        <v>4546</v>
      </c>
      <c r="D3218" s="45" t="s">
        <v>4546</v>
      </c>
      <c r="E3218" s="8">
        <v>213.5</v>
      </c>
      <c r="F3218" s="8">
        <f t="shared" si="481"/>
        <v>18788</v>
      </c>
      <c r="G3218" s="54">
        <f t="shared" si="482"/>
        <v>18788</v>
      </c>
      <c r="H3218" s="25">
        <v>430604</v>
      </c>
      <c r="I3218" s="25" t="s">
        <v>4643</v>
      </c>
      <c r="J3218" s="25">
        <v>1</v>
      </c>
      <c r="K3218" s="25">
        <v>1</v>
      </c>
      <c r="L3218" s="25">
        <f t="shared" si="483"/>
        <v>0</v>
      </c>
      <c r="M3218" s="25"/>
      <c r="N3218" s="45"/>
      <c r="O3218" s="54"/>
      <c r="P3218" s="25" t="s">
        <v>173</v>
      </c>
      <c r="Q3218" s="25"/>
      <c r="R3218" s="25"/>
      <c r="S3218" s="3">
        <v>4</v>
      </c>
      <c r="T3218" s="55"/>
      <c r="U3218" s="25" t="s">
        <v>19</v>
      </c>
      <c r="V3218" s="25" t="str">
        <f>VLOOKUP(P3218,'Customer List'!B:C,2,)</f>
        <v>Kolkata</v>
      </c>
      <c r="W3218" s="56" t="s">
        <v>3749</v>
      </c>
      <c r="X3218" s="45"/>
      <c r="Y3218" s="25" t="str">
        <f t="shared" si="478"/>
        <v/>
      </c>
      <c r="Z3218" s="25" t="str">
        <f t="shared" si="479"/>
        <v/>
      </c>
      <c r="AA3218" s="25" t="str">
        <f t="shared" si="480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x14ac:dyDescent="0.25">
      <c r="A3219" s="25">
        <f t="shared" si="477"/>
        <v>3204</v>
      </c>
      <c r="B3219" s="25" t="s">
        <v>4546</v>
      </c>
      <c r="C3219" s="45" t="s">
        <v>4546</v>
      </c>
      <c r="D3219" s="45" t="s">
        <v>4546</v>
      </c>
      <c r="E3219" s="8">
        <v>417.75</v>
      </c>
      <c r="F3219" s="8">
        <f t="shared" si="481"/>
        <v>36762</v>
      </c>
      <c r="G3219" s="54">
        <f t="shared" si="482"/>
        <v>36762</v>
      </c>
      <c r="H3219" s="25">
        <v>480019</v>
      </c>
      <c r="I3219" s="25" t="s">
        <v>4644</v>
      </c>
      <c r="J3219" s="25">
        <v>1</v>
      </c>
      <c r="K3219" s="25">
        <v>1</v>
      </c>
      <c r="L3219" s="25">
        <f t="shared" si="483"/>
        <v>0</v>
      </c>
      <c r="M3219" s="25"/>
      <c r="N3219" s="45"/>
      <c r="O3219" s="54"/>
      <c r="P3219" s="25" t="s">
        <v>1901</v>
      </c>
      <c r="Q3219" s="25"/>
      <c r="R3219" s="25"/>
      <c r="S3219" s="3" t="s">
        <v>300</v>
      </c>
      <c r="T3219" s="55"/>
      <c r="U3219" s="25" t="s">
        <v>19</v>
      </c>
      <c r="V3219" s="25" t="str">
        <f>VLOOKUP(P3219,'Customer List'!B:C,2,)</f>
        <v>Mumbai</v>
      </c>
      <c r="W3219" s="56" t="s">
        <v>3750</v>
      </c>
      <c r="X3219" s="45"/>
      <c r="Y3219" s="25" t="str">
        <f t="shared" si="478"/>
        <v/>
      </c>
      <c r="Z3219" s="25" t="str">
        <f t="shared" si="479"/>
        <v/>
      </c>
      <c r="AA3219" s="25" t="str">
        <f t="shared" si="480"/>
        <v/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x14ac:dyDescent="0.25">
      <c r="A3220" s="25">
        <f t="shared" ref="A3220:A3264" si="484">A3219+1</f>
        <v>3205</v>
      </c>
      <c r="B3220" s="25" t="s">
        <v>4546</v>
      </c>
      <c r="C3220" s="45" t="s">
        <v>4546</v>
      </c>
      <c r="D3220" s="45" t="s">
        <v>4546</v>
      </c>
      <c r="E3220" s="8">
        <v>77</v>
      </c>
      <c r="F3220" s="8">
        <f t="shared" si="481"/>
        <v>6776</v>
      </c>
      <c r="G3220" s="54">
        <f t="shared" si="482"/>
        <v>6776</v>
      </c>
      <c r="H3220" s="25">
        <v>505808</v>
      </c>
      <c r="I3220" s="25" t="s">
        <v>4645</v>
      </c>
      <c r="J3220" s="25">
        <v>1</v>
      </c>
      <c r="K3220" s="25">
        <v>1</v>
      </c>
      <c r="L3220" s="25">
        <f t="shared" si="483"/>
        <v>0</v>
      </c>
      <c r="M3220" s="25"/>
      <c r="N3220" s="45"/>
      <c r="O3220" s="54"/>
      <c r="P3220" s="25" t="s">
        <v>320</v>
      </c>
      <c r="Q3220" s="25"/>
      <c r="R3220" s="25"/>
      <c r="S3220" s="3">
        <v>4</v>
      </c>
      <c r="T3220" s="55"/>
      <c r="U3220" s="25" t="s">
        <v>19</v>
      </c>
      <c r="V3220" s="25" t="str">
        <f>VLOOKUP(P3220,'Customer List'!B:C,2,)</f>
        <v>Gujrat</v>
      </c>
      <c r="W3220" s="56" t="s">
        <v>3750</v>
      </c>
      <c r="X3220" s="45"/>
      <c r="Y3220" s="25" t="str">
        <f t="shared" si="478"/>
        <v/>
      </c>
      <c r="Z3220" s="25" t="str">
        <f t="shared" si="479"/>
        <v/>
      </c>
      <c r="AA3220" s="25" t="str">
        <f t="shared" si="480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x14ac:dyDescent="0.25">
      <c r="A3221" s="25">
        <f t="shared" si="484"/>
        <v>3206</v>
      </c>
      <c r="B3221" s="25" t="s">
        <v>4546</v>
      </c>
      <c r="C3221" s="45" t="s">
        <v>4546</v>
      </c>
      <c r="D3221" s="45" t="s">
        <v>4546</v>
      </c>
      <c r="E3221" s="8">
        <v>30.8</v>
      </c>
      <c r="F3221" s="8">
        <f t="shared" si="481"/>
        <v>2710.4</v>
      </c>
      <c r="G3221" s="54">
        <f t="shared" si="482"/>
        <v>2710.4</v>
      </c>
      <c r="H3221" s="25">
        <v>505809</v>
      </c>
      <c r="I3221" s="25" t="s">
        <v>4038</v>
      </c>
      <c r="J3221" s="25">
        <v>1</v>
      </c>
      <c r="K3221" s="25">
        <v>1</v>
      </c>
      <c r="L3221" s="25">
        <f t="shared" si="483"/>
        <v>0</v>
      </c>
      <c r="M3221" s="25"/>
      <c r="N3221" s="45"/>
      <c r="O3221" s="54"/>
      <c r="P3221" s="25" t="s">
        <v>4685</v>
      </c>
      <c r="Q3221" s="25"/>
      <c r="R3221" s="25"/>
      <c r="S3221" s="3">
        <v>4</v>
      </c>
      <c r="T3221" s="55"/>
      <c r="U3221" s="25" t="s">
        <v>19</v>
      </c>
      <c r="V3221" s="25" t="str">
        <f>VLOOKUP(P3221,'Customer List'!B:C,2,)</f>
        <v>Hyderabad</v>
      </c>
      <c r="W3221" s="56" t="s">
        <v>3750</v>
      </c>
      <c r="X3221" s="45"/>
      <c r="Y3221" s="25" t="str">
        <f t="shared" si="478"/>
        <v/>
      </c>
      <c r="Z3221" s="25" t="str">
        <f t="shared" si="479"/>
        <v/>
      </c>
      <c r="AA3221" s="25" t="str">
        <f t="shared" si="480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484"/>
        <v>3207</v>
      </c>
      <c r="B3222" s="25" t="s">
        <v>4546</v>
      </c>
      <c r="C3222" s="45" t="s">
        <v>4546</v>
      </c>
      <c r="D3222" s="45" t="s">
        <v>4546</v>
      </c>
      <c r="E3222" s="8">
        <v>236.6</v>
      </c>
      <c r="F3222" s="8">
        <f t="shared" si="481"/>
        <v>20820.8</v>
      </c>
      <c r="G3222" s="54">
        <f t="shared" si="482"/>
        <v>20820.8</v>
      </c>
      <c r="H3222" s="25">
        <v>516906</v>
      </c>
      <c r="I3222" s="25" t="s">
        <v>4646</v>
      </c>
      <c r="J3222" s="25">
        <v>1</v>
      </c>
      <c r="K3222" s="25">
        <v>1</v>
      </c>
      <c r="L3222" s="25">
        <f t="shared" si="483"/>
        <v>0</v>
      </c>
      <c r="M3222" s="25"/>
      <c r="N3222" s="45"/>
      <c r="O3222" s="54"/>
      <c r="P3222" s="25" t="s">
        <v>277</v>
      </c>
      <c r="Q3222" s="25"/>
      <c r="R3222" s="25"/>
      <c r="S3222" s="3">
        <v>4</v>
      </c>
      <c r="T3222" s="55"/>
      <c r="U3222" s="25" t="s">
        <v>19</v>
      </c>
      <c r="V3222" s="25" t="str">
        <f>VLOOKUP(P3222,'Customer List'!B:C,2,)</f>
        <v>Pune</v>
      </c>
      <c r="W3222" s="56" t="s">
        <v>3750</v>
      </c>
      <c r="X3222" s="45"/>
      <c r="Y3222" s="25" t="str">
        <f t="shared" si="478"/>
        <v/>
      </c>
      <c r="Z3222" s="25" t="str">
        <f t="shared" si="479"/>
        <v/>
      </c>
      <c r="AA3222" s="25" t="str">
        <f t="shared" si="480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484"/>
        <v>3208</v>
      </c>
      <c r="B3223" s="25" t="s">
        <v>4546</v>
      </c>
      <c r="C3223" s="45" t="s">
        <v>4546</v>
      </c>
      <c r="D3223" s="45" t="s">
        <v>4546</v>
      </c>
      <c r="E3223" s="8">
        <v>160.30000000000001</v>
      </c>
      <c r="F3223" s="8">
        <f t="shared" si="481"/>
        <v>14106.400000000001</v>
      </c>
      <c r="G3223" s="54">
        <f t="shared" si="482"/>
        <v>14106.400000000001</v>
      </c>
      <c r="H3223" s="25">
        <v>577002</v>
      </c>
      <c r="I3223" s="25" t="s">
        <v>4647</v>
      </c>
      <c r="J3223" s="25">
        <v>1</v>
      </c>
      <c r="K3223" s="25">
        <v>1</v>
      </c>
      <c r="L3223" s="25">
        <f t="shared" si="483"/>
        <v>0</v>
      </c>
      <c r="M3223" s="25"/>
      <c r="N3223" s="45"/>
      <c r="O3223" s="54"/>
      <c r="P3223" s="25" t="s">
        <v>277</v>
      </c>
      <c r="Q3223" s="25"/>
      <c r="R3223" s="25"/>
      <c r="S3223" s="3">
        <v>-20</v>
      </c>
      <c r="T3223" s="55"/>
      <c r="U3223" s="25" t="s">
        <v>19</v>
      </c>
      <c r="V3223" s="25" t="str">
        <f>VLOOKUP(P3223,'Customer List'!B:C,2,)</f>
        <v>Pune</v>
      </c>
      <c r="W3223" s="56" t="s">
        <v>3750</v>
      </c>
      <c r="X3223" s="45"/>
      <c r="Y3223" s="25" t="str">
        <f t="shared" si="478"/>
        <v/>
      </c>
      <c r="Z3223" s="25" t="str">
        <f t="shared" si="479"/>
        <v/>
      </c>
      <c r="AA3223" s="25" t="str">
        <f t="shared" si="480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x14ac:dyDescent="0.25">
      <c r="A3224" s="25">
        <f t="shared" si="484"/>
        <v>3209</v>
      </c>
      <c r="B3224" s="25" t="s">
        <v>4546</v>
      </c>
      <c r="C3224" s="45" t="s">
        <v>4546</v>
      </c>
      <c r="D3224" s="45" t="s">
        <v>4546</v>
      </c>
      <c r="E3224" s="8">
        <v>102.9</v>
      </c>
      <c r="F3224" s="8">
        <f t="shared" si="481"/>
        <v>9055.2000000000007</v>
      </c>
      <c r="G3224" s="54">
        <f t="shared" si="482"/>
        <v>9055.2000000000007</v>
      </c>
      <c r="H3224" s="25">
        <v>582302</v>
      </c>
      <c r="I3224" s="25" t="s">
        <v>4648</v>
      </c>
      <c r="J3224" s="25">
        <v>1</v>
      </c>
      <c r="K3224" s="25">
        <v>1</v>
      </c>
      <c r="L3224" s="25">
        <f t="shared" si="483"/>
        <v>0</v>
      </c>
      <c r="M3224" s="25"/>
      <c r="N3224" s="45"/>
      <c r="O3224" s="54"/>
      <c r="P3224" s="25" t="s">
        <v>277</v>
      </c>
      <c r="Q3224" s="25"/>
      <c r="R3224" s="25"/>
      <c r="S3224" s="3">
        <v>-20</v>
      </c>
      <c r="T3224" s="55"/>
      <c r="U3224" s="25" t="s">
        <v>19</v>
      </c>
      <c r="V3224" s="25" t="str">
        <f>VLOOKUP(P3224,'Customer List'!B:C,2,)</f>
        <v>Pune</v>
      </c>
      <c r="W3224" s="56" t="s">
        <v>3750</v>
      </c>
      <c r="X3224" s="45"/>
      <c r="Y3224" s="25" t="str">
        <f t="shared" si="478"/>
        <v/>
      </c>
      <c r="Z3224" s="25" t="str">
        <f t="shared" si="479"/>
        <v/>
      </c>
      <c r="AA3224" s="25" t="str">
        <f t="shared" si="480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x14ac:dyDescent="0.25">
      <c r="A3225" s="25">
        <f t="shared" si="484"/>
        <v>3210</v>
      </c>
      <c r="B3225" s="25" t="s">
        <v>4546</v>
      </c>
      <c r="C3225" s="45" t="s">
        <v>4546</v>
      </c>
      <c r="D3225" s="45" t="s">
        <v>4546</v>
      </c>
      <c r="E3225" s="8">
        <v>177.1</v>
      </c>
      <c r="F3225" s="8">
        <f t="shared" si="481"/>
        <v>15584.8</v>
      </c>
      <c r="G3225" s="54">
        <f t="shared" si="482"/>
        <v>31169.599999999999</v>
      </c>
      <c r="H3225" s="25">
        <v>640922</v>
      </c>
      <c r="I3225" s="25" t="s">
        <v>4649</v>
      </c>
      <c r="J3225" s="25">
        <v>2</v>
      </c>
      <c r="K3225" s="25">
        <v>2</v>
      </c>
      <c r="L3225" s="25">
        <f t="shared" si="483"/>
        <v>0</v>
      </c>
      <c r="M3225" s="25"/>
      <c r="N3225" s="45"/>
      <c r="O3225" s="54"/>
      <c r="P3225" s="25" t="s">
        <v>492</v>
      </c>
      <c r="Q3225" s="25"/>
      <c r="R3225" s="25"/>
      <c r="S3225" s="3">
        <v>4</v>
      </c>
      <c r="T3225" s="55"/>
      <c r="U3225" s="25" t="s">
        <v>19</v>
      </c>
      <c r="V3225" s="25" t="str">
        <f>VLOOKUP(P3225,'Customer List'!B:C,2,)</f>
        <v>Haridwar</v>
      </c>
      <c r="W3225" s="56" t="s">
        <v>3749</v>
      </c>
      <c r="X3225" s="45"/>
      <c r="Y3225" s="25" t="str">
        <f t="shared" si="478"/>
        <v/>
      </c>
      <c r="Z3225" s="25" t="str">
        <f t="shared" si="479"/>
        <v/>
      </c>
      <c r="AA3225" s="25" t="str">
        <f t="shared" si="480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x14ac:dyDescent="0.25">
      <c r="A3226" s="25">
        <f t="shared" si="484"/>
        <v>3211</v>
      </c>
      <c r="B3226" s="25" t="s">
        <v>4546</v>
      </c>
      <c r="C3226" s="45" t="s">
        <v>4546</v>
      </c>
      <c r="D3226" s="45" t="s">
        <v>4546</v>
      </c>
      <c r="E3226" s="8">
        <v>70.7</v>
      </c>
      <c r="F3226" s="8">
        <f t="shared" si="481"/>
        <v>6221.6</v>
      </c>
      <c r="G3226" s="54">
        <f t="shared" si="482"/>
        <v>6221.6</v>
      </c>
      <c r="H3226" s="25">
        <v>643808</v>
      </c>
      <c r="I3226" s="25" t="s">
        <v>4650</v>
      </c>
      <c r="J3226" s="25">
        <v>1</v>
      </c>
      <c r="K3226" s="25">
        <v>1</v>
      </c>
      <c r="L3226" s="25">
        <f t="shared" si="483"/>
        <v>0</v>
      </c>
      <c r="M3226" s="25"/>
      <c r="N3226" s="45"/>
      <c r="O3226" s="54"/>
      <c r="P3226" s="25" t="s">
        <v>622</v>
      </c>
      <c r="Q3226" s="25"/>
      <c r="R3226" s="25"/>
      <c r="S3226" s="3">
        <v>-20</v>
      </c>
      <c r="T3226" s="55"/>
      <c r="U3226" s="25" t="s">
        <v>19</v>
      </c>
      <c r="V3226" s="25" t="str">
        <f>VLOOKUP(P3226,'Customer List'!B:C,2,)</f>
        <v>Hyderabad</v>
      </c>
      <c r="W3226" s="56" t="s">
        <v>3750</v>
      </c>
      <c r="X3226" s="45"/>
      <c r="Y3226" s="25" t="str">
        <f t="shared" si="478"/>
        <v/>
      </c>
      <c r="Z3226" s="25" t="str">
        <f t="shared" si="479"/>
        <v/>
      </c>
      <c r="AA3226" s="25" t="str">
        <f t="shared" si="480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x14ac:dyDescent="0.25">
      <c r="A3227" s="25">
        <f t="shared" si="484"/>
        <v>3212</v>
      </c>
      <c r="B3227" s="25" t="s">
        <v>4546</v>
      </c>
      <c r="C3227" s="45" t="s">
        <v>4546</v>
      </c>
      <c r="D3227" s="45" t="s">
        <v>4546</v>
      </c>
      <c r="E3227" s="8">
        <v>205.1</v>
      </c>
      <c r="F3227" s="8">
        <f t="shared" si="481"/>
        <v>18048.8</v>
      </c>
      <c r="G3227" s="54">
        <f t="shared" si="482"/>
        <v>18048.8</v>
      </c>
      <c r="H3227" s="25">
        <v>644702</v>
      </c>
      <c r="I3227" s="25" t="s">
        <v>4651</v>
      </c>
      <c r="J3227" s="25">
        <v>1</v>
      </c>
      <c r="K3227" s="25">
        <v>1</v>
      </c>
      <c r="L3227" s="25">
        <f t="shared" si="483"/>
        <v>0</v>
      </c>
      <c r="M3227" s="25"/>
      <c r="N3227" s="45"/>
      <c r="O3227" s="54"/>
      <c r="P3227" s="25" t="s">
        <v>192</v>
      </c>
      <c r="Q3227" s="25"/>
      <c r="R3227" s="25"/>
      <c r="S3227" s="3">
        <v>4</v>
      </c>
      <c r="T3227" s="55"/>
      <c r="U3227" s="25" t="s">
        <v>19</v>
      </c>
      <c r="V3227" s="25" t="str">
        <f>VLOOKUP(P3227,'Customer List'!B:C,2,)</f>
        <v>Chandigarh</v>
      </c>
      <c r="W3227" s="56" t="s">
        <v>3749</v>
      </c>
      <c r="X3227" s="45"/>
      <c r="Y3227" s="25" t="str">
        <f t="shared" ref="Y3227:Y3264" si="485">IF(X3227="", "", X3227-N3227)</f>
        <v/>
      </c>
      <c r="Z3227" s="25" t="str">
        <f t="shared" ref="Z3227:Z3264" si="486">IF(N3227="", "", TEXT(N3227, "dddd"))</f>
        <v/>
      </c>
      <c r="AA3227" s="25" t="str">
        <f t="shared" ref="AA3227:AA3264" si="487">IF(X3227="", "", TEXT(X3227, "dddd"))</f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x14ac:dyDescent="0.25">
      <c r="A3228" s="25">
        <f t="shared" si="484"/>
        <v>3213</v>
      </c>
      <c r="B3228" s="25" t="s">
        <v>4546</v>
      </c>
      <c r="C3228" s="45" t="s">
        <v>4546</v>
      </c>
      <c r="D3228" s="45" t="s">
        <v>4546</v>
      </c>
      <c r="E3228" s="8">
        <v>226.1</v>
      </c>
      <c r="F3228" s="8">
        <f t="shared" si="481"/>
        <v>19896.8</v>
      </c>
      <c r="G3228" s="54">
        <f t="shared" si="482"/>
        <v>19896.8</v>
      </c>
      <c r="H3228" s="25">
        <v>651002</v>
      </c>
      <c r="I3228" s="25" t="s">
        <v>4652</v>
      </c>
      <c r="J3228" s="25">
        <v>1</v>
      </c>
      <c r="K3228" s="25">
        <v>1</v>
      </c>
      <c r="L3228" s="25">
        <f t="shared" si="483"/>
        <v>0</v>
      </c>
      <c r="M3228" s="25"/>
      <c r="N3228" s="45"/>
      <c r="O3228" s="54"/>
      <c r="P3228" s="25" t="s">
        <v>1901</v>
      </c>
      <c r="Q3228" s="25"/>
      <c r="R3228" s="25"/>
      <c r="S3228" s="3">
        <v>4</v>
      </c>
      <c r="T3228" s="55"/>
      <c r="U3228" s="25" t="s">
        <v>19</v>
      </c>
      <c r="V3228" s="25" t="str">
        <f>VLOOKUP(P3228,'Customer List'!B:C,2,)</f>
        <v>Mumbai</v>
      </c>
      <c r="W3228" s="56" t="s">
        <v>3750</v>
      </c>
      <c r="X3228" s="45"/>
      <c r="Y3228" s="25" t="str">
        <f t="shared" si="485"/>
        <v/>
      </c>
      <c r="Z3228" s="25" t="str">
        <f t="shared" si="486"/>
        <v/>
      </c>
      <c r="AA3228" s="25" t="str">
        <f t="shared" si="487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484"/>
        <v>3214</v>
      </c>
      <c r="B3229" s="25" t="s">
        <v>4546</v>
      </c>
      <c r="C3229" s="45" t="s">
        <v>4546</v>
      </c>
      <c r="D3229" s="45" t="s">
        <v>4546</v>
      </c>
      <c r="E3229" s="8">
        <v>136.5</v>
      </c>
      <c r="F3229" s="8">
        <f t="shared" si="481"/>
        <v>12012</v>
      </c>
      <c r="G3229" s="54">
        <f t="shared" si="482"/>
        <v>12012</v>
      </c>
      <c r="H3229" s="25">
        <v>653813</v>
      </c>
      <c r="I3229" s="25" t="s">
        <v>4653</v>
      </c>
      <c r="J3229" s="25">
        <v>1</v>
      </c>
      <c r="K3229" s="25">
        <v>1</v>
      </c>
      <c r="L3229" s="25">
        <f t="shared" si="483"/>
        <v>0</v>
      </c>
      <c r="M3229" s="25"/>
      <c r="N3229" s="45"/>
      <c r="O3229" s="54"/>
      <c r="P3229" s="25" t="s">
        <v>173</v>
      </c>
      <c r="Q3229" s="25"/>
      <c r="R3229" s="25"/>
      <c r="S3229" s="3">
        <v>4</v>
      </c>
      <c r="T3229" s="55"/>
      <c r="U3229" s="25" t="s">
        <v>19</v>
      </c>
      <c r="V3229" s="25" t="str">
        <f>VLOOKUP(P3229,'Customer List'!B:C,2,)</f>
        <v>Kolkata</v>
      </c>
      <c r="W3229" s="56" t="s">
        <v>3749</v>
      </c>
      <c r="X3229" s="45"/>
      <c r="Y3229" s="25" t="str">
        <f t="shared" si="485"/>
        <v/>
      </c>
      <c r="Z3229" s="25" t="str">
        <f t="shared" si="486"/>
        <v/>
      </c>
      <c r="AA3229" s="25" t="str">
        <f t="shared" si="487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x14ac:dyDescent="0.25">
      <c r="A3230" s="25">
        <f t="shared" si="484"/>
        <v>3215</v>
      </c>
      <c r="B3230" s="25" t="s">
        <v>4546</v>
      </c>
      <c r="C3230" s="45" t="s">
        <v>4546</v>
      </c>
      <c r="D3230" s="45" t="s">
        <v>4546</v>
      </c>
      <c r="E3230" s="8">
        <v>177.1</v>
      </c>
      <c r="F3230" s="8">
        <f t="shared" si="481"/>
        <v>15584.8</v>
      </c>
      <c r="G3230" s="54">
        <f t="shared" si="482"/>
        <v>15584.8</v>
      </c>
      <c r="H3230" s="25">
        <v>691502</v>
      </c>
      <c r="I3230" s="25" t="s">
        <v>4654</v>
      </c>
      <c r="J3230" s="25">
        <v>1</v>
      </c>
      <c r="K3230" s="25">
        <v>1</v>
      </c>
      <c r="L3230" s="25">
        <f t="shared" si="483"/>
        <v>0</v>
      </c>
      <c r="M3230" s="25"/>
      <c r="N3230" s="45"/>
      <c r="O3230" s="54"/>
      <c r="P3230" s="25" t="s">
        <v>1901</v>
      </c>
      <c r="Q3230" s="25"/>
      <c r="R3230" s="25"/>
      <c r="S3230" s="3">
        <v>4</v>
      </c>
      <c r="T3230" s="55"/>
      <c r="U3230" s="25" t="s">
        <v>19</v>
      </c>
      <c r="V3230" s="25" t="str">
        <f>VLOOKUP(P3230,'Customer List'!B:C,2,)</f>
        <v>Mumbai</v>
      </c>
      <c r="W3230" s="56" t="s">
        <v>3750</v>
      </c>
      <c r="X3230" s="45"/>
      <c r="Y3230" s="25" t="str">
        <f t="shared" si="485"/>
        <v/>
      </c>
      <c r="Z3230" s="25" t="str">
        <f t="shared" si="486"/>
        <v/>
      </c>
      <c r="AA3230" s="25" t="str">
        <f t="shared" si="487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484"/>
        <v>3216</v>
      </c>
      <c r="B3231" s="25" t="s">
        <v>4546</v>
      </c>
      <c r="C3231" s="45" t="s">
        <v>4546</v>
      </c>
      <c r="D3231" s="45" t="s">
        <v>4546</v>
      </c>
      <c r="E3231" s="8">
        <v>177.1</v>
      </c>
      <c r="F3231" s="8">
        <f t="shared" si="481"/>
        <v>15584.8</v>
      </c>
      <c r="G3231" s="54">
        <f t="shared" si="482"/>
        <v>15584.8</v>
      </c>
      <c r="H3231" s="25">
        <v>692802</v>
      </c>
      <c r="I3231" s="25" t="s">
        <v>4655</v>
      </c>
      <c r="J3231" s="25">
        <v>1</v>
      </c>
      <c r="K3231" s="25">
        <v>1</v>
      </c>
      <c r="L3231" s="25">
        <f t="shared" si="483"/>
        <v>0</v>
      </c>
      <c r="M3231" s="25"/>
      <c r="N3231" s="45"/>
      <c r="O3231" s="54"/>
      <c r="P3231" s="25" t="s">
        <v>277</v>
      </c>
      <c r="Q3231" s="25"/>
      <c r="R3231" s="25"/>
      <c r="S3231" s="3">
        <v>4</v>
      </c>
      <c r="T3231" s="55"/>
      <c r="U3231" s="25" t="s">
        <v>19</v>
      </c>
      <c r="V3231" s="25" t="str">
        <f>VLOOKUP(P3231,'Customer List'!B:C,2,)</f>
        <v>Pune</v>
      </c>
      <c r="W3231" s="56" t="s">
        <v>3750</v>
      </c>
      <c r="X3231" s="45"/>
      <c r="Y3231" s="25" t="str">
        <f t="shared" si="485"/>
        <v/>
      </c>
      <c r="Z3231" s="25" t="str">
        <f t="shared" si="486"/>
        <v/>
      </c>
      <c r="AA3231" s="25" t="str">
        <f t="shared" si="487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484"/>
        <v>3217</v>
      </c>
      <c r="B3232" s="25" t="s">
        <v>4546</v>
      </c>
      <c r="C3232" s="45" t="s">
        <v>4546</v>
      </c>
      <c r="D3232" s="45" t="s">
        <v>4546</v>
      </c>
      <c r="E3232" s="8">
        <v>200.9</v>
      </c>
      <c r="F3232" s="8">
        <f t="shared" si="481"/>
        <v>17679.2</v>
      </c>
      <c r="G3232" s="54">
        <f t="shared" si="482"/>
        <v>17679.2</v>
      </c>
      <c r="H3232" s="25">
        <v>693504</v>
      </c>
      <c r="I3232" s="25" t="s">
        <v>4656</v>
      </c>
      <c r="J3232" s="25">
        <v>1</v>
      </c>
      <c r="K3232" s="25">
        <v>1</v>
      </c>
      <c r="L3232" s="25">
        <f t="shared" si="483"/>
        <v>0</v>
      </c>
      <c r="M3232" s="25"/>
      <c r="N3232" s="45"/>
      <c r="O3232" s="54"/>
      <c r="P3232" s="25" t="s">
        <v>903</v>
      </c>
      <c r="Q3232" s="25"/>
      <c r="R3232" s="25"/>
      <c r="S3232" s="3">
        <v>4</v>
      </c>
      <c r="T3232" s="55"/>
      <c r="U3232" s="25" t="s">
        <v>19</v>
      </c>
      <c r="V3232" s="25" t="str">
        <f>VLOOKUP(P3232,'Customer List'!B:C,2,)</f>
        <v>Delhi</v>
      </c>
      <c r="W3232" s="56"/>
      <c r="X3232" s="45"/>
      <c r="Y3232" s="25" t="str">
        <f t="shared" si="485"/>
        <v/>
      </c>
      <c r="Z3232" s="25" t="str">
        <f t="shared" si="486"/>
        <v/>
      </c>
      <c r="AA3232" s="25" t="str">
        <f t="shared" si="487"/>
        <v/>
      </c>
      <c r="AB3232" s="25" t="str">
        <f>VLOOKUP(U3232,'Currency Sheet'!A:C,3,)</f>
        <v>DOLLAR</v>
      </c>
      <c r="AC3232" s="67" t="str">
        <f>VLOOKUP(P3232,'Customer List'!B:D,3,)</f>
        <v>Local</v>
      </c>
    </row>
    <row r="3233" spans="1:29" x14ac:dyDescent="0.25">
      <c r="A3233" s="25">
        <f t="shared" si="484"/>
        <v>3218</v>
      </c>
      <c r="B3233" s="25" t="s">
        <v>4546</v>
      </c>
      <c r="C3233" s="45" t="s">
        <v>4546</v>
      </c>
      <c r="D3233" s="45" t="s">
        <v>4546</v>
      </c>
      <c r="E3233" s="8">
        <v>277.2</v>
      </c>
      <c r="F3233" s="8">
        <f t="shared" si="481"/>
        <v>24393.599999999999</v>
      </c>
      <c r="G3233" s="54">
        <f t="shared" si="482"/>
        <v>24393.599999999999</v>
      </c>
      <c r="H3233" s="25">
        <v>696806</v>
      </c>
      <c r="I3233" s="25" t="s">
        <v>4657</v>
      </c>
      <c r="J3233" s="25">
        <v>1</v>
      </c>
      <c r="K3233" s="25">
        <v>1</v>
      </c>
      <c r="L3233" s="25">
        <f t="shared" si="483"/>
        <v>0</v>
      </c>
      <c r="M3233" s="25"/>
      <c r="N3233" s="45"/>
      <c r="O3233" s="54"/>
      <c r="P3233" s="25" t="s">
        <v>173</v>
      </c>
      <c r="Q3233" s="25"/>
      <c r="R3233" s="25"/>
      <c r="S3233" s="3">
        <v>4</v>
      </c>
      <c r="T3233" s="55"/>
      <c r="U3233" s="25" t="s">
        <v>19</v>
      </c>
      <c r="V3233" s="25" t="str">
        <f>VLOOKUP(P3233,'Customer List'!B:C,2,)</f>
        <v>Kolkata</v>
      </c>
      <c r="W3233" s="56" t="s">
        <v>3749</v>
      </c>
      <c r="X3233" s="45"/>
      <c r="Y3233" s="25" t="str">
        <f t="shared" si="485"/>
        <v/>
      </c>
      <c r="Z3233" s="25" t="str">
        <f t="shared" si="486"/>
        <v/>
      </c>
      <c r="AA3233" s="25" t="str">
        <f t="shared" si="487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484"/>
        <v>3219</v>
      </c>
      <c r="B3234" s="25" t="s">
        <v>4546</v>
      </c>
      <c r="C3234" s="45" t="s">
        <v>4546</v>
      </c>
      <c r="D3234" s="45" t="s">
        <v>4546</v>
      </c>
      <c r="E3234" s="8">
        <v>273</v>
      </c>
      <c r="F3234" s="8">
        <f t="shared" si="481"/>
        <v>24024</v>
      </c>
      <c r="G3234" s="54">
        <f t="shared" si="482"/>
        <v>24024</v>
      </c>
      <c r="H3234" s="25">
        <v>696814</v>
      </c>
      <c r="I3234" s="25" t="s">
        <v>4658</v>
      </c>
      <c r="J3234" s="25">
        <v>1</v>
      </c>
      <c r="K3234" s="25">
        <v>1</v>
      </c>
      <c r="L3234" s="25">
        <f t="shared" si="483"/>
        <v>0</v>
      </c>
      <c r="M3234" s="25"/>
      <c r="N3234" s="45"/>
      <c r="O3234" s="54"/>
      <c r="P3234" s="25" t="s">
        <v>618</v>
      </c>
      <c r="Q3234" s="25"/>
      <c r="R3234" s="25"/>
      <c r="S3234" s="3">
        <v>4</v>
      </c>
      <c r="T3234" s="55"/>
      <c r="U3234" s="25" t="s">
        <v>19</v>
      </c>
      <c r="V3234" s="25" t="str">
        <f>VLOOKUP(P3234,'Customer List'!B:C,2,)</f>
        <v>Bhuvneshwar</v>
      </c>
      <c r="W3234" s="56" t="s">
        <v>4686</v>
      </c>
      <c r="X3234" s="45"/>
      <c r="Y3234" s="25" t="str">
        <f t="shared" si="485"/>
        <v/>
      </c>
      <c r="Z3234" s="25" t="str">
        <f t="shared" si="486"/>
        <v/>
      </c>
      <c r="AA3234" s="25" t="str">
        <f t="shared" si="487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484"/>
        <v>3220</v>
      </c>
      <c r="B3235" s="25" t="s">
        <v>4546</v>
      </c>
      <c r="C3235" s="45" t="s">
        <v>4546</v>
      </c>
      <c r="D3235" s="45" t="s">
        <v>4546</v>
      </c>
      <c r="E3235" s="8">
        <v>82.6</v>
      </c>
      <c r="F3235" s="8">
        <f t="shared" si="481"/>
        <v>7268.7999999999993</v>
      </c>
      <c r="G3235" s="54">
        <f t="shared" si="482"/>
        <v>7268.7999999999993</v>
      </c>
      <c r="H3235" s="25">
        <v>740153</v>
      </c>
      <c r="I3235" s="25" t="s">
        <v>4659</v>
      </c>
      <c r="J3235" s="25">
        <v>1</v>
      </c>
      <c r="K3235" s="25">
        <v>1</v>
      </c>
      <c r="L3235" s="25">
        <f t="shared" si="483"/>
        <v>0</v>
      </c>
      <c r="M3235" s="25"/>
      <c r="N3235" s="45"/>
      <c r="O3235" s="54"/>
      <c r="P3235" s="25" t="s">
        <v>630</v>
      </c>
      <c r="Q3235" s="25"/>
      <c r="R3235" s="25"/>
      <c r="S3235" s="3">
        <v>4</v>
      </c>
      <c r="T3235" s="55"/>
      <c r="U3235" s="25" t="s">
        <v>19</v>
      </c>
      <c r="V3235" s="25" t="str">
        <f>VLOOKUP(P3235,'Customer List'!B:C,2,)</f>
        <v>Gujrat</v>
      </c>
      <c r="W3235" s="56" t="s">
        <v>3750</v>
      </c>
      <c r="X3235" s="45"/>
      <c r="Y3235" s="25" t="str">
        <f t="shared" si="485"/>
        <v/>
      </c>
      <c r="Z3235" s="25" t="str">
        <f t="shared" si="486"/>
        <v/>
      </c>
      <c r="AA3235" s="25" t="str">
        <f t="shared" si="487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x14ac:dyDescent="0.25">
      <c r="A3236" s="25">
        <f t="shared" si="484"/>
        <v>3221</v>
      </c>
      <c r="B3236" s="25" t="s">
        <v>4546</v>
      </c>
      <c r="C3236" s="45" t="s">
        <v>4546</v>
      </c>
      <c r="D3236" s="45" t="s">
        <v>4546</v>
      </c>
      <c r="E3236" s="8">
        <v>82.6</v>
      </c>
      <c r="F3236" s="8">
        <f t="shared" si="481"/>
        <v>7268.7999999999993</v>
      </c>
      <c r="G3236" s="54">
        <f t="shared" si="482"/>
        <v>7268.7999999999993</v>
      </c>
      <c r="H3236" s="25">
        <v>740154</v>
      </c>
      <c r="I3236" s="25" t="s">
        <v>4660</v>
      </c>
      <c r="J3236" s="25">
        <v>1</v>
      </c>
      <c r="K3236" s="25">
        <v>1</v>
      </c>
      <c r="L3236" s="25">
        <f t="shared" si="483"/>
        <v>0</v>
      </c>
      <c r="M3236" s="25"/>
      <c r="N3236" s="45"/>
      <c r="O3236" s="54"/>
      <c r="P3236" s="25" t="s">
        <v>630</v>
      </c>
      <c r="Q3236" s="25"/>
      <c r="R3236" s="25"/>
      <c r="S3236" s="3">
        <v>4</v>
      </c>
      <c r="T3236" s="55"/>
      <c r="U3236" s="25" t="s">
        <v>19</v>
      </c>
      <c r="V3236" s="25" t="str">
        <f>VLOOKUP(P3236,'Customer List'!B:C,2,)</f>
        <v>Gujrat</v>
      </c>
      <c r="W3236" s="56" t="s">
        <v>3750</v>
      </c>
      <c r="X3236" s="45"/>
      <c r="Y3236" s="25" t="str">
        <f t="shared" si="485"/>
        <v/>
      </c>
      <c r="Z3236" s="25" t="str">
        <f t="shared" si="486"/>
        <v/>
      </c>
      <c r="AA3236" s="25" t="str">
        <f t="shared" si="487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x14ac:dyDescent="0.25">
      <c r="A3237" s="25">
        <f t="shared" si="484"/>
        <v>3222</v>
      </c>
      <c r="B3237" s="25" t="s">
        <v>4546</v>
      </c>
      <c r="C3237" s="45" t="s">
        <v>4546</v>
      </c>
      <c r="D3237" s="45" t="s">
        <v>4546</v>
      </c>
      <c r="E3237" s="8">
        <v>82.6</v>
      </c>
      <c r="F3237" s="8">
        <f t="shared" si="481"/>
        <v>7268.7999999999993</v>
      </c>
      <c r="G3237" s="54">
        <f t="shared" si="482"/>
        <v>7268.7999999999993</v>
      </c>
      <c r="H3237" s="25">
        <v>740155</v>
      </c>
      <c r="I3237" s="25" t="s">
        <v>4661</v>
      </c>
      <c r="J3237" s="25">
        <v>1</v>
      </c>
      <c r="K3237" s="25">
        <v>1</v>
      </c>
      <c r="L3237" s="25">
        <f t="shared" si="483"/>
        <v>0</v>
      </c>
      <c r="M3237" s="25"/>
      <c r="N3237" s="45"/>
      <c r="O3237" s="54"/>
      <c r="P3237" s="25" t="s">
        <v>630</v>
      </c>
      <c r="Q3237" s="25"/>
      <c r="R3237" s="25"/>
      <c r="S3237" s="3">
        <v>4</v>
      </c>
      <c r="T3237" s="55"/>
      <c r="U3237" s="25" t="s">
        <v>19</v>
      </c>
      <c r="V3237" s="25" t="str">
        <f>VLOOKUP(P3237,'Customer List'!B:C,2,)</f>
        <v>Gujrat</v>
      </c>
      <c r="W3237" s="56" t="s">
        <v>3750</v>
      </c>
      <c r="X3237" s="45"/>
      <c r="Y3237" s="25" t="str">
        <f t="shared" si="485"/>
        <v/>
      </c>
      <c r="Z3237" s="25" t="str">
        <f t="shared" si="486"/>
        <v/>
      </c>
      <c r="AA3237" s="25" t="str">
        <f t="shared" si="487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484"/>
        <v>3223</v>
      </c>
      <c r="B3238" s="25" t="s">
        <v>4546</v>
      </c>
      <c r="C3238" s="45" t="s">
        <v>4546</v>
      </c>
      <c r="D3238" s="45" t="s">
        <v>4546</v>
      </c>
      <c r="E3238" s="8">
        <v>82.6</v>
      </c>
      <c r="F3238" s="8">
        <f t="shared" si="481"/>
        <v>7268.7999999999993</v>
      </c>
      <c r="G3238" s="54">
        <f t="shared" si="482"/>
        <v>7268.7999999999993</v>
      </c>
      <c r="H3238" s="25">
        <v>740156</v>
      </c>
      <c r="I3238" s="25" t="s">
        <v>4662</v>
      </c>
      <c r="J3238" s="25">
        <v>1</v>
      </c>
      <c r="K3238" s="25">
        <v>1</v>
      </c>
      <c r="L3238" s="25">
        <f t="shared" si="483"/>
        <v>0</v>
      </c>
      <c r="M3238" s="25"/>
      <c r="N3238" s="45"/>
      <c r="O3238" s="54"/>
      <c r="P3238" s="25" t="s">
        <v>630</v>
      </c>
      <c r="Q3238" s="25"/>
      <c r="R3238" s="25"/>
      <c r="S3238" s="3">
        <v>4</v>
      </c>
      <c r="T3238" s="55"/>
      <c r="U3238" s="25" t="s">
        <v>19</v>
      </c>
      <c r="V3238" s="25" t="str">
        <f>VLOOKUP(P3238,'Customer List'!B:C,2,)</f>
        <v>Gujrat</v>
      </c>
      <c r="W3238" s="56" t="s">
        <v>3750</v>
      </c>
      <c r="X3238" s="45"/>
      <c r="Y3238" s="25" t="str">
        <f t="shared" si="485"/>
        <v/>
      </c>
      <c r="Z3238" s="25" t="str">
        <f t="shared" si="486"/>
        <v/>
      </c>
      <c r="AA3238" s="25" t="str">
        <f t="shared" si="487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484"/>
        <v>3224</v>
      </c>
      <c r="B3239" s="25" t="s">
        <v>4546</v>
      </c>
      <c r="C3239" s="45" t="s">
        <v>4546</v>
      </c>
      <c r="D3239" s="45" t="s">
        <v>4546</v>
      </c>
      <c r="E3239" s="8">
        <v>82.6</v>
      </c>
      <c r="F3239" s="8">
        <f t="shared" si="481"/>
        <v>7268.7999999999993</v>
      </c>
      <c r="G3239" s="54">
        <f t="shared" si="482"/>
        <v>7268.7999999999993</v>
      </c>
      <c r="H3239" s="25">
        <v>740157</v>
      </c>
      <c r="I3239" s="25" t="s">
        <v>4663</v>
      </c>
      <c r="J3239" s="25">
        <v>1</v>
      </c>
      <c r="K3239" s="25">
        <v>1</v>
      </c>
      <c r="L3239" s="25">
        <f t="shared" si="483"/>
        <v>0</v>
      </c>
      <c r="M3239" s="25"/>
      <c r="N3239" s="45"/>
      <c r="O3239" s="54"/>
      <c r="P3239" s="25" t="s">
        <v>630</v>
      </c>
      <c r="Q3239" s="25"/>
      <c r="R3239" s="25"/>
      <c r="S3239" s="3">
        <v>4</v>
      </c>
      <c r="T3239" s="55"/>
      <c r="U3239" s="25" t="s">
        <v>19</v>
      </c>
      <c r="V3239" s="25" t="str">
        <f>VLOOKUP(P3239,'Customer List'!B:C,2,)</f>
        <v>Gujrat</v>
      </c>
      <c r="W3239" s="56" t="s">
        <v>3750</v>
      </c>
      <c r="X3239" s="45"/>
      <c r="Y3239" s="25" t="str">
        <f t="shared" si="485"/>
        <v/>
      </c>
      <c r="Z3239" s="25" t="str">
        <f t="shared" si="486"/>
        <v/>
      </c>
      <c r="AA3239" s="25" t="str">
        <f t="shared" si="487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x14ac:dyDescent="0.25">
      <c r="A3240" s="25">
        <f t="shared" si="484"/>
        <v>3225</v>
      </c>
      <c r="B3240" s="25" t="s">
        <v>4546</v>
      </c>
      <c r="C3240" s="45" t="s">
        <v>4546</v>
      </c>
      <c r="D3240" s="45" t="s">
        <v>4546</v>
      </c>
      <c r="E3240" s="8">
        <v>82.6</v>
      </c>
      <c r="F3240" s="8">
        <f t="shared" si="481"/>
        <v>7268.7999999999993</v>
      </c>
      <c r="G3240" s="54">
        <f t="shared" si="482"/>
        <v>7268.7999999999993</v>
      </c>
      <c r="H3240" s="25">
        <v>740158</v>
      </c>
      <c r="I3240" s="25" t="s">
        <v>4664</v>
      </c>
      <c r="J3240" s="25">
        <v>1</v>
      </c>
      <c r="K3240" s="25">
        <v>1</v>
      </c>
      <c r="L3240" s="25">
        <f t="shared" si="483"/>
        <v>0</v>
      </c>
      <c r="M3240" s="25"/>
      <c r="N3240" s="45"/>
      <c r="O3240" s="54"/>
      <c r="P3240" s="25" t="s">
        <v>630</v>
      </c>
      <c r="Q3240" s="25"/>
      <c r="R3240" s="25"/>
      <c r="S3240" s="3">
        <v>4</v>
      </c>
      <c r="T3240" s="55"/>
      <c r="U3240" s="25" t="s">
        <v>19</v>
      </c>
      <c r="V3240" s="25" t="str">
        <f>VLOOKUP(P3240,'Customer List'!B:C,2,)</f>
        <v>Gujrat</v>
      </c>
      <c r="W3240" s="56" t="s">
        <v>3750</v>
      </c>
      <c r="X3240" s="45"/>
      <c r="Y3240" s="25" t="str">
        <f t="shared" si="485"/>
        <v/>
      </c>
      <c r="Z3240" s="25" t="str">
        <f t="shared" si="486"/>
        <v/>
      </c>
      <c r="AA3240" s="25" t="str">
        <f t="shared" si="487"/>
        <v/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x14ac:dyDescent="0.25">
      <c r="A3241" s="25">
        <f t="shared" si="484"/>
        <v>3226</v>
      </c>
      <c r="B3241" s="25" t="s">
        <v>4546</v>
      </c>
      <c r="C3241" s="45" t="s">
        <v>4546</v>
      </c>
      <c r="D3241" s="45" t="s">
        <v>4546</v>
      </c>
      <c r="E3241" s="8">
        <v>82.6</v>
      </c>
      <c r="F3241" s="8">
        <f t="shared" si="481"/>
        <v>7268.7999999999993</v>
      </c>
      <c r="G3241" s="54">
        <f t="shared" si="482"/>
        <v>7268.7999999999993</v>
      </c>
      <c r="H3241" s="25">
        <v>740159</v>
      </c>
      <c r="I3241" s="25" t="s">
        <v>4665</v>
      </c>
      <c r="J3241" s="25">
        <v>1</v>
      </c>
      <c r="K3241" s="25">
        <v>1</v>
      </c>
      <c r="L3241" s="25">
        <f t="shared" si="483"/>
        <v>0</v>
      </c>
      <c r="M3241" s="25"/>
      <c r="N3241" s="45"/>
      <c r="O3241" s="54"/>
      <c r="P3241" s="25" t="s">
        <v>630</v>
      </c>
      <c r="Q3241" s="25"/>
      <c r="R3241" s="25"/>
      <c r="S3241" s="3">
        <v>4</v>
      </c>
      <c r="T3241" s="55"/>
      <c r="U3241" s="25" t="s">
        <v>19</v>
      </c>
      <c r="V3241" s="25" t="str">
        <f>VLOOKUP(P3241,'Customer List'!B:C,2,)</f>
        <v>Gujrat</v>
      </c>
      <c r="W3241" s="56" t="s">
        <v>3750</v>
      </c>
      <c r="X3241" s="45"/>
      <c r="Y3241" s="25" t="str">
        <f t="shared" si="485"/>
        <v/>
      </c>
      <c r="Z3241" s="25" t="str">
        <f t="shared" si="486"/>
        <v/>
      </c>
      <c r="AA3241" s="25" t="str">
        <f t="shared" si="487"/>
        <v/>
      </c>
      <c r="AB3241" s="25" t="str">
        <f>VLOOKUP(U3241,'Currency Sheet'!A:C,3,)</f>
        <v>DOLLAR</v>
      </c>
      <c r="AC3241" s="67" t="str">
        <f>VLOOKUP(P3241,'Customer List'!B:D,3,)</f>
        <v>OutStation</v>
      </c>
    </row>
    <row r="3242" spans="1:29" x14ac:dyDescent="0.25">
      <c r="A3242" s="25">
        <f t="shared" si="484"/>
        <v>3227</v>
      </c>
      <c r="B3242" s="25" t="s">
        <v>4546</v>
      </c>
      <c r="C3242" s="45" t="s">
        <v>4546</v>
      </c>
      <c r="D3242" s="45" t="s">
        <v>4546</v>
      </c>
      <c r="E3242" s="8">
        <v>82.6</v>
      </c>
      <c r="F3242" s="8">
        <f t="shared" ref="F3242:F3264" si="488">IF(AB3242="DOLLAR",E3242*88,E3242)</f>
        <v>7268.7999999999993</v>
      </c>
      <c r="G3242" s="54">
        <f t="shared" ref="G3242:G3264" si="489">F3242*J3242</f>
        <v>7268.7999999999993</v>
      </c>
      <c r="H3242" s="25">
        <v>740161</v>
      </c>
      <c r="I3242" s="25" t="s">
        <v>4666</v>
      </c>
      <c r="J3242" s="25">
        <v>1</v>
      </c>
      <c r="K3242" s="25">
        <v>1</v>
      </c>
      <c r="L3242" s="25">
        <f t="shared" si="483"/>
        <v>0</v>
      </c>
      <c r="M3242" s="25"/>
      <c r="N3242" s="45"/>
      <c r="O3242" s="54"/>
      <c r="P3242" s="25" t="s">
        <v>630</v>
      </c>
      <c r="Q3242" s="25"/>
      <c r="R3242" s="25"/>
      <c r="S3242" s="3">
        <v>4</v>
      </c>
      <c r="T3242" s="55"/>
      <c r="U3242" s="25" t="s">
        <v>19</v>
      </c>
      <c r="V3242" s="25" t="str">
        <f>VLOOKUP(P3242,'Customer List'!B:C,2,)</f>
        <v>Gujrat</v>
      </c>
      <c r="W3242" s="56" t="s">
        <v>3750</v>
      </c>
      <c r="X3242" s="45"/>
      <c r="Y3242" s="25" t="str">
        <f t="shared" si="485"/>
        <v/>
      </c>
      <c r="Z3242" s="25" t="str">
        <f t="shared" si="486"/>
        <v/>
      </c>
      <c r="AA3242" s="25" t="str">
        <f t="shared" si="487"/>
        <v/>
      </c>
      <c r="AB3242" s="25" t="str">
        <f>VLOOKUP(U3242,'Currency Sheet'!A:C,3,)</f>
        <v>DOLLAR</v>
      </c>
      <c r="AC3242" s="67" t="str">
        <f>VLOOKUP(P3242,'Customer List'!B:D,3,)</f>
        <v>OutStation</v>
      </c>
    </row>
    <row r="3243" spans="1:29" x14ac:dyDescent="0.25">
      <c r="A3243" s="25">
        <f t="shared" si="484"/>
        <v>3228</v>
      </c>
      <c r="B3243" s="25" t="s">
        <v>4546</v>
      </c>
      <c r="C3243" s="45" t="s">
        <v>4546</v>
      </c>
      <c r="D3243" s="45" t="s">
        <v>4546</v>
      </c>
      <c r="E3243" s="8">
        <v>205.8</v>
      </c>
      <c r="F3243" s="8">
        <f t="shared" si="488"/>
        <v>18110.400000000001</v>
      </c>
      <c r="G3243" s="54">
        <f t="shared" si="489"/>
        <v>18110.400000000001</v>
      </c>
      <c r="H3243" s="25">
        <v>740165</v>
      </c>
      <c r="I3243" s="25" t="s">
        <v>4667</v>
      </c>
      <c r="J3243" s="25">
        <v>1</v>
      </c>
      <c r="K3243" s="25">
        <v>1</v>
      </c>
      <c r="L3243" s="25">
        <f t="shared" si="483"/>
        <v>0</v>
      </c>
      <c r="M3243" s="25"/>
      <c r="N3243" s="45"/>
      <c r="O3243" s="54"/>
      <c r="P3243" s="25" t="s">
        <v>630</v>
      </c>
      <c r="Q3243" s="25"/>
      <c r="R3243" s="25"/>
      <c r="S3243" s="3">
        <v>4</v>
      </c>
      <c r="T3243" s="55"/>
      <c r="U3243" s="25" t="s">
        <v>19</v>
      </c>
      <c r="V3243" s="25" t="str">
        <f>VLOOKUP(P3243,'Customer List'!B:C,2,)</f>
        <v>Gujrat</v>
      </c>
      <c r="W3243" s="56" t="s">
        <v>3750</v>
      </c>
      <c r="X3243" s="45"/>
      <c r="Y3243" s="25" t="str">
        <f t="shared" si="485"/>
        <v/>
      </c>
      <c r="Z3243" s="25" t="str">
        <f t="shared" si="486"/>
        <v/>
      </c>
      <c r="AA3243" s="25" t="str">
        <f t="shared" si="487"/>
        <v/>
      </c>
      <c r="AB3243" s="25" t="str">
        <f>VLOOKUP(U3243,'Currency Sheet'!A:C,3,)</f>
        <v>DOLLAR</v>
      </c>
      <c r="AC3243" s="67" t="str">
        <f>VLOOKUP(P3243,'Customer List'!B:D,3,)</f>
        <v>OutStation</v>
      </c>
    </row>
    <row r="3244" spans="1:29" x14ac:dyDescent="0.25">
      <c r="A3244" s="25">
        <f t="shared" si="484"/>
        <v>3229</v>
      </c>
      <c r="B3244" s="25" t="s">
        <v>4546</v>
      </c>
      <c r="C3244" s="45" t="s">
        <v>4546</v>
      </c>
      <c r="D3244" s="45" t="s">
        <v>4546</v>
      </c>
      <c r="E3244" s="8">
        <v>82.6</v>
      </c>
      <c r="F3244" s="8">
        <f t="shared" si="488"/>
        <v>7268.7999999999993</v>
      </c>
      <c r="G3244" s="54">
        <f t="shared" si="489"/>
        <v>7268.7999999999993</v>
      </c>
      <c r="H3244" s="25">
        <v>740368</v>
      </c>
      <c r="I3244" s="25" t="s">
        <v>4138</v>
      </c>
      <c r="J3244" s="25">
        <v>1</v>
      </c>
      <c r="K3244" s="25">
        <v>1</v>
      </c>
      <c r="L3244" s="25">
        <f t="shared" si="483"/>
        <v>0</v>
      </c>
      <c r="M3244" s="25"/>
      <c r="N3244" s="45"/>
      <c r="O3244" s="54"/>
      <c r="P3244" s="25" t="s">
        <v>630</v>
      </c>
      <c r="Q3244" s="25"/>
      <c r="R3244" s="25"/>
      <c r="S3244" s="3">
        <v>4</v>
      </c>
      <c r="T3244" s="55"/>
      <c r="U3244" s="25" t="s">
        <v>19</v>
      </c>
      <c r="V3244" s="25" t="str">
        <f>VLOOKUP(P3244,'Customer List'!B:C,2,)</f>
        <v>Gujrat</v>
      </c>
      <c r="W3244" s="56" t="s">
        <v>3750</v>
      </c>
      <c r="X3244" s="45"/>
      <c r="Y3244" s="25" t="str">
        <f t="shared" si="485"/>
        <v/>
      </c>
      <c r="Z3244" s="25" t="str">
        <f t="shared" si="486"/>
        <v/>
      </c>
      <c r="AA3244" s="25" t="str">
        <f t="shared" si="487"/>
        <v/>
      </c>
      <c r="AB3244" s="25" t="str">
        <f>VLOOKUP(U3244,'Currency Sheet'!A:C,3,)</f>
        <v>DOLLAR</v>
      </c>
      <c r="AC3244" s="67" t="str">
        <f>VLOOKUP(P3244,'Customer List'!B:D,3,)</f>
        <v>OutStation</v>
      </c>
    </row>
    <row r="3245" spans="1:29" x14ac:dyDescent="0.25">
      <c r="A3245" s="25">
        <f t="shared" si="484"/>
        <v>3230</v>
      </c>
      <c r="B3245" s="25" t="s">
        <v>4546</v>
      </c>
      <c r="C3245" s="45" t="s">
        <v>4546</v>
      </c>
      <c r="D3245" s="45" t="s">
        <v>4546</v>
      </c>
      <c r="E3245" s="8">
        <v>41.3</v>
      </c>
      <c r="F3245" s="8">
        <f t="shared" si="488"/>
        <v>3634.3999999999996</v>
      </c>
      <c r="G3245" s="54">
        <f t="shared" si="489"/>
        <v>3634.3999999999996</v>
      </c>
      <c r="H3245" s="25">
        <v>740371</v>
      </c>
      <c r="I3245" s="25" t="s">
        <v>4668</v>
      </c>
      <c r="J3245" s="25">
        <v>1</v>
      </c>
      <c r="K3245" s="25">
        <v>1</v>
      </c>
      <c r="L3245" s="25">
        <f t="shared" si="483"/>
        <v>0</v>
      </c>
      <c r="M3245" s="25"/>
      <c r="N3245" s="45"/>
      <c r="O3245" s="54"/>
      <c r="P3245" s="25" t="s">
        <v>630</v>
      </c>
      <c r="Q3245" s="25"/>
      <c r="R3245" s="25"/>
      <c r="S3245" s="3">
        <v>4</v>
      </c>
      <c r="T3245" s="55"/>
      <c r="U3245" s="25" t="s">
        <v>19</v>
      </c>
      <c r="V3245" s="25" t="str">
        <f>VLOOKUP(P3245,'Customer List'!B:C,2,)</f>
        <v>Gujrat</v>
      </c>
      <c r="W3245" s="56" t="s">
        <v>3750</v>
      </c>
      <c r="X3245" s="45"/>
      <c r="Y3245" s="25" t="str">
        <f t="shared" si="485"/>
        <v/>
      </c>
      <c r="Z3245" s="25" t="str">
        <f t="shared" si="486"/>
        <v/>
      </c>
      <c r="AA3245" s="25" t="str">
        <f t="shared" si="487"/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x14ac:dyDescent="0.25">
      <c r="A3246" s="25">
        <f t="shared" si="484"/>
        <v>3231</v>
      </c>
      <c r="B3246" s="25" t="s">
        <v>4546</v>
      </c>
      <c r="C3246" s="45" t="s">
        <v>4546</v>
      </c>
      <c r="D3246" s="45" t="s">
        <v>4546</v>
      </c>
      <c r="E3246" s="8">
        <v>82.6</v>
      </c>
      <c r="F3246" s="8">
        <f t="shared" si="488"/>
        <v>7268.7999999999993</v>
      </c>
      <c r="G3246" s="54">
        <f t="shared" si="489"/>
        <v>7268.7999999999993</v>
      </c>
      <c r="H3246" s="25">
        <v>740373</v>
      </c>
      <c r="I3246" s="25" t="s">
        <v>4669</v>
      </c>
      <c r="J3246" s="25">
        <v>1</v>
      </c>
      <c r="K3246" s="25">
        <v>1</v>
      </c>
      <c r="L3246" s="25">
        <f t="shared" si="483"/>
        <v>0</v>
      </c>
      <c r="M3246" s="25"/>
      <c r="N3246" s="45"/>
      <c r="O3246" s="54"/>
      <c r="P3246" s="25" t="s">
        <v>630</v>
      </c>
      <c r="Q3246" s="25"/>
      <c r="R3246" s="25"/>
      <c r="S3246" s="3">
        <v>4</v>
      </c>
      <c r="T3246" s="55"/>
      <c r="U3246" s="25" t="s">
        <v>19</v>
      </c>
      <c r="V3246" s="25" t="str">
        <f>VLOOKUP(P3246,'Customer List'!B:C,2,)</f>
        <v>Gujrat</v>
      </c>
      <c r="W3246" s="56" t="s">
        <v>3750</v>
      </c>
      <c r="X3246" s="45"/>
      <c r="Y3246" s="25" t="str">
        <f t="shared" si="485"/>
        <v/>
      </c>
      <c r="Z3246" s="25" t="str">
        <f t="shared" si="486"/>
        <v/>
      </c>
      <c r="AA3246" s="25" t="str">
        <f t="shared" si="487"/>
        <v/>
      </c>
      <c r="AB3246" s="25" t="str">
        <f>VLOOKUP(U3246,'Currency Sheet'!A:C,3,)</f>
        <v>DOLLAR</v>
      </c>
      <c r="AC3246" s="67" t="str">
        <f>VLOOKUP(P3246,'Customer List'!B:D,3,)</f>
        <v>OutStation</v>
      </c>
    </row>
    <row r="3247" spans="1:29" x14ac:dyDescent="0.25">
      <c r="A3247" s="25">
        <f t="shared" si="484"/>
        <v>3232</v>
      </c>
      <c r="B3247" s="25" t="s">
        <v>4546</v>
      </c>
      <c r="C3247" s="45" t="s">
        <v>4546</v>
      </c>
      <c r="D3247" s="45" t="s">
        <v>4546</v>
      </c>
      <c r="E3247" s="8">
        <v>4.8999999999999995</v>
      </c>
      <c r="F3247" s="8">
        <f t="shared" si="488"/>
        <v>431.19999999999993</v>
      </c>
      <c r="G3247" s="54">
        <f t="shared" si="489"/>
        <v>862.39999999999986</v>
      </c>
      <c r="H3247" s="25">
        <v>740379</v>
      </c>
      <c r="I3247" s="25" t="s">
        <v>3779</v>
      </c>
      <c r="J3247" s="25">
        <v>2</v>
      </c>
      <c r="K3247" s="25">
        <v>2</v>
      </c>
      <c r="L3247" s="25">
        <f t="shared" si="483"/>
        <v>0</v>
      </c>
      <c r="M3247" s="25"/>
      <c r="N3247" s="45"/>
      <c r="O3247" s="54"/>
      <c r="P3247" s="25" t="s">
        <v>630</v>
      </c>
      <c r="Q3247" s="25"/>
      <c r="R3247" s="25"/>
      <c r="S3247" s="3" t="s">
        <v>300</v>
      </c>
      <c r="T3247" s="55" t="s">
        <v>610</v>
      </c>
      <c r="U3247" s="25" t="s">
        <v>19</v>
      </c>
      <c r="V3247" s="25" t="str">
        <f>VLOOKUP(P3247,'Customer List'!B:C,2,)</f>
        <v>Gujrat</v>
      </c>
      <c r="W3247" s="56" t="s">
        <v>4690</v>
      </c>
      <c r="X3247" s="45"/>
      <c r="Y3247" s="25" t="str">
        <f t="shared" si="485"/>
        <v/>
      </c>
      <c r="Z3247" s="25" t="str">
        <f t="shared" si="486"/>
        <v/>
      </c>
      <c r="AA3247" s="25" t="str">
        <f t="shared" si="487"/>
        <v/>
      </c>
      <c r="AB3247" s="25" t="str">
        <f>VLOOKUP(U3247,'Currency Sheet'!A:C,3,)</f>
        <v>DOLLAR</v>
      </c>
      <c r="AC3247" s="67" t="str">
        <f>VLOOKUP(P3247,'Customer List'!B:D,3,)</f>
        <v>OutStation</v>
      </c>
    </row>
    <row r="3248" spans="1:29" x14ac:dyDescent="0.25">
      <c r="A3248" s="25">
        <f t="shared" si="484"/>
        <v>3233</v>
      </c>
      <c r="B3248" s="25" t="s">
        <v>4546</v>
      </c>
      <c r="C3248" s="45" t="s">
        <v>4546</v>
      </c>
      <c r="D3248" s="45" t="s">
        <v>4546</v>
      </c>
      <c r="E3248" s="8">
        <v>4.8999999999999995</v>
      </c>
      <c r="F3248" s="8">
        <f t="shared" si="488"/>
        <v>431.19999999999993</v>
      </c>
      <c r="G3248" s="54">
        <f t="shared" si="489"/>
        <v>431.19999999999993</v>
      </c>
      <c r="H3248" s="25">
        <v>740379</v>
      </c>
      <c r="I3248" s="25" t="s">
        <v>3779</v>
      </c>
      <c r="J3248" s="25">
        <v>1</v>
      </c>
      <c r="K3248" s="25">
        <v>1</v>
      </c>
      <c r="L3248" s="25">
        <f t="shared" si="483"/>
        <v>0</v>
      </c>
      <c r="M3248" s="25"/>
      <c r="N3248" s="45"/>
      <c r="O3248" s="54"/>
      <c r="P3248" s="25" t="s">
        <v>2053</v>
      </c>
      <c r="Q3248" s="25"/>
      <c r="R3248" s="25"/>
      <c r="S3248" s="3" t="s">
        <v>300</v>
      </c>
      <c r="T3248" s="55"/>
      <c r="U3248" s="25" t="s">
        <v>19</v>
      </c>
      <c r="V3248" s="25" t="str">
        <f>VLOOKUP(P3248,'Customer List'!B:C,2,)</f>
        <v>Banglore</v>
      </c>
      <c r="W3248" s="56" t="s">
        <v>4686</v>
      </c>
      <c r="X3248" s="45"/>
      <c r="Y3248" s="25" t="str">
        <f t="shared" si="485"/>
        <v/>
      </c>
      <c r="Z3248" s="25" t="str">
        <f t="shared" si="486"/>
        <v/>
      </c>
      <c r="AA3248" s="25" t="str">
        <f t="shared" si="487"/>
        <v/>
      </c>
      <c r="AB3248" s="25" t="str">
        <f>VLOOKUP(U3248,'Currency Sheet'!A:C,3,)</f>
        <v>DOLLAR</v>
      </c>
      <c r="AC3248" s="67" t="str">
        <f>VLOOKUP(P3248,'Customer List'!B:D,3,)</f>
        <v>OutStation</v>
      </c>
    </row>
    <row r="3249" spans="1:29" x14ac:dyDescent="0.25">
      <c r="A3249" s="25">
        <f t="shared" si="484"/>
        <v>3234</v>
      </c>
      <c r="B3249" s="25" t="s">
        <v>4546</v>
      </c>
      <c r="C3249" s="45" t="s">
        <v>4546</v>
      </c>
      <c r="D3249" s="45" t="s">
        <v>4546</v>
      </c>
      <c r="E3249" s="8">
        <v>205.8</v>
      </c>
      <c r="F3249" s="8">
        <f t="shared" si="488"/>
        <v>18110.400000000001</v>
      </c>
      <c r="G3249" s="54">
        <f t="shared" si="489"/>
        <v>18110.400000000001</v>
      </c>
      <c r="H3249" s="25">
        <v>740931</v>
      </c>
      <c r="I3249" s="25" t="s">
        <v>4670</v>
      </c>
      <c r="J3249" s="25">
        <v>1</v>
      </c>
      <c r="K3249" s="25">
        <v>1</v>
      </c>
      <c r="L3249" s="25">
        <f t="shared" si="483"/>
        <v>0</v>
      </c>
      <c r="M3249" s="25"/>
      <c r="N3249" s="45"/>
      <c r="O3249" s="54"/>
      <c r="P3249" s="25" t="s">
        <v>630</v>
      </c>
      <c r="Q3249" s="25"/>
      <c r="R3249" s="25"/>
      <c r="S3249" s="3">
        <v>4</v>
      </c>
      <c r="T3249" s="55"/>
      <c r="U3249" s="25" t="s">
        <v>19</v>
      </c>
      <c r="V3249" s="25" t="str">
        <f>VLOOKUP(P3249,'Customer List'!B:C,2,)</f>
        <v>Gujrat</v>
      </c>
      <c r="W3249" s="56" t="s">
        <v>3750</v>
      </c>
      <c r="X3249" s="45"/>
      <c r="Y3249" s="25" t="str">
        <f t="shared" si="485"/>
        <v/>
      </c>
      <c r="Z3249" s="25" t="str">
        <f t="shared" si="486"/>
        <v/>
      </c>
      <c r="AA3249" s="25" t="str">
        <f t="shared" si="487"/>
        <v/>
      </c>
      <c r="AB3249" s="25" t="str">
        <f>VLOOKUP(U3249,'Currency Sheet'!A:C,3,)</f>
        <v>DOLLAR</v>
      </c>
      <c r="AC3249" s="67" t="str">
        <f>VLOOKUP(P3249,'Customer List'!B:D,3,)</f>
        <v>OutStation</v>
      </c>
    </row>
    <row r="3250" spans="1:29" x14ac:dyDescent="0.25">
      <c r="A3250" s="25">
        <f t="shared" si="484"/>
        <v>3235</v>
      </c>
      <c r="B3250" s="25" t="s">
        <v>4546</v>
      </c>
      <c r="C3250" s="45" t="s">
        <v>4546</v>
      </c>
      <c r="D3250" s="45" t="s">
        <v>4546</v>
      </c>
      <c r="E3250" s="8">
        <v>41.3</v>
      </c>
      <c r="F3250" s="8">
        <f t="shared" si="488"/>
        <v>3634.3999999999996</v>
      </c>
      <c r="G3250" s="54">
        <f t="shared" si="489"/>
        <v>3634.3999999999996</v>
      </c>
      <c r="H3250" s="25">
        <v>740932</v>
      </c>
      <c r="I3250" s="25" t="s">
        <v>4671</v>
      </c>
      <c r="J3250" s="25">
        <v>1</v>
      </c>
      <c r="K3250" s="25">
        <v>1</v>
      </c>
      <c r="L3250" s="25">
        <f t="shared" si="483"/>
        <v>0</v>
      </c>
      <c r="M3250" s="25"/>
      <c r="N3250" s="45"/>
      <c r="O3250" s="54"/>
      <c r="P3250" s="25" t="s">
        <v>630</v>
      </c>
      <c r="Q3250" s="25"/>
      <c r="R3250" s="25"/>
      <c r="S3250" s="3">
        <v>4</v>
      </c>
      <c r="T3250" s="55"/>
      <c r="U3250" s="25" t="s">
        <v>19</v>
      </c>
      <c r="V3250" s="25" t="str">
        <f>VLOOKUP(P3250,'Customer List'!B:C,2,)</f>
        <v>Gujrat</v>
      </c>
      <c r="W3250" s="56" t="s">
        <v>3750</v>
      </c>
      <c r="X3250" s="45"/>
      <c r="Y3250" s="25" t="str">
        <f t="shared" si="485"/>
        <v/>
      </c>
      <c r="Z3250" s="25" t="str">
        <f t="shared" si="486"/>
        <v/>
      </c>
      <c r="AA3250" s="25" t="str">
        <f t="shared" si="487"/>
        <v/>
      </c>
      <c r="AB3250" s="25" t="str">
        <f>VLOOKUP(U3250,'Currency Sheet'!A:C,3,)</f>
        <v>DOLLAR</v>
      </c>
      <c r="AC3250" s="67" t="str">
        <f>VLOOKUP(P3250,'Customer List'!B:D,3,)</f>
        <v>OutStation</v>
      </c>
    </row>
    <row r="3251" spans="1:29" x14ac:dyDescent="0.25">
      <c r="A3251" s="25">
        <f t="shared" si="484"/>
        <v>3236</v>
      </c>
      <c r="B3251" s="25" t="s">
        <v>4546</v>
      </c>
      <c r="C3251" s="45" t="s">
        <v>4546</v>
      </c>
      <c r="D3251" s="45" t="s">
        <v>4546</v>
      </c>
      <c r="E3251" s="8">
        <v>82.6</v>
      </c>
      <c r="F3251" s="8">
        <f t="shared" si="488"/>
        <v>7268.7999999999993</v>
      </c>
      <c r="G3251" s="54">
        <f t="shared" si="489"/>
        <v>7268.7999999999993</v>
      </c>
      <c r="H3251" s="25">
        <v>740936</v>
      </c>
      <c r="I3251" s="25" t="s">
        <v>4672</v>
      </c>
      <c r="J3251" s="25">
        <v>1</v>
      </c>
      <c r="K3251" s="25">
        <v>1</v>
      </c>
      <c r="L3251" s="25">
        <f t="shared" si="483"/>
        <v>0</v>
      </c>
      <c r="M3251" s="25"/>
      <c r="N3251" s="45"/>
      <c r="O3251" s="54"/>
      <c r="P3251" s="25" t="s">
        <v>630</v>
      </c>
      <c r="Q3251" s="25"/>
      <c r="R3251" s="25"/>
      <c r="S3251" s="3">
        <v>4</v>
      </c>
      <c r="T3251" s="55"/>
      <c r="U3251" s="25" t="s">
        <v>19</v>
      </c>
      <c r="V3251" s="25" t="str">
        <f>VLOOKUP(P3251,'Customer List'!B:C,2,)</f>
        <v>Gujrat</v>
      </c>
      <c r="W3251" s="56" t="s">
        <v>3750</v>
      </c>
      <c r="X3251" s="45"/>
      <c r="Y3251" s="25" t="str">
        <f t="shared" si="485"/>
        <v/>
      </c>
      <c r="Z3251" s="25" t="str">
        <f t="shared" si="486"/>
        <v/>
      </c>
      <c r="AA3251" s="25" t="str">
        <f t="shared" si="487"/>
        <v/>
      </c>
      <c r="AB3251" s="25" t="str">
        <f>VLOOKUP(U3251,'Currency Sheet'!A:C,3,)</f>
        <v>DOLLAR</v>
      </c>
      <c r="AC3251" s="67" t="str">
        <f>VLOOKUP(P3251,'Customer List'!B:D,3,)</f>
        <v>OutStation</v>
      </c>
    </row>
    <row r="3252" spans="1:29" x14ac:dyDescent="0.25">
      <c r="A3252" s="25">
        <f t="shared" si="484"/>
        <v>3237</v>
      </c>
      <c r="B3252" s="25" t="s">
        <v>4546</v>
      </c>
      <c r="C3252" s="45" t="s">
        <v>4546</v>
      </c>
      <c r="D3252" s="45" t="s">
        <v>4546</v>
      </c>
      <c r="E3252" s="8">
        <v>82.6</v>
      </c>
      <c r="F3252" s="8">
        <f t="shared" si="488"/>
        <v>7268.7999999999993</v>
      </c>
      <c r="G3252" s="54">
        <f t="shared" si="489"/>
        <v>7268.7999999999993</v>
      </c>
      <c r="H3252" s="25">
        <v>740937</v>
      </c>
      <c r="I3252" s="25" t="s">
        <v>4673</v>
      </c>
      <c r="J3252" s="25">
        <v>1</v>
      </c>
      <c r="K3252" s="25">
        <v>1</v>
      </c>
      <c r="L3252" s="25">
        <f t="shared" si="483"/>
        <v>0</v>
      </c>
      <c r="M3252" s="25"/>
      <c r="N3252" s="45"/>
      <c r="O3252" s="54"/>
      <c r="P3252" s="25" t="s">
        <v>630</v>
      </c>
      <c r="Q3252" s="25"/>
      <c r="R3252" s="25"/>
      <c r="S3252" s="3">
        <v>4</v>
      </c>
      <c r="T3252" s="55"/>
      <c r="U3252" s="25" t="s">
        <v>19</v>
      </c>
      <c r="V3252" s="25" t="str">
        <f>VLOOKUP(P3252,'Customer List'!B:C,2,)</f>
        <v>Gujrat</v>
      </c>
      <c r="W3252" s="56" t="s">
        <v>3750</v>
      </c>
      <c r="X3252" s="45"/>
      <c r="Y3252" s="25" t="str">
        <f t="shared" si="485"/>
        <v/>
      </c>
      <c r="Z3252" s="25" t="str">
        <f t="shared" si="486"/>
        <v/>
      </c>
      <c r="AA3252" s="25" t="str">
        <f t="shared" si="487"/>
        <v/>
      </c>
      <c r="AB3252" s="25" t="str">
        <f>VLOOKUP(U3252,'Currency Sheet'!A:C,3,)</f>
        <v>DOLLAR</v>
      </c>
      <c r="AC3252" s="67" t="str">
        <f>VLOOKUP(P3252,'Customer List'!B:D,3,)</f>
        <v>OutStation</v>
      </c>
    </row>
    <row r="3253" spans="1:29" x14ac:dyDescent="0.25">
      <c r="A3253" s="25">
        <f t="shared" si="484"/>
        <v>3238</v>
      </c>
      <c r="B3253" s="25" t="s">
        <v>4546</v>
      </c>
      <c r="C3253" s="45" t="s">
        <v>4546</v>
      </c>
      <c r="D3253" s="45" t="s">
        <v>4546</v>
      </c>
      <c r="E3253" s="8">
        <v>82.6</v>
      </c>
      <c r="F3253" s="8">
        <f t="shared" si="488"/>
        <v>7268.7999999999993</v>
      </c>
      <c r="G3253" s="54">
        <f t="shared" si="489"/>
        <v>7268.7999999999993</v>
      </c>
      <c r="H3253" s="25">
        <v>740939</v>
      </c>
      <c r="I3253" s="25" t="s">
        <v>4674</v>
      </c>
      <c r="J3253" s="25">
        <v>1</v>
      </c>
      <c r="K3253" s="25">
        <v>1</v>
      </c>
      <c r="L3253" s="25">
        <f t="shared" si="483"/>
        <v>0</v>
      </c>
      <c r="M3253" s="25"/>
      <c r="N3253" s="45"/>
      <c r="O3253" s="54"/>
      <c r="P3253" s="25" t="s">
        <v>630</v>
      </c>
      <c r="Q3253" s="25"/>
      <c r="R3253" s="25"/>
      <c r="S3253" s="3">
        <v>4</v>
      </c>
      <c r="T3253" s="55"/>
      <c r="U3253" s="25" t="s">
        <v>19</v>
      </c>
      <c r="V3253" s="25" t="str">
        <f>VLOOKUP(P3253,'Customer List'!B:C,2,)</f>
        <v>Gujrat</v>
      </c>
      <c r="W3253" s="56" t="s">
        <v>3750</v>
      </c>
      <c r="X3253" s="45"/>
      <c r="Y3253" s="25" t="str">
        <f t="shared" si="485"/>
        <v/>
      </c>
      <c r="Z3253" s="25" t="str">
        <f t="shared" si="486"/>
        <v/>
      </c>
      <c r="AA3253" s="25" t="str">
        <f t="shared" si="487"/>
        <v/>
      </c>
      <c r="AB3253" s="25" t="str">
        <f>VLOOKUP(U3253,'Currency Sheet'!A:C,3,)</f>
        <v>DOLLAR</v>
      </c>
      <c r="AC3253" s="67" t="str">
        <f>VLOOKUP(P3253,'Customer List'!B:D,3,)</f>
        <v>OutStation</v>
      </c>
    </row>
    <row r="3254" spans="1:29" x14ac:dyDescent="0.25">
      <c r="A3254" s="25">
        <f t="shared" si="484"/>
        <v>3239</v>
      </c>
      <c r="B3254" s="25" t="s">
        <v>4546</v>
      </c>
      <c r="C3254" s="45" t="s">
        <v>4546</v>
      </c>
      <c r="D3254" s="45" t="s">
        <v>4546</v>
      </c>
      <c r="E3254" s="8">
        <v>82.6</v>
      </c>
      <c r="F3254" s="8">
        <f t="shared" si="488"/>
        <v>7268.7999999999993</v>
      </c>
      <c r="G3254" s="54">
        <f t="shared" si="489"/>
        <v>7268.7999999999993</v>
      </c>
      <c r="H3254" s="25">
        <v>740940</v>
      </c>
      <c r="I3254" s="25" t="s">
        <v>4675</v>
      </c>
      <c r="J3254" s="25">
        <v>1</v>
      </c>
      <c r="K3254" s="25">
        <v>1</v>
      </c>
      <c r="L3254" s="25">
        <f t="shared" si="483"/>
        <v>0</v>
      </c>
      <c r="M3254" s="25"/>
      <c r="N3254" s="45"/>
      <c r="O3254" s="54"/>
      <c r="P3254" s="25" t="s">
        <v>630</v>
      </c>
      <c r="Q3254" s="25"/>
      <c r="R3254" s="25"/>
      <c r="S3254" s="3">
        <v>4</v>
      </c>
      <c r="T3254" s="55"/>
      <c r="U3254" s="25" t="s">
        <v>19</v>
      </c>
      <c r="V3254" s="25" t="str">
        <f>VLOOKUP(P3254,'Customer List'!B:C,2,)</f>
        <v>Gujrat</v>
      </c>
      <c r="W3254" s="56" t="s">
        <v>3750</v>
      </c>
      <c r="X3254" s="45"/>
      <c r="Y3254" s="25" t="str">
        <f t="shared" si="485"/>
        <v/>
      </c>
      <c r="Z3254" s="25" t="str">
        <f t="shared" si="486"/>
        <v/>
      </c>
      <c r="AA3254" s="25" t="str">
        <f t="shared" si="487"/>
        <v/>
      </c>
      <c r="AB3254" s="25" t="str">
        <f>VLOOKUP(U3254,'Currency Sheet'!A:C,3,)</f>
        <v>DOLLAR</v>
      </c>
      <c r="AC3254" s="67" t="str">
        <f>VLOOKUP(P3254,'Customer List'!B:D,3,)</f>
        <v>OutStation</v>
      </c>
    </row>
    <row r="3255" spans="1:29" x14ac:dyDescent="0.25">
      <c r="A3255" s="25">
        <f t="shared" si="484"/>
        <v>3240</v>
      </c>
      <c r="B3255" s="25" t="s">
        <v>4546</v>
      </c>
      <c r="C3255" s="45" t="s">
        <v>4546</v>
      </c>
      <c r="D3255" s="45" t="s">
        <v>4546</v>
      </c>
      <c r="E3255" s="8">
        <v>82.6</v>
      </c>
      <c r="F3255" s="8">
        <f t="shared" si="488"/>
        <v>7268.7999999999993</v>
      </c>
      <c r="G3255" s="54">
        <f t="shared" si="489"/>
        <v>7268.7999999999993</v>
      </c>
      <c r="H3255" s="25">
        <v>740941</v>
      </c>
      <c r="I3255" s="25" t="s">
        <v>4676</v>
      </c>
      <c r="J3255" s="25">
        <v>1</v>
      </c>
      <c r="K3255" s="25">
        <v>1</v>
      </c>
      <c r="L3255" s="25">
        <f t="shared" si="483"/>
        <v>0</v>
      </c>
      <c r="M3255" s="25"/>
      <c r="N3255" s="45"/>
      <c r="O3255" s="54"/>
      <c r="P3255" s="25" t="s">
        <v>630</v>
      </c>
      <c r="Q3255" s="25"/>
      <c r="R3255" s="25"/>
      <c r="S3255" s="3">
        <v>4</v>
      </c>
      <c r="T3255" s="55"/>
      <c r="U3255" s="25" t="s">
        <v>19</v>
      </c>
      <c r="V3255" s="25" t="str">
        <f>VLOOKUP(P3255,'Customer List'!B:C,2,)</f>
        <v>Gujrat</v>
      </c>
      <c r="W3255" s="56" t="s">
        <v>3750</v>
      </c>
      <c r="X3255" s="45"/>
      <c r="Y3255" s="25" t="str">
        <f t="shared" si="485"/>
        <v/>
      </c>
      <c r="Z3255" s="25" t="str">
        <f t="shared" si="486"/>
        <v/>
      </c>
      <c r="AA3255" s="25" t="str">
        <f t="shared" si="487"/>
        <v/>
      </c>
      <c r="AB3255" s="25" t="str">
        <f>VLOOKUP(U3255,'Currency Sheet'!A:C,3,)</f>
        <v>DOLLAR</v>
      </c>
      <c r="AC3255" s="67" t="str">
        <f>VLOOKUP(P3255,'Customer List'!B:D,3,)</f>
        <v>OutStation</v>
      </c>
    </row>
    <row r="3256" spans="1:29" x14ac:dyDescent="0.25">
      <c r="A3256" s="25">
        <f t="shared" si="484"/>
        <v>3241</v>
      </c>
      <c r="B3256" s="25" t="s">
        <v>4546</v>
      </c>
      <c r="C3256" s="45" t="s">
        <v>4546</v>
      </c>
      <c r="D3256" s="45" t="s">
        <v>4546</v>
      </c>
      <c r="E3256" s="8">
        <v>82.6</v>
      </c>
      <c r="F3256" s="8">
        <f t="shared" si="488"/>
        <v>7268.7999999999993</v>
      </c>
      <c r="G3256" s="54">
        <f t="shared" si="489"/>
        <v>7268.7999999999993</v>
      </c>
      <c r="H3256" s="25">
        <v>740942</v>
      </c>
      <c r="I3256" s="25" t="s">
        <v>4677</v>
      </c>
      <c r="J3256" s="25">
        <v>1</v>
      </c>
      <c r="K3256" s="25">
        <v>1</v>
      </c>
      <c r="L3256" s="25">
        <f t="shared" si="483"/>
        <v>0</v>
      </c>
      <c r="M3256" s="25"/>
      <c r="N3256" s="45"/>
      <c r="O3256" s="54"/>
      <c r="P3256" s="25" t="s">
        <v>630</v>
      </c>
      <c r="Q3256" s="25"/>
      <c r="R3256" s="25"/>
      <c r="S3256" s="3">
        <v>4</v>
      </c>
      <c r="T3256" s="55"/>
      <c r="U3256" s="25" t="s">
        <v>19</v>
      </c>
      <c r="V3256" s="25" t="str">
        <f>VLOOKUP(P3256,'Customer List'!B:C,2,)</f>
        <v>Gujrat</v>
      </c>
      <c r="W3256" s="56" t="s">
        <v>3750</v>
      </c>
      <c r="X3256" s="45"/>
      <c r="Y3256" s="25" t="str">
        <f t="shared" si="485"/>
        <v/>
      </c>
      <c r="Z3256" s="25" t="str">
        <f t="shared" si="486"/>
        <v/>
      </c>
      <c r="AA3256" s="25" t="str">
        <f t="shared" si="487"/>
        <v/>
      </c>
      <c r="AB3256" s="25" t="str">
        <f>VLOOKUP(U3256,'Currency Sheet'!A:C,3,)</f>
        <v>DOLLAR</v>
      </c>
      <c r="AC3256" s="67" t="str">
        <f>VLOOKUP(P3256,'Customer List'!B:D,3,)</f>
        <v>OutStation</v>
      </c>
    </row>
    <row r="3257" spans="1:29" x14ac:dyDescent="0.25">
      <c r="A3257" s="25">
        <f t="shared" si="484"/>
        <v>3242</v>
      </c>
      <c r="B3257" s="25" t="s">
        <v>4546</v>
      </c>
      <c r="C3257" s="45" t="s">
        <v>4546</v>
      </c>
      <c r="D3257" s="45" t="s">
        <v>4546</v>
      </c>
      <c r="E3257" s="8">
        <v>82.6</v>
      </c>
      <c r="F3257" s="8">
        <f t="shared" si="488"/>
        <v>7268.7999999999993</v>
      </c>
      <c r="G3257" s="54">
        <f t="shared" si="489"/>
        <v>7268.7999999999993</v>
      </c>
      <c r="H3257" s="25">
        <v>740943</v>
      </c>
      <c r="I3257" s="25" t="s">
        <v>4678</v>
      </c>
      <c r="J3257" s="25">
        <v>1</v>
      </c>
      <c r="K3257" s="25">
        <v>1</v>
      </c>
      <c r="L3257" s="25">
        <f t="shared" si="483"/>
        <v>0</v>
      </c>
      <c r="M3257" s="25"/>
      <c r="N3257" s="45"/>
      <c r="O3257" s="54"/>
      <c r="P3257" s="25" t="s">
        <v>630</v>
      </c>
      <c r="Q3257" s="25"/>
      <c r="R3257" s="25"/>
      <c r="S3257" s="3">
        <v>4</v>
      </c>
      <c r="T3257" s="55"/>
      <c r="U3257" s="25" t="s">
        <v>19</v>
      </c>
      <c r="V3257" s="25" t="str">
        <f>VLOOKUP(P3257,'Customer List'!B:C,2,)</f>
        <v>Gujrat</v>
      </c>
      <c r="W3257" s="56" t="s">
        <v>3750</v>
      </c>
      <c r="X3257" s="45"/>
      <c r="Y3257" s="25" t="str">
        <f t="shared" si="485"/>
        <v/>
      </c>
      <c r="Z3257" s="25" t="str">
        <f t="shared" si="486"/>
        <v/>
      </c>
      <c r="AA3257" s="25" t="str">
        <f t="shared" si="487"/>
        <v/>
      </c>
      <c r="AB3257" s="25" t="str">
        <f>VLOOKUP(U3257,'Currency Sheet'!A:C,3,)</f>
        <v>DOLLAR</v>
      </c>
      <c r="AC3257" s="67" t="str">
        <f>VLOOKUP(P3257,'Customer List'!B:D,3,)</f>
        <v>OutStation</v>
      </c>
    </row>
    <row r="3258" spans="1:29" x14ac:dyDescent="0.25">
      <c r="A3258" s="25">
        <f t="shared" si="484"/>
        <v>3243</v>
      </c>
      <c r="B3258" s="25" t="s">
        <v>4546</v>
      </c>
      <c r="C3258" s="45" t="s">
        <v>4546</v>
      </c>
      <c r="D3258" s="45" t="s">
        <v>4546</v>
      </c>
      <c r="E3258" s="8">
        <v>82.6</v>
      </c>
      <c r="F3258" s="8">
        <f t="shared" si="488"/>
        <v>7268.7999999999993</v>
      </c>
      <c r="G3258" s="54">
        <f t="shared" si="489"/>
        <v>7268.7999999999993</v>
      </c>
      <c r="H3258" s="25">
        <v>740944</v>
      </c>
      <c r="I3258" s="25" t="s">
        <v>4679</v>
      </c>
      <c r="J3258" s="25">
        <v>1</v>
      </c>
      <c r="K3258" s="25">
        <v>1</v>
      </c>
      <c r="L3258" s="25">
        <f t="shared" si="483"/>
        <v>0</v>
      </c>
      <c r="M3258" s="25"/>
      <c r="N3258" s="45"/>
      <c r="O3258" s="54"/>
      <c r="P3258" s="25" t="s">
        <v>630</v>
      </c>
      <c r="Q3258" s="25"/>
      <c r="R3258" s="25"/>
      <c r="S3258" s="3">
        <v>4</v>
      </c>
      <c r="T3258" s="55"/>
      <c r="U3258" s="25" t="s">
        <v>19</v>
      </c>
      <c r="V3258" s="25" t="str">
        <f>VLOOKUP(P3258,'Customer List'!B:C,2,)</f>
        <v>Gujrat</v>
      </c>
      <c r="W3258" s="56" t="s">
        <v>3750</v>
      </c>
      <c r="X3258" s="45"/>
      <c r="Y3258" s="25" t="str">
        <f t="shared" si="485"/>
        <v/>
      </c>
      <c r="Z3258" s="25" t="str">
        <f t="shared" si="486"/>
        <v/>
      </c>
      <c r="AA3258" s="25" t="str">
        <f t="shared" si="487"/>
        <v/>
      </c>
      <c r="AB3258" s="25" t="str">
        <f>VLOOKUP(U3258,'Currency Sheet'!A:C,3,)</f>
        <v>DOLLAR</v>
      </c>
      <c r="AC3258" s="67" t="str">
        <f>VLOOKUP(P3258,'Customer List'!B:D,3,)</f>
        <v>OutStation</v>
      </c>
    </row>
    <row r="3259" spans="1:29" x14ac:dyDescent="0.25">
      <c r="A3259" s="25">
        <f t="shared" si="484"/>
        <v>3244</v>
      </c>
      <c r="B3259" s="25" t="s">
        <v>4546</v>
      </c>
      <c r="C3259" s="45" t="s">
        <v>4546</v>
      </c>
      <c r="D3259" s="45" t="s">
        <v>4546</v>
      </c>
      <c r="E3259" s="8">
        <v>1232.7</v>
      </c>
      <c r="F3259" s="8">
        <f t="shared" si="488"/>
        <v>108477.6</v>
      </c>
      <c r="G3259" s="54">
        <f t="shared" si="489"/>
        <v>108477.6</v>
      </c>
      <c r="H3259" s="25">
        <v>741024</v>
      </c>
      <c r="I3259" s="25" t="s">
        <v>4680</v>
      </c>
      <c r="J3259" s="25">
        <v>1</v>
      </c>
      <c r="K3259" s="25">
        <v>1</v>
      </c>
      <c r="L3259" s="25">
        <f t="shared" si="483"/>
        <v>0</v>
      </c>
      <c r="M3259" s="25"/>
      <c r="N3259" s="45"/>
      <c r="O3259" s="54"/>
      <c r="P3259" s="25" t="s">
        <v>320</v>
      </c>
      <c r="Q3259" s="25"/>
      <c r="R3259" s="25"/>
      <c r="S3259" s="3">
        <v>4</v>
      </c>
      <c r="T3259" s="55"/>
      <c r="U3259" s="25" t="s">
        <v>19</v>
      </c>
      <c r="V3259" s="25" t="str">
        <f>VLOOKUP(P3259,'Customer List'!B:C,2,)</f>
        <v>Gujrat</v>
      </c>
      <c r="W3259" s="56" t="s">
        <v>3750</v>
      </c>
      <c r="X3259" s="45"/>
      <c r="Y3259" s="25" t="str">
        <f t="shared" si="485"/>
        <v/>
      </c>
      <c r="Z3259" s="25" t="str">
        <f t="shared" si="486"/>
        <v/>
      </c>
      <c r="AA3259" s="25" t="str">
        <f t="shared" si="487"/>
        <v/>
      </c>
      <c r="AB3259" s="25" t="str">
        <f>VLOOKUP(U3259,'Currency Sheet'!A:C,3,)</f>
        <v>DOLLAR</v>
      </c>
      <c r="AC3259" s="67" t="str">
        <f>VLOOKUP(P3259,'Customer List'!B:D,3,)</f>
        <v>OutStation</v>
      </c>
    </row>
    <row r="3260" spans="1:29" x14ac:dyDescent="0.25">
      <c r="A3260" s="25">
        <f t="shared" si="484"/>
        <v>3245</v>
      </c>
      <c r="B3260" s="25" t="s">
        <v>4546</v>
      </c>
      <c r="C3260" s="45" t="s">
        <v>4546</v>
      </c>
      <c r="D3260" s="45" t="s">
        <v>4546</v>
      </c>
      <c r="E3260" s="8">
        <v>739.9</v>
      </c>
      <c r="F3260" s="8">
        <f t="shared" si="488"/>
        <v>65111.199999999997</v>
      </c>
      <c r="G3260" s="54">
        <f t="shared" si="489"/>
        <v>65111.199999999997</v>
      </c>
      <c r="H3260" s="25">
        <v>741032</v>
      </c>
      <c r="I3260" s="25" t="s">
        <v>3792</v>
      </c>
      <c r="J3260" s="25">
        <v>1</v>
      </c>
      <c r="K3260" s="25">
        <v>1</v>
      </c>
      <c r="L3260" s="25">
        <f t="shared" si="483"/>
        <v>0</v>
      </c>
      <c r="M3260" s="25"/>
      <c r="N3260" s="45"/>
      <c r="O3260" s="54"/>
      <c r="P3260" s="25" t="s">
        <v>2053</v>
      </c>
      <c r="Q3260" s="25"/>
      <c r="R3260" s="25"/>
      <c r="S3260" s="3">
        <v>4</v>
      </c>
      <c r="T3260" s="55"/>
      <c r="U3260" s="25" t="s">
        <v>19</v>
      </c>
      <c r="V3260" s="25" t="str">
        <f>VLOOKUP(P3260,'Customer List'!B:C,2,)</f>
        <v>Banglore</v>
      </c>
      <c r="W3260" s="56" t="s">
        <v>4686</v>
      </c>
      <c r="X3260" s="45"/>
      <c r="Y3260" s="25" t="str">
        <f t="shared" si="485"/>
        <v/>
      </c>
      <c r="Z3260" s="25" t="str">
        <f t="shared" si="486"/>
        <v/>
      </c>
      <c r="AA3260" s="25" t="str">
        <f t="shared" si="487"/>
        <v/>
      </c>
      <c r="AB3260" s="25" t="str">
        <f>VLOOKUP(U3260,'Currency Sheet'!A:C,3,)</f>
        <v>DOLLAR</v>
      </c>
      <c r="AC3260" s="67" t="str">
        <f>VLOOKUP(P3260,'Customer List'!B:D,3,)</f>
        <v>OutStation</v>
      </c>
    </row>
    <row r="3261" spans="1:29" x14ac:dyDescent="0.25">
      <c r="A3261" s="25">
        <f t="shared" si="484"/>
        <v>3246</v>
      </c>
      <c r="B3261" s="25" t="s">
        <v>4546</v>
      </c>
      <c r="C3261" s="45" t="s">
        <v>4546</v>
      </c>
      <c r="D3261" s="45" t="s">
        <v>4546</v>
      </c>
      <c r="E3261" s="8">
        <v>82.6</v>
      </c>
      <c r="F3261" s="8">
        <f t="shared" si="488"/>
        <v>7268.7999999999993</v>
      </c>
      <c r="G3261" s="54">
        <f t="shared" si="489"/>
        <v>7268.7999999999993</v>
      </c>
      <c r="H3261" s="25">
        <v>741110</v>
      </c>
      <c r="I3261" s="25" t="s">
        <v>4681</v>
      </c>
      <c r="J3261" s="25">
        <v>1</v>
      </c>
      <c r="K3261" s="25">
        <v>1</v>
      </c>
      <c r="L3261" s="25">
        <f t="shared" si="483"/>
        <v>0</v>
      </c>
      <c r="M3261" s="25"/>
      <c r="N3261" s="45"/>
      <c r="O3261" s="54"/>
      <c r="P3261" s="25" t="s">
        <v>2053</v>
      </c>
      <c r="Q3261" s="25"/>
      <c r="R3261" s="25"/>
      <c r="S3261" s="3">
        <v>4</v>
      </c>
      <c r="T3261" s="55" t="s">
        <v>610</v>
      </c>
      <c r="U3261" s="25" t="s">
        <v>19</v>
      </c>
      <c r="V3261" s="25" t="str">
        <f>VLOOKUP(P3261,'Customer List'!B:C,2,)</f>
        <v>Banglore</v>
      </c>
      <c r="W3261" s="56" t="s">
        <v>4687</v>
      </c>
      <c r="X3261" s="45"/>
      <c r="Y3261" s="25" t="str">
        <f t="shared" si="485"/>
        <v/>
      </c>
      <c r="Z3261" s="25" t="str">
        <f t="shared" si="486"/>
        <v/>
      </c>
      <c r="AA3261" s="25" t="str">
        <f t="shared" si="487"/>
        <v/>
      </c>
      <c r="AB3261" s="25" t="str">
        <f>VLOOKUP(U3261,'Currency Sheet'!A:C,3,)</f>
        <v>DOLLAR</v>
      </c>
      <c r="AC3261" s="67" t="str">
        <f>VLOOKUP(P3261,'Customer List'!B:D,3,)</f>
        <v>OutStation</v>
      </c>
    </row>
    <row r="3262" spans="1:29" x14ac:dyDescent="0.25">
      <c r="A3262" s="25">
        <f t="shared" si="484"/>
        <v>3247</v>
      </c>
      <c r="B3262" s="25" t="s">
        <v>4546</v>
      </c>
      <c r="C3262" s="45" t="s">
        <v>4546</v>
      </c>
      <c r="D3262" s="45" t="s">
        <v>4546</v>
      </c>
      <c r="E3262" s="8">
        <v>1232.7</v>
      </c>
      <c r="F3262" s="8">
        <f t="shared" si="488"/>
        <v>108477.6</v>
      </c>
      <c r="G3262" s="54">
        <f t="shared" si="489"/>
        <v>108477.6</v>
      </c>
      <c r="H3262" s="25">
        <v>741335</v>
      </c>
      <c r="I3262" s="25" t="s">
        <v>4682</v>
      </c>
      <c r="J3262" s="25">
        <v>1</v>
      </c>
      <c r="K3262" s="25">
        <v>1</v>
      </c>
      <c r="L3262" s="25">
        <f t="shared" si="483"/>
        <v>0</v>
      </c>
      <c r="M3262" s="25"/>
      <c r="N3262" s="45"/>
      <c r="O3262" s="54"/>
      <c r="P3262" s="25" t="s">
        <v>277</v>
      </c>
      <c r="Q3262" s="25"/>
      <c r="R3262" s="25"/>
      <c r="S3262" s="3">
        <v>4</v>
      </c>
      <c r="T3262" s="55"/>
      <c r="U3262" s="25" t="s">
        <v>19</v>
      </c>
      <c r="V3262" s="25" t="str">
        <f>VLOOKUP(P3262,'Customer List'!B:C,2,)</f>
        <v>Pune</v>
      </c>
      <c r="W3262" s="56" t="s">
        <v>3750</v>
      </c>
      <c r="X3262" s="45"/>
      <c r="Y3262" s="25" t="str">
        <f t="shared" si="485"/>
        <v/>
      </c>
      <c r="Z3262" s="25" t="str">
        <f t="shared" si="486"/>
        <v/>
      </c>
      <c r="AA3262" s="25" t="str">
        <f t="shared" si="487"/>
        <v/>
      </c>
      <c r="AB3262" s="25" t="str">
        <f>VLOOKUP(U3262,'Currency Sheet'!A:C,3,)</f>
        <v>DOLLAR</v>
      </c>
      <c r="AC3262" s="67" t="str">
        <f>VLOOKUP(P3262,'Customer List'!B:D,3,)</f>
        <v>OutStation</v>
      </c>
    </row>
    <row r="3263" spans="1:29" x14ac:dyDescent="0.25">
      <c r="A3263" s="25">
        <f t="shared" si="484"/>
        <v>3248</v>
      </c>
      <c r="B3263" s="25" t="s">
        <v>4546</v>
      </c>
      <c r="C3263" s="45" t="s">
        <v>4546</v>
      </c>
      <c r="D3263" s="45" t="s">
        <v>4546</v>
      </c>
      <c r="E3263" s="8">
        <v>102.9</v>
      </c>
      <c r="F3263" s="8">
        <f t="shared" si="488"/>
        <v>9055.2000000000007</v>
      </c>
      <c r="G3263" s="54">
        <f t="shared" si="489"/>
        <v>9055.2000000000007</v>
      </c>
      <c r="H3263" s="25">
        <v>824805</v>
      </c>
      <c r="I3263" s="25" t="s">
        <v>4683</v>
      </c>
      <c r="J3263" s="25">
        <v>1</v>
      </c>
      <c r="K3263" s="25">
        <v>1</v>
      </c>
      <c r="L3263" s="25">
        <f t="shared" si="483"/>
        <v>0</v>
      </c>
      <c r="M3263" s="25"/>
      <c r="N3263" s="45"/>
      <c r="O3263" s="54"/>
      <c r="P3263" s="25" t="s">
        <v>277</v>
      </c>
      <c r="Q3263" s="25"/>
      <c r="R3263" s="25"/>
      <c r="S3263" s="3">
        <v>4</v>
      </c>
      <c r="T3263" s="55"/>
      <c r="U3263" s="25" t="s">
        <v>19</v>
      </c>
      <c r="V3263" s="25" t="str">
        <f>VLOOKUP(P3263,'Customer List'!B:C,2,)</f>
        <v>Pune</v>
      </c>
      <c r="W3263" s="56" t="s">
        <v>3750</v>
      </c>
      <c r="X3263" s="45"/>
      <c r="Y3263" s="25" t="str">
        <f t="shared" si="485"/>
        <v/>
      </c>
      <c r="Z3263" s="25" t="str">
        <f t="shared" si="486"/>
        <v/>
      </c>
      <c r="AA3263" s="25" t="str">
        <f t="shared" si="487"/>
        <v/>
      </c>
      <c r="AB3263" s="25" t="str">
        <f>VLOOKUP(U3263,'Currency Sheet'!A:C,3,)</f>
        <v>DOLLAR</v>
      </c>
      <c r="AC3263" s="67" t="str">
        <f>VLOOKUP(P3263,'Customer List'!B:D,3,)</f>
        <v>OutStation</v>
      </c>
    </row>
    <row r="3264" spans="1:29" x14ac:dyDescent="0.25">
      <c r="A3264" s="25">
        <f t="shared" si="484"/>
        <v>3249</v>
      </c>
      <c r="B3264" s="25" t="s">
        <v>4546</v>
      </c>
      <c r="C3264" s="45" t="s">
        <v>4546</v>
      </c>
      <c r="D3264" s="45" t="s">
        <v>4546</v>
      </c>
      <c r="E3264" s="8">
        <v>70.7</v>
      </c>
      <c r="F3264" s="8">
        <f t="shared" si="488"/>
        <v>6221.6</v>
      </c>
      <c r="G3264" s="54">
        <f t="shared" si="489"/>
        <v>6221.6</v>
      </c>
      <c r="H3264" s="25">
        <v>935101</v>
      </c>
      <c r="I3264" s="25" t="s">
        <v>4684</v>
      </c>
      <c r="J3264" s="25">
        <v>1</v>
      </c>
      <c r="K3264" s="25">
        <v>1</v>
      </c>
      <c r="L3264" s="25">
        <f t="shared" si="483"/>
        <v>0</v>
      </c>
      <c r="M3264" s="25"/>
      <c r="N3264" s="45"/>
      <c r="O3264" s="54"/>
      <c r="P3264" s="25" t="s">
        <v>195</v>
      </c>
      <c r="Q3264" s="25"/>
      <c r="R3264" s="25"/>
      <c r="S3264" s="3">
        <v>4</v>
      </c>
      <c r="T3264" s="55"/>
      <c r="U3264" s="25" t="s">
        <v>19</v>
      </c>
      <c r="V3264" s="25" t="str">
        <f>VLOOKUP(P3264,'Customer List'!B:C,2,)</f>
        <v>Kanpur</v>
      </c>
      <c r="W3264" s="56" t="s">
        <v>3750</v>
      </c>
      <c r="X3264" s="45"/>
      <c r="Y3264" s="25" t="str">
        <f t="shared" si="485"/>
        <v/>
      </c>
      <c r="Z3264" s="25" t="str">
        <f t="shared" si="486"/>
        <v/>
      </c>
      <c r="AA3264" s="25" t="str">
        <f t="shared" si="487"/>
        <v/>
      </c>
      <c r="AB3264" s="25" t="str">
        <f>VLOOKUP(U3264,'Currency Sheet'!A:C,3,)</f>
        <v>DOLLAR</v>
      </c>
      <c r="AC3264" s="67" t="str">
        <f>VLOOKUP(P3264,'Customer List'!B:D,3,)</f>
        <v>OutStation</v>
      </c>
    </row>
  </sheetData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162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162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1</v>
      </c>
      <c r="H13" s="30">
        <f t="shared" si="1"/>
        <v>5376.8</v>
      </c>
      <c r="I13" s="32">
        <f>SUMIFS(MasterSheet!L:L, MasterSheet!B:B, A13, MasterSheet!D:D, B13, MasterSheet!H:H, C13)</f>
        <v>4</v>
      </c>
      <c r="J13" s="32">
        <f t="shared" si="2"/>
        <v>21507.200000000001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EED118206</v>
      </c>
      <c r="B2049" s="45">
        <v>45890</v>
      </c>
      <c r="C2049" s="25">
        <v>421601</v>
      </c>
      <c r="D2049" s="25">
        <f>_xlfn.XLOOKUP(C2049,MasterSheet!H:H,MasterSheet!F:F)</f>
        <v>7444.7999999999993</v>
      </c>
      <c r="E2049" s="26">
        <f>SUMIFS(MasterSheet!J:J, MasterSheet!B:B, A2049, MasterSheet!D:D, B2049, MasterSheet!H:H, C2049)</f>
        <v>3</v>
      </c>
      <c r="F2049" s="26">
        <f t="shared" si="93"/>
        <v>22334.399999999998</v>
      </c>
      <c r="G2049" s="30">
        <f>SUMIFS(MasterSheet!K:K, MasterSheet!B:B, A2049, MasterSheet!D:D, B2049, MasterSheet!H:H, C2049)</f>
        <v>0</v>
      </c>
      <c r="H2049" s="30">
        <f t="shared" si="94"/>
        <v>0</v>
      </c>
      <c r="I2049" s="32">
        <f>SUMIFS(MasterSheet!L:L, MasterSheet!B:B, A2049, MasterSheet!D:D, B2049, MasterSheet!H:H, C2049)</f>
        <v>3</v>
      </c>
      <c r="J2049" s="32">
        <f t="shared" si="95"/>
        <v>22334.399999999998</v>
      </c>
      <c r="K2049" s="25" t="str">
        <f>UPPER(VLOOKUP(C2049,MasterSheet!H:U,14,))</f>
        <v>BIOLEGEND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0</v>
      </c>
      <c r="H2146" s="30">
        <f t="shared" si="100"/>
        <v>0</v>
      </c>
      <c r="I2146" s="32">
        <f>SUMIFS(MasterSheet!L:L, MasterSheet!B:B, A2146, MasterSheet!D:D, B2146, MasterSheet!H:H, C2146)</f>
        <v>1</v>
      </c>
      <c r="J2146" s="32">
        <f t="shared" si="101"/>
        <v>16767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1</v>
      </c>
      <c r="H2456" s="30">
        <f t="shared" si="115"/>
        <v>3088.8</v>
      </c>
      <c r="I2456" s="32">
        <f>SUMIFS(MasterSheet!L:L, MasterSheet!B:B, A2456, MasterSheet!D:D, B2456, MasterSheet!H:H, C2456)</f>
        <v>1</v>
      </c>
      <c r="J2456" s="32">
        <f t="shared" si="116"/>
        <v>3088.8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2</v>
      </c>
      <c r="H2613" s="30">
        <f t="shared" si="121"/>
        <v>6749.6</v>
      </c>
      <c r="I2613" s="32">
        <f>SUMIFS(MasterSheet!L:L, MasterSheet!B:B, A2613, MasterSheet!D:D, B2613, MasterSheet!H:H, C2613)</f>
        <v>0</v>
      </c>
      <c r="J2613" s="32">
        <f t="shared" si="122"/>
        <v>0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0</v>
      </c>
      <c r="H2795" s="30">
        <f t="shared" si="130"/>
        <v>0</v>
      </c>
      <c r="I2795" s="32">
        <f>SUMIFS(MasterSheet!L:L, MasterSheet!B:B, A2795, MasterSheet!D:D, B2795, MasterSheet!H:H, C2795)</f>
        <v>1</v>
      </c>
      <c r="J2795" s="32">
        <f t="shared" si="131"/>
        <v>13464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0</v>
      </c>
      <c r="H2796" s="30">
        <f t="shared" si="130"/>
        <v>0</v>
      </c>
      <c r="I2796" s="32">
        <f>SUMIFS(MasterSheet!L:L, MasterSheet!B:B, A2796, MasterSheet!D:D, B2796, MasterSheet!H:H, C2796)</f>
        <v>1</v>
      </c>
      <c r="J2796" s="32">
        <f t="shared" si="131"/>
        <v>13464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0</v>
      </c>
      <c r="H2797" s="30">
        <f t="shared" si="130"/>
        <v>0</v>
      </c>
      <c r="I2797" s="32">
        <f>SUMIFS(MasterSheet!L:L, MasterSheet!B:B, A2797, MasterSheet!D:D, B2797, MasterSheet!H:H, C2797)</f>
        <v>1</v>
      </c>
      <c r="J2797" s="32">
        <f t="shared" si="131"/>
        <v>32912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0</v>
      </c>
      <c r="H2800" s="30">
        <f t="shared" si="130"/>
        <v>0</v>
      </c>
      <c r="I2800" s="32">
        <f>SUMIFS(MasterSheet!L:L, MasterSheet!B:B, A2800, MasterSheet!D:D, B2800, MasterSheet!H:H, C2800)</f>
        <v>1</v>
      </c>
      <c r="J2800" s="32">
        <f t="shared" si="131"/>
        <v>154968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0</v>
      </c>
      <c r="H2801" s="30">
        <f t="shared" si="130"/>
        <v>0</v>
      </c>
      <c r="I2801" s="32">
        <f>SUMIFS(MasterSheet!L:L, MasterSheet!B:B, A2801, MasterSheet!D:D, B2801, MasterSheet!H:H, C2801)</f>
        <v>1</v>
      </c>
      <c r="J2801" s="32">
        <f t="shared" si="131"/>
        <v>29458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0</v>
      </c>
      <c r="H2802" s="30">
        <f t="shared" si="130"/>
        <v>0</v>
      </c>
      <c r="I2802" s="32">
        <f>SUMIFS(MasterSheet!L:L, MasterSheet!B:B, A2802, MasterSheet!D:D, B2802, MasterSheet!H:H, C2802)</f>
        <v>1</v>
      </c>
      <c r="J2802" s="32">
        <f t="shared" si="131"/>
        <v>141328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0</v>
      </c>
      <c r="H2803" s="30">
        <f t="shared" si="130"/>
        <v>0</v>
      </c>
      <c r="I2803" s="32">
        <f>SUMIFS(MasterSheet!L:L, MasterSheet!B:B, A2803, MasterSheet!D:D, B2803, MasterSheet!H:H, C2803)</f>
        <v>1</v>
      </c>
      <c r="J2803" s="32">
        <f t="shared" si="131"/>
        <v>154968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TPC/25-26/00483</v>
      </c>
      <c r="B2810" s="45">
        <v>45925</v>
      </c>
      <c r="C2810" s="25" t="str">
        <v>S1714</v>
      </c>
      <c r="D2810" s="25">
        <f>_xlfn.XLOOKUP(C2810,MasterSheet!H:H,MasterSheet!F:F)</f>
        <v>15540</v>
      </c>
      <c r="E2810" s="26">
        <f>SUMIFS(MasterSheet!J:J, MasterSheet!B:B, A2810, MasterSheet!D:D, B2810, MasterSheet!H:H, C2810)</f>
        <v>2</v>
      </c>
      <c r="F2810" s="26">
        <f t="shared" si="129"/>
        <v>31080</v>
      </c>
      <c r="G2810" s="30">
        <f>SUMIFS(MasterSheet!K:K, MasterSheet!B:B, A2810, MasterSheet!D:D, B2810, MasterSheet!H:H, C2810)</f>
        <v>0</v>
      </c>
      <c r="H2810" s="30">
        <f t="shared" si="130"/>
        <v>0</v>
      </c>
      <c r="I2810" s="32">
        <f>SUMIFS(MasterSheet!L:L, MasterSheet!B:B, A2810, MasterSheet!D:D, B2810, MasterSheet!H:H, C2810)</f>
        <v>2</v>
      </c>
      <c r="J2810" s="32">
        <f t="shared" si="131"/>
        <v>31080</v>
      </c>
      <c r="K2810" s="25" t="str">
        <f>UPPER(VLOOKUP(C2810,MasterSheet!H:U,14,))</f>
        <v>TOPCLASS ENTERPRISES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0</v>
      </c>
      <c r="H2816" s="30">
        <f t="shared" si="130"/>
        <v>0</v>
      </c>
      <c r="I2816" s="32">
        <f>SUMIFS(MasterSheet!L:L, MasterSheet!B:B, A2816, MasterSheet!D:D, B2816, MasterSheet!H:H, C2816)</f>
        <v>1</v>
      </c>
      <c r="J2816" s="32">
        <f t="shared" si="131"/>
        <v>2032.8000000000002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0</v>
      </c>
      <c r="H2828" s="30">
        <f t="shared" si="133"/>
        <v>0</v>
      </c>
      <c r="I2828" s="32">
        <f>SUMIFS(MasterSheet!L:L, MasterSheet!B:B, A2828, MasterSheet!D:D, B2828, MasterSheet!H:H, C2828)</f>
        <v>1</v>
      </c>
      <c r="J2828" s="32">
        <f t="shared" si="134"/>
        <v>12540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0</v>
      </c>
      <c r="H2838" s="30">
        <f t="shared" si="133"/>
        <v>0</v>
      </c>
      <c r="I2838" s="32">
        <f>SUMIFS(MasterSheet!L:L, MasterSheet!B:B, A2838, MasterSheet!D:D, B2838, MasterSheet!H:H, C2838)</f>
        <v>1</v>
      </c>
      <c r="J2838" s="32">
        <f t="shared" si="134"/>
        <v>13860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0</v>
      </c>
      <c r="H2839" s="30">
        <f t="shared" si="133"/>
        <v>0</v>
      </c>
      <c r="I2839" s="32">
        <f>SUMIFS(MasterSheet!L:L, MasterSheet!B:B, A2839, MasterSheet!D:D, B2839, MasterSheet!H:H, C2839)</f>
        <v>1</v>
      </c>
      <c r="J2839" s="32">
        <f t="shared" si="134"/>
        <v>30162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0</v>
      </c>
      <c r="H2846" s="30">
        <f t="shared" si="133"/>
        <v>0</v>
      </c>
      <c r="I2846" s="32">
        <f>SUMIFS(MasterSheet!L:L, MasterSheet!B:B, A2846, MasterSheet!D:D, B2846, MasterSheet!H:H, C2846)</f>
        <v>1</v>
      </c>
      <c r="J2846" s="32">
        <f t="shared" si="134"/>
        <v>7638.4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0</v>
      </c>
      <c r="H2854" s="30">
        <f t="shared" si="133"/>
        <v>0</v>
      </c>
      <c r="I2854" s="32">
        <f>SUMIFS(MasterSheet!L:L, MasterSheet!B:B, A2854, MasterSheet!D:D, B2854, MasterSheet!H:H, C2854)</f>
        <v>1</v>
      </c>
      <c r="J2854" s="32">
        <f t="shared" si="134"/>
        <v>26796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0</v>
      </c>
      <c r="H2856" s="30">
        <f t="shared" si="133"/>
        <v>0</v>
      </c>
      <c r="I2856" s="32">
        <f>SUMIFS(MasterSheet!L:L, MasterSheet!B:B, A2856, MasterSheet!D:D, B2856, MasterSheet!H:H, C2856)</f>
        <v>1</v>
      </c>
      <c r="J2856" s="32">
        <f t="shared" si="134"/>
        <v>7638.4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0</v>
      </c>
      <c r="H2857" s="30">
        <f t="shared" si="133"/>
        <v>0</v>
      </c>
      <c r="I2857" s="32">
        <f>SUMIFS(MasterSheet!L:L, MasterSheet!B:B, A2857, MasterSheet!D:D, B2857, MasterSheet!H:H, C2857)</f>
        <v>1</v>
      </c>
      <c r="J2857" s="32">
        <f t="shared" si="134"/>
        <v>1478.4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0</v>
      </c>
      <c r="H2869" s="30">
        <f t="shared" si="133"/>
        <v>0</v>
      </c>
      <c r="I2869" s="32">
        <f>SUMIFS(MasterSheet!L:L, MasterSheet!B:B, A2869, MasterSheet!D:D, B2869, MasterSheet!H:H, C2869)</f>
        <v>1</v>
      </c>
      <c r="J2869" s="32">
        <f t="shared" si="134"/>
        <v>7453.6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0</v>
      </c>
      <c r="H2872" s="30">
        <f t="shared" si="133"/>
        <v>0</v>
      </c>
      <c r="I2872" s="32">
        <f>SUMIFS(MasterSheet!L:L, MasterSheet!B:B, A2872, MasterSheet!D:D, B2872, MasterSheet!H:H, C2872)</f>
        <v>1</v>
      </c>
      <c r="J2872" s="32">
        <f t="shared" si="134"/>
        <v>9055.2000000000007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0</v>
      </c>
      <c r="H2874" s="30">
        <f t="shared" si="133"/>
        <v>0</v>
      </c>
      <c r="I2874" s="32">
        <f>SUMIFS(MasterSheet!L:L, MasterSheet!B:B, A2874, MasterSheet!D:D, B2874, MasterSheet!H:H, C2874)</f>
        <v>1</v>
      </c>
      <c r="J2874" s="32">
        <f t="shared" si="134"/>
        <v>27258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0</v>
      </c>
      <c r="H2878" s="30">
        <f t="shared" si="133"/>
        <v>0</v>
      </c>
      <c r="I2878" s="32">
        <f>SUMIFS(MasterSheet!L:L, MasterSheet!B:B, A2878, MasterSheet!D:D, B2878, MasterSheet!H:H, C2878)</f>
        <v>1</v>
      </c>
      <c r="J2878" s="32">
        <f t="shared" si="134"/>
        <v>13305.599999999999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0</v>
      </c>
      <c r="H2880" s="30">
        <f t="shared" si="133"/>
        <v>0</v>
      </c>
      <c r="I2880" s="32">
        <f>SUMIFS(MasterSheet!L:L, MasterSheet!B:B, A2880, MasterSheet!D:D, B2880, MasterSheet!H:H, C2880)</f>
        <v>1</v>
      </c>
      <c r="J2880" s="32">
        <f t="shared" si="134"/>
        <v>6547.2000000000007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0</v>
      </c>
      <c r="H2883" s="30">
        <f t="shared" ref="H2883:H2943" si="136">G2883*D2883</f>
        <v>0</v>
      </c>
      <c r="I2883" s="32">
        <f>SUMIFS(MasterSheet!L:L, MasterSheet!B:B, A2883, MasterSheet!D:D, B2883, MasterSheet!H:H, C2883)</f>
        <v>1</v>
      </c>
      <c r="J2883" s="32">
        <f t="shared" ref="J2883:J2943" si="137">I2883*D2883</f>
        <v>9424.7999999999993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0</v>
      </c>
      <c r="H2887" s="30">
        <f t="shared" si="136"/>
        <v>0</v>
      </c>
      <c r="I2887" s="32">
        <f>SUMIFS(MasterSheet!L:L, MasterSheet!B:B, A2887, MasterSheet!D:D, B2887, MasterSheet!H:H, C2887)</f>
        <v>1</v>
      </c>
      <c r="J2887" s="32">
        <f t="shared" si="137"/>
        <v>9178.4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0</v>
      </c>
      <c r="H2889" s="30">
        <f t="shared" si="136"/>
        <v>0</v>
      </c>
      <c r="I2889" s="32">
        <f>SUMIFS(MasterSheet!L:L, MasterSheet!B:B, A2889, MasterSheet!D:D, B2889, MasterSheet!H:H, C2889)</f>
        <v>1</v>
      </c>
      <c r="J2889" s="32">
        <f t="shared" si="137"/>
        <v>8500.7999999999993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0</v>
      </c>
      <c r="H2890" s="30">
        <f t="shared" si="136"/>
        <v>0</v>
      </c>
      <c r="I2890" s="32">
        <f>SUMIFS(MasterSheet!L:L, MasterSheet!B:B, A2890, MasterSheet!D:D, B2890, MasterSheet!H:H, C2890)</f>
        <v>1</v>
      </c>
      <c r="J2890" s="32">
        <f t="shared" si="137"/>
        <v>3757.6000000000004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0</v>
      </c>
      <c r="H2892" s="30">
        <f t="shared" si="136"/>
        <v>0</v>
      </c>
      <c r="I2892" s="32">
        <f>SUMIFS(MasterSheet!L:L, MasterSheet!B:B, A2892, MasterSheet!D:D, B2892, MasterSheet!H:H, C2892)</f>
        <v>1</v>
      </c>
      <c r="J2892" s="32">
        <f t="shared" si="137"/>
        <v>14190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0</v>
      </c>
      <c r="H2894" s="30">
        <f t="shared" si="136"/>
        <v>0</v>
      </c>
      <c r="I2894" s="32">
        <f>SUMIFS(MasterSheet!L:L, MasterSheet!B:B, A2894, MasterSheet!D:D, B2894, MasterSheet!H:H, C2894)</f>
        <v>1</v>
      </c>
      <c r="J2894" s="32">
        <f t="shared" si="137"/>
        <v>6600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0</v>
      </c>
      <c r="H2895" s="30">
        <f t="shared" si="136"/>
        <v>0</v>
      </c>
      <c r="I2895" s="32">
        <f>SUMIFS(MasterSheet!L:L, MasterSheet!B:B, A2895, MasterSheet!D:D, B2895, MasterSheet!H:H, C2895)</f>
        <v>1</v>
      </c>
      <c r="J2895" s="32">
        <f t="shared" si="137"/>
        <v>20636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0</v>
      </c>
      <c r="H2897" s="30">
        <f t="shared" si="136"/>
        <v>0</v>
      </c>
      <c r="I2897" s="32">
        <f>SUMIFS(MasterSheet!L:L, MasterSheet!B:B, A2897, MasterSheet!D:D, B2897, MasterSheet!H:H, C2897)</f>
        <v>1</v>
      </c>
      <c r="J2897" s="32">
        <f t="shared" si="137"/>
        <v>4928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0</v>
      </c>
      <c r="H2908" s="30">
        <f t="shared" si="136"/>
        <v>0</v>
      </c>
      <c r="I2908" s="32">
        <f>SUMIFS(MasterSheet!L:L, MasterSheet!B:B, A2908, MasterSheet!D:D, B2908, MasterSheet!H:H, C2908)</f>
        <v>1</v>
      </c>
      <c r="J2908" s="32">
        <f t="shared" si="137"/>
        <v>2587.1999999999998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0</v>
      </c>
      <c r="H2913" s="30">
        <f t="shared" si="136"/>
        <v>0</v>
      </c>
      <c r="I2913" s="32">
        <f>SUMIFS(MasterSheet!L:L, MasterSheet!B:B, A2913, MasterSheet!D:D, B2913, MasterSheet!H:H, C2913)</f>
        <v>1</v>
      </c>
      <c r="J2913" s="32">
        <f t="shared" si="137"/>
        <v>21252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0</v>
      </c>
      <c r="H2914" s="30">
        <f t="shared" si="136"/>
        <v>0</v>
      </c>
      <c r="I2914" s="32">
        <f>SUMIFS(MasterSheet!L:L, MasterSheet!B:B, A2914, MasterSheet!D:D, B2914, MasterSheet!H:H, C2914)</f>
        <v>1</v>
      </c>
      <c r="J2914" s="32">
        <f t="shared" si="137"/>
        <v>7638.4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0</v>
      </c>
      <c r="H2915" s="30">
        <f t="shared" si="136"/>
        <v>0</v>
      </c>
      <c r="I2915" s="32">
        <f>SUMIFS(MasterSheet!L:L, MasterSheet!B:B, A2915, MasterSheet!D:D, B2915, MasterSheet!H:H, C2915)</f>
        <v>1</v>
      </c>
      <c r="J2915" s="32">
        <f t="shared" si="137"/>
        <v>7946.4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0</v>
      </c>
      <c r="H2916" s="30">
        <f t="shared" si="136"/>
        <v>0</v>
      </c>
      <c r="I2916" s="32">
        <f>SUMIFS(MasterSheet!L:L, MasterSheet!B:B, A2916, MasterSheet!D:D, B2916, MasterSheet!H:H, C2916)</f>
        <v>1</v>
      </c>
      <c r="J2916" s="32">
        <f t="shared" si="137"/>
        <v>28314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0</v>
      </c>
      <c r="H2925" s="30">
        <f t="shared" si="136"/>
        <v>0</v>
      </c>
      <c r="I2925" s="32">
        <f>SUMIFS(MasterSheet!L:L, MasterSheet!B:B, A2925, MasterSheet!D:D, B2925, MasterSheet!H:H, C2925)</f>
        <v>1</v>
      </c>
      <c r="J2925" s="32">
        <f t="shared" si="137"/>
        <v>22176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0</v>
      </c>
      <c r="H2931" s="30">
        <f t="shared" si="136"/>
        <v>0</v>
      </c>
      <c r="I2931" s="32">
        <f>SUMIFS(MasterSheet!L:L, MasterSheet!B:B, A2931, MasterSheet!D:D, B2931, MasterSheet!H:H, C2931)</f>
        <v>1</v>
      </c>
      <c r="J2931" s="32">
        <f t="shared" si="137"/>
        <v>11950.400000000001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0</v>
      </c>
      <c r="H2934" s="30">
        <f t="shared" si="136"/>
        <v>0</v>
      </c>
      <c r="I2934" s="32">
        <f>SUMIFS(MasterSheet!L:L, MasterSheet!B:B, A2934, MasterSheet!D:D, B2934, MasterSheet!H:H, C2934)</f>
        <v>1</v>
      </c>
      <c r="J2934" s="32">
        <f t="shared" si="137"/>
        <v>33264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0</v>
      </c>
      <c r="H2937" s="30">
        <f t="shared" si="136"/>
        <v>0</v>
      </c>
      <c r="I2937" s="32">
        <f>SUMIFS(MasterSheet!L:L, MasterSheet!B:B, A2937, MasterSheet!D:D, B2937, MasterSheet!H:H, C2937)</f>
        <v>1</v>
      </c>
      <c r="J2937" s="32">
        <f t="shared" si="137"/>
        <v>7326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0</v>
      </c>
      <c r="H2938" s="30">
        <f t="shared" si="136"/>
        <v>0</v>
      </c>
      <c r="I2938" s="32">
        <f>SUMIFS(MasterSheet!L:L, MasterSheet!B:B, A2938, MasterSheet!D:D, B2938, MasterSheet!H:H, C2938)</f>
        <v>1</v>
      </c>
      <c r="J2938" s="32">
        <f t="shared" si="137"/>
        <v>50952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0</v>
      </c>
      <c r="H2942" s="30">
        <f t="shared" si="136"/>
        <v>0</v>
      </c>
      <c r="I2942" s="32">
        <f>SUMIFS(MasterSheet!L:L, MasterSheet!B:B, A2942, MasterSheet!D:D, B2942, MasterSheet!H:H, C2942)</f>
        <v>1</v>
      </c>
      <c r="J2942" s="32">
        <f t="shared" si="137"/>
        <v>8712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0</v>
      </c>
      <c r="H2949" s="30">
        <f t="shared" si="139"/>
        <v>0</v>
      </c>
      <c r="I2949" s="32">
        <f>SUMIFS(MasterSheet!L:L, MasterSheet!B:B, A2949, MasterSheet!D:D, B2949, MasterSheet!H:H, C2949)</f>
        <v>1</v>
      </c>
      <c r="J2949" s="32">
        <f t="shared" si="140"/>
        <v>31574.400000000001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0</v>
      </c>
      <c r="H2950" s="30">
        <f t="shared" si="139"/>
        <v>0</v>
      </c>
      <c r="I2950" s="32">
        <f>SUMIFS(MasterSheet!L:L, MasterSheet!B:B, A2950, MasterSheet!D:D, B2950, MasterSheet!H:H, C2950)</f>
        <v>1</v>
      </c>
      <c r="J2950" s="32">
        <f t="shared" si="140"/>
        <v>1584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45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45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0</v>
      </c>
      <c r="H2953" s="30">
        <f t="shared" si="139"/>
        <v>0</v>
      </c>
      <c r="I2953" s="32">
        <f>SUMIFS(MasterSheet!L:L, MasterSheet!B:B, A2953, MasterSheet!D:D, B2953, MasterSheet!H:H, C2953)</f>
        <v>1</v>
      </c>
      <c r="J2953" s="32">
        <f t="shared" si="140"/>
        <v>16000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45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Not Yet Received</v>
      </c>
      <c r="B2955" s="45" t="str">
        <v>Not Yet Received</v>
      </c>
      <c r="C2955" s="25" t="str">
        <v>B-003000-WB-100</v>
      </c>
      <c r="D2955" s="25">
        <f>_xlfn.XLOOKUP(C2955,MasterSheet!H:H,MasterSheet!F:F)</f>
        <v>1971.1999999999998</v>
      </c>
      <c r="E2955" s="26">
        <f>SUMIFS(MasterSheet!J:J, MasterSheet!B:B, A2955, MasterSheet!D:D, B2955, MasterSheet!H:H, C2955)</f>
        <v>5</v>
      </c>
      <c r="F2955" s="26">
        <f t="shared" si="138"/>
        <v>9856</v>
      </c>
      <c r="G2955" s="30">
        <f>SUMIFS(MasterSheet!K:K, MasterSheet!B:B, A2955, MasterSheet!D:D, B2955, MasterSheet!H:H, C2955)</f>
        <v>5</v>
      </c>
      <c r="H2955" s="30">
        <f t="shared" si="139"/>
        <v>9856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DHARMACON</v>
      </c>
    </row>
    <row r="2956" spans="1:11" x14ac:dyDescent="0.25">
      <c r="A2956" s="25" t="str">
        <v>Not Yet Received</v>
      </c>
      <c r="B2956" s="45" t="str">
        <v>Not Yet Received</v>
      </c>
      <c r="C2956" s="25" t="str">
        <v>CTM-1172738</v>
      </c>
      <c r="D2956" s="25">
        <f>_xlfn.XLOOKUP(C2956,MasterSheet!H:H,MasterSheet!F:F)</f>
        <v>67500.399999999994</v>
      </c>
      <c r="E2956" s="26">
        <f>SUMIFS(MasterSheet!J:J, MasterSheet!B:B, A2956, MasterSheet!D:D, B2956, MasterSheet!H:H, C2956)</f>
        <v>1</v>
      </c>
      <c r="F2956" s="26">
        <f t="shared" si="138"/>
        <v>67500.399999999994</v>
      </c>
      <c r="G2956" s="30">
        <f>SUMIFS(MasterSheet!K:K, MasterSheet!B:B, A2956, MasterSheet!D:D, B2956, MasterSheet!H:H, C2956)</f>
        <v>1</v>
      </c>
      <c r="H2956" s="30">
        <f t="shared" si="139"/>
        <v>67500.399999999994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DHARMACON</v>
      </c>
    </row>
    <row r="2957" spans="1:11" x14ac:dyDescent="0.25">
      <c r="A2957" s="25" t="str">
        <v>Not Yet Received</v>
      </c>
      <c r="B2957" s="45" t="str">
        <v>Not Yet Received</v>
      </c>
      <c r="C2957" s="25" t="str">
        <v>CTM-1172741</v>
      </c>
      <c r="D2957" s="25">
        <f>_xlfn.XLOOKUP(C2957,MasterSheet!H:H,MasterSheet!F:F)</f>
        <v>67500.399999999994</v>
      </c>
      <c r="E2957" s="26">
        <f>SUMIFS(MasterSheet!J:J, MasterSheet!B:B, A2957, MasterSheet!D:D, B2957, MasterSheet!H:H, C2957)</f>
        <v>1</v>
      </c>
      <c r="F2957" s="26">
        <f t="shared" si="138"/>
        <v>67500.399999999994</v>
      </c>
      <c r="G2957" s="30">
        <f>SUMIFS(MasterSheet!K:K, MasterSheet!B:B, A2957, MasterSheet!D:D, B2957, MasterSheet!H:H, C2957)</f>
        <v>1</v>
      </c>
      <c r="H2957" s="30">
        <f t="shared" si="139"/>
        <v>67500.399999999994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DHARMACON</v>
      </c>
    </row>
    <row r="2958" spans="1:11" x14ac:dyDescent="0.25">
      <c r="A2958" s="25" t="str">
        <v>Not Yet Received</v>
      </c>
      <c r="B2958" s="45" t="str">
        <v>Not Yet Received</v>
      </c>
      <c r="C2958" s="25" t="str">
        <v>CTM-1172744</v>
      </c>
      <c r="D2958" s="25">
        <f>_xlfn.XLOOKUP(C2958,MasterSheet!H:H,MasterSheet!F:F)</f>
        <v>67500.399999999994</v>
      </c>
      <c r="E2958" s="26">
        <f>SUMIFS(MasterSheet!J:J, MasterSheet!B:B, A2958, MasterSheet!D:D, B2958, MasterSheet!H:H, C2958)</f>
        <v>1</v>
      </c>
      <c r="F2958" s="26">
        <f t="shared" si="138"/>
        <v>67500.399999999994</v>
      </c>
      <c r="G2958" s="30">
        <f>SUMIFS(MasterSheet!K:K, MasterSheet!B:B, A2958, MasterSheet!D:D, B2958, MasterSheet!H:H, C2958)</f>
        <v>1</v>
      </c>
      <c r="H2958" s="30">
        <f t="shared" si="139"/>
        <v>67500.399999999994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DHARMACON</v>
      </c>
    </row>
    <row r="2959" spans="1:11" x14ac:dyDescent="0.25">
      <c r="A2959" s="25" t="str">
        <v>Not Yet Received</v>
      </c>
      <c r="B2959" s="45" t="str">
        <v>Not Yet Received</v>
      </c>
      <c r="C2959" s="25" t="str">
        <v>CTM-1172745</v>
      </c>
      <c r="D2959" s="25">
        <f>_xlfn.XLOOKUP(C2959,MasterSheet!H:H,MasterSheet!F:F)</f>
        <v>67500.399999999994</v>
      </c>
      <c r="E2959" s="26">
        <f>SUMIFS(MasterSheet!J:J, MasterSheet!B:B, A2959, MasterSheet!D:D, B2959, MasterSheet!H:H, C2959)</f>
        <v>1</v>
      </c>
      <c r="F2959" s="26">
        <f t="shared" si="138"/>
        <v>67500.399999999994</v>
      </c>
      <c r="G2959" s="30">
        <f>SUMIFS(MasterSheet!K:K, MasterSheet!B:B, A2959, MasterSheet!D:D, B2959, MasterSheet!H:H, C2959)</f>
        <v>1</v>
      </c>
      <c r="H2959" s="30">
        <f t="shared" si="139"/>
        <v>67500.399999999994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DHARMACON</v>
      </c>
    </row>
    <row r="2960" spans="1:11" x14ac:dyDescent="0.25">
      <c r="A2960" s="25" t="str">
        <v>Not Yet Received</v>
      </c>
      <c r="B2960" s="45" t="str">
        <v>Not Yet Received</v>
      </c>
      <c r="C2960" s="25" t="str">
        <v>G-CUSTOM-1189328</v>
      </c>
      <c r="D2960" s="25">
        <f>_xlfn.XLOOKUP(C2960,MasterSheet!H:H,MasterSheet!F:F)</f>
        <v>64768</v>
      </c>
      <c r="E2960" s="26">
        <f>SUMIFS(MasterSheet!J:J, MasterSheet!B:B, A2960, MasterSheet!D:D, B2960, MasterSheet!H:H, C2960)</f>
        <v>1</v>
      </c>
      <c r="F2960" s="26">
        <f t="shared" si="138"/>
        <v>64768</v>
      </c>
      <c r="G2960" s="30">
        <f>SUMIFS(MasterSheet!K:K, MasterSheet!B:B, A2960, MasterSheet!D:D, B2960, MasterSheet!H:H, C2960)</f>
        <v>1</v>
      </c>
      <c r="H2960" s="30">
        <f t="shared" si="139"/>
        <v>64768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DHARMACON</v>
      </c>
    </row>
    <row r="2961" spans="1:11" x14ac:dyDescent="0.25">
      <c r="A2961" s="25" t="str">
        <v>Not Yet Received</v>
      </c>
      <c r="B2961" s="45" t="str">
        <v>Not Yet Received</v>
      </c>
      <c r="C2961" s="25" t="str">
        <v>L-003534-00-0005</v>
      </c>
      <c r="D2961" s="25">
        <f>_xlfn.XLOOKUP(C2961,MasterSheet!H:H,MasterSheet!F:F)</f>
        <v>32912</v>
      </c>
      <c r="E2961" s="26">
        <f>SUMIFS(MasterSheet!J:J, MasterSheet!B:B, A2961, MasterSheet!D:D, B2961, MasterSheet!H:H, C2961)</f>
        <v>1</v>
      </c>
      <c r="F2961" s="26">
        <f t="shared" si="138"/>
        <v>32912</v>
      </c>
      <c r="G2961" s="30">
        <f>SUMIFS(MasterSheet!K:K, MasterSheet!B:B, A2961, MasterSheet!D:D, B2961, MasterSheet!H:H, C2961)</f>
        <v>1</v>
      </c>
      <c r="H2961" s="30">
        <f t="shared" si="139"/>
        <v>32912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DHARMACON</v>
      </c>
    </row>
    <row r="2962" spans="1:11" x14ac:dyDescent="0.25">
      <c r="A2962" s="25" t="str">
        <v>Not Yet Received</v>
      </c>
      <c r="B2962" s="45" t="str">
        <v>Not Yet Received</v>
      </c>
      <c r="C2962" s="25" t="str">
        <v>L-004266-00-0005</v>
      </c>
      <c r="D2962" s="25">
        <f>_xlfn.XLOOKUP(C2962,MasterSheet!H:H,MasterSheet!F:F)</f>
        <v>32912</v>
      </c>
      <c r="E2962" s="26">
        <f>SUMIFS(MasterSheet!J:J, MasterSheet!B:B, A2962, MasterSheet!D:D, B2962, MasterSheet!H:H, C2962)</f>
        <v>1</v>
      </c>
      <c r="F2962" s="26">
        <f t="shared" si="138"/>
        <v>32912</v>
      </c>
      <c r="G2962" s="30">
        <f>SUMIFS(MasterSheet!K:K, MasterSheet!B:B, A2962, MasterSheet!D:D, B2962, MasterSheet!H:H, C2962)</f>
        <v>1</v>
      </c>
      <c r="H2962" s="30">
        <f t="shared" si="139"/>
        <v>32912</v>
      </c>
      <c r="I2962" s="32">
        <f>SUMIFS(MasterSheet!L:L, MasterSheet!B:B, A2962, MasterSheet!D:D, B2962, MasterSheet!H:H, C2962)</f>
        <v>0</v>
      </c>
      <c r="J2962" s="32">
        <f t="shared" si="140"/>
        <v>0</v>
      </c>
      <c r="K2962" s="25" t="str">
        <f>UPPER(VLOOKUP(C2962,MasterSheet!H:U,14,))</f>
        <v>DHARMACON</v>
      </c>
    </row>
    <row r="2963" spans="1:11" x14ac:dyDescent="0.25">
      <c r="A2963" s="25" t="str">
        <v>Not Yet Received</v>
      </c>
      <c r="B2963" s="45" t="str">
        <v>Not Yet Received</v>
      </c>
      <c r="C2963" s="25" t="str">
        <v>L-017367-00-0005</v>
      </c>
      <c r="D2963" s="25">
        <f>_xlfn.XLOOKUP(C2963,MasterSheet!H:H,MasterSheet!F:F)</f>
        <v>32912</v>
      </c>
      <c r="E2963" s="26">
        <f>SUMIFS(MasterSheet!J:J, MasterSheet!B:B, A2963, MasterSheet!D:D, B2963, MasterSheet!H:H, C2963)</f>
        <v>1</v>
      </c>
      <c r="F2963" s="26">
        <f t="shared" si="138"/>
        <v>32912</v>
      </c>
      <c r="G2963" s="30">
        <f>SUMIFS(MasterSheet!K:K, MasterSheet!B:B, A2963, MasterSheet!D:D, B2963, MasterSheet!H:H, C2963)</f>
        <v>1</v>
      </c>
      <c r="H2963" s="30">
        <f t="shared" si="139"/>
        <v>32912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DHARMACON</v>
      </c>
    </row>
    <row r="2964" spans="1:11" x14ac:dyDescent="0.25">
      <c r="A2964" s="25" t="str">
        <v>Not Yet Received</v>
      </c>
      <c r="B2964" s="45" t="str">
        <v>Not Yet Received</v>
      </c>
      <c r="C2964" s="25" t="str">
        <v>L-004236-00-0005</v>
      </c>
      <c r="D2964" s="25">
        <f>_xlfn.XLOOKUP(C2964,MasterSheet!H:H,MasterSheet!F:F)</f>
        <v>32912</v>
      </c>
      <c r="E2964" s="26">
        <f>SUMIFS(MasterSheet!J:J, MasterSheet!B:B, A2964, MasterSheet!D:D, B2964, MasterSheet!H:H, C2964)</f>
        <v>1</v>
      </c>
      <c r="F2964" s="26">
        <f t="shared" si="138"/>
        <v>32912</v>
      </c>
      <c r="G2964" s="30">
        <f>SUMIFS(MasterSheet!K:K, MasterSheet!B:B, A2964, MasterSheet!D:D, B2964, MasterSheet!H:H, C2964)</f>
        <v>1</v>
      </c>
      <c r="H2964" s="30">
        <f t="shared" si="139"/>
        <v>32912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DHARMACON</v>
      </c>
    </row>
    <row r="2965" spans="1:11" x14ac:dyDescent="0.25">
      <c r="A2965" s="25" t="str">
        <v>Not Yet Received</v>
      </c>
      <c r="B2965" s="45" t="str">
        <v>Not Yet Received</v>
      </c>
      <c r="C2965" s="25" t="str">
        <v>L-019598-00-0005</v>
      </c>
      <c r="D2965" s="25">
        <f>_xlfn.XLOOKUP(C2965,MasterSheet!H:H,MasterSheet!F:F)</f>
        <v>32912</v>
      </c>
      <c r="E2965" s="26">
        <f>SUMIFS(MasterSheet!J:J, MasterSheet!B:B, A2965, MasterSheet!D:D, B2965, MasterSheet!H:H, C2965)</f>
        <v>1</v>
      </c>
      <c r="F2965" s="26">
        <f t="shared" si="138"/>
        <v>32912</v>
      </c>
      <c r="G2965" s="30">
        <f>SUMIFS(MasterSheet!K:K, MasterSheet!B:B, A2965, MasterSheet!D:D, B2965, MasterSheet!H:H, C2965)</f>
        <v>1</v>
      </c>
      <c r="H2965" s="30">
        <f t="shared" si="139"/>
        <v>32912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DHARMACON</v>
      </c>
    </row>
    <row r="2966" spans="1:11" x14ac:dyDescent="0.25">
      <c r="A2966" s="25" t="str">
        <v>Not Yet Received</v>
      </c>
      <c r="B2966" s="45" t="str">
        <v>Not Yet Received</v>
      </c>
      <c r="C2966" s="25" t="str">
        <v>L-013680-01-0005</v>
      </c>
      <c r="D2966" s="25">
        <f>_xlfn.XLOOKUP(C2966,MasterSheet!H:H,MasterSheet!F:F)</f>
        <v>32912</v>
      </c>
      <c r="E2966" s="26">
        <f>SUMIFS(MasterSheet!J:J, MasterSheet!B:B, A2966, MasterSheet!D:D, B2966, MasterSheet!H:H, C2966)</f>
        <v>1</v>
      </c>
      <c r="F2966" s="26">
        <f t="shared" si="138"/>
        <v>32912</v>
      </c>
      <c r="G2966" s="30">
        <f>SUMIFS(MasterSheet!K:K, MasterSheet!B:B, A2966, MasterSheet!D:D, B2966, MasterSheet!H:H, C2966)</f>
        <v>1</v>
      </c>
      <c r="H2966" s="30">
        <f t="shared" si="139"/>
        <v>32912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DHARMACON</v>
      </c>
    </row>
    <row r="2967" spans="1:11" x14ac:dyDescent="0.25">
      <c r="A2967" s="25" t="str">
        <v>Not Yet Received</v>
      </c>
      <c r="B2967" s="45" t="str">
        <v>Not Yet Received</v>
      </c>
      <c r="C2967" s="25" t="str">
        <v>L-012078-00-0005</v>
      </c>
      <c r="D2967" s="25">
        <f>_xlfn.XLOOKUP(C2967,MasterSheet!H:H,MasterSheet!F:F)</f>
        <v>32912</v>
      </c>
      <c r="E2967" s="26">
        <f>SUMIFS(MasterSheet!J:J, MasterSheet!B:B, A2967, MasterSheet!D:D, B2967, MasterSheet!H:H, C2967)</f>
        <v>1</v>
      </c>
      <c r="F2967" s="26">
        <f t="shared" si="138"/>
        <v>32912</v>
      </c>
      <c r="G2967" s="30">
        <f>SUMIFS(MasterSheet!K:K, MasterSheet!B:B, A2967, MasterSheet!D:D, B2967, MasterSheet!H:H, C2967)</f>
        <v>1</v>
      </c>
      <c r="H2967" s="30">
        <f t="shared" si="139"/>
        <v>32912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DHARMACON</v>
      </c>
    </row>
    <row r="2968" spans="1:11" x14ac:dyDescent="0.25">
      <c r="A2968" s="25" t="str">
        <v>Not Yet Received</v>
      </c>
      <c r="B2968" s="45" t="str">
        <v>Not Yet Received</v>
      </c>
      <c r="C2968" s="25" t="str">
        <v>L-003030-00-0005</v>
      </c>
      <c r="D2968" s="25">
        <f>_xlfn.XLOOKUP(C2968,MasterSheet!H:H,MasterSheet!F:F)</f>
        <v>32912</v>
      </c>
      <c r="E2968" s="26">
        <f>SUMIFS(MasterSheet!J:J, MasterSheet!B:B, A2968, MasterSheet!D:D, B2968, MasterSheet!H:H, C2968)</f>
        <v>1</v>
      </c>
      <c r="F2968" s="26">
        <f t="shared" si="138"/>
        <v>32912</v>
      </c>
      <c r="G2968" s="30">
        <f>SUMIFS(MasterSheet!K:K, MasterSheet!B:B, A2968, MasterSheet!D:D, B2968, MasterSheet!H:H, C2968)</f>
        <v>1</v>
      </c>
      <c r="H2968" s="30">
        <f t="shared" si="139"/>
        <v>32912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DHARMACON</v>
      </c>
    </row>
    <row r="2969" spans="1:11" x14ac:dyDescent="0.25">
      <c r="A2969" s="25" t="str">
        <v>Not Yet Received</v>
      </c>
      <c r="B2969" s="45" t="str">
        <v>Not Yet Received</v>
      </c>
      <c r="C2969" s="25" t="str">
        <v>L-004920-01-0005</v>
      </c>
      <c r="D2969" s="25">
        <f>_xlfn.XLOOKUP(C2969,MasterSheet!H:H,MasterSheet!F:F)</f>
        <v>32912</v>
      </c>
      <c r="E2969" s="26">
        <f>SUMIFS(MasterSheet!J:J, MasterSheet!B:B, A2969, MasterSheet!D:D, B2969, MasterSheet!H:H, C2969)</f>
        <v>1</v>
      </c>
      <c r="F2969" s="26">
        <f t="shared" si="138"/>
        <v>32912</v>
      </c>
      <c r="G2969" s="30">
        <f>SUMIFS(MasterSheet!K:K, MasterSheet!B:B, A2969, MasterSheet!D:D, B2969, MasterSheet!H:H, C2969)</f>
        <v>1</v>
      </c>
      <c r="H2969" s="30">
        <f t="shared" si="139"/>
        <v>32912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DHARMACON</v>
      </c>
    </row>
    <row r="2970" spans="1:11" x14ac:dyDescent="0.25">
      <c r="A2970" s="25" t="str">
        <v>Not Yet Received</v>
      </c>
      <c r="B2970" s="45" t="str">
        <v>Not Yet Received</v>
      </c>
      <c r="C2970" s="25" t="str">
        <v>L-003805-00-0005</v>
      </c>
      <c r="D2970" s="25">
        <f>_xlfn.XLOOKUP(C2970,MasterSheet!H:H,MasterSheet!F:F)</f>
        <v>32912</v>
      </c>
      <c r="E2970" s="26">
        <f>SUMIFS(MasterSheet!J:J, MasterSheet!B:B, A2970, MasterSheet!D:D, B2970, MasterSheet!H:H, C2970)</f>
        <v>1</v>
      </c>
      <c r="F2970" s="26">
        <f t="shared" si="138"/>
        <v>32912</v>
      </c>
      <c r="G2970" s="30">
        <f>SUMIFS(MasterSheet!K:K, MasterSheet!B:B, A2970, MasterSheet!D:D, B2970, MasterSheet!H:H, C2970)</f>
        <v>1</v>
      </c>
      <c r="H2970" s="30">
        <f t="shared" si="139"/>
        <v>32912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DHARMACON</v>
      </c>
    </row>
    <row r="2971" spans="1:11" x14ac:dyDescent="0.25">
      <c r="A2971" s="25" t="str">
        <v>Not Yet Received</v>
      </c>
      <c r="B2971" s="45" t="str">
        <v>Not Yet Received</v>
      </c>
      <c r="C2971" s="25" t="str">
        <v>D-001810-10-05</v>
      </c>
      <c r="D2971" s="25">
        <f>_xlfn.XLOOKUP(C2971,MasterSheet!H:H,MasterSheet!F:F)</f>
        <v>16544</v>
      </c>
      <c r="E2971" s="26">
        <f>SUMIFS(MasterSheet!J:J, MasterSheet!B:B, A2971, MasterSheet!D:D, B2971, MasterSheet!H:H, C2971)</f>
        <v>6</v>
      </c>
      <c r="F2971" s="26">
        <f t="shared" si="138"/>
        <v>99264</v>
      </c>
      <c r="G2971" s="30">
        <f>SUMIFS(MasterSheet!K:K, MasterSheet!B:B, A2971, MasterSheet!D:D, B2971, MasterSheet!H:H, C2971)</f>
        <v>6</v>
      </c>
      <c r="H2971" s="30">
        <f t="shared" si="139"/>
        <v>99264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DHARMACON</v>
      </c>
    </row>
    <row r="2972" spans="1:11" x14ac:dyDescent="0.25">
      <c r="A2972" s="25" t="str">
        <v>Not Yet Received</v>
      </c>
      <c r="B2972" s="45" t="str">
        <v>Not Yet Received</v>
      </c>
      <c r="C2972" s="25" t="str">
        <v>L-021086-00-0005</v>
      </c>
      <c r="D2972" s="25">
        <f>_xlfn.XLOOKUP(C2972,MasterSheet!H:H,MasterSheet!F:F)</f>
        <v>32912</v>
      </c>
      <c r="E2972" s="26">
        <f>SUMIFS(MasterSheet!J:J, MasterSheet!B:B, A2972, MasterSheet!D:D, B2972, MasterSheet!H:H, C2972)</f>
        <v>1</v>
      </c>
      <c r="F2972" s="26">
        <f t="shared" si="138"/>
        <v>32912</v>
      </c>
      <c r="G2972" s="30">
        <f>SUMIFS(MasterSheet!K:K, MasterSheet!B:B, A2972, MasterSheet!D:D, B2972, MasterSheet!H:H, C2972)</f>
        <v>1</v>
      </c>
      <c r="H2972" s="30">
        <f t="shared" si="139"/>
        <v>32912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DHARMACON</v>
      </c>
    </row>
    <row r="2973" spans="1:11" x14ac:dyDescent="0.25">
      <c r="A2973" s="25" t="str">
        <v>Not Yet Received</v>
      </c>
      <c r="B2973" s="45" t="str">
        <v>Not Yet Received</v>
      </c>
      <c r="C2973" s="25" t="str">
        <v>L-003936-00-0005</v>
      </c>
      <c r="D2973" s="25">
        <f>_xlfn.XLOOKUP(C2973,MasterSheet!H:H,MasterSheet!F:F)</f>
        <v>32912</v>
      </c>
      <c r="E2973" s="26">
        <f>SUMIFS(MasterSheet!J:J, MasterSheet!B:B, A2973, MasterSheet!D:D, B2973, MasterSheet!H:H, C2973)</f>
        <v>1</v>
      </c>
      <c r="F2973" s="26">
        <f t="shared" si="138"/>
        <v>32912</v>
      </c>
      <c r="G2973" s="30">
        <f>SUMIFS(MasterSheet!K:K, MasterSheet!B:B, A2973, MasterSheet!D:D, B2973, MasterSheet!H:H, C2973)</f>
        <v>1</v>
      </c>
      <c r="H2973" s="30">
        <f t="shared" si="139"/>
        <v>32912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DHARMACON</v>
      </c>
    </row>
    <row r="2974" spans="1:11" x14ac:dyDescent="0.25">
      <c r="A2974" s="25" t="str">
        <v>Not Yet Received</v>
      </c>
      <c r="B2974" s="45" t="str">
        <v>Not Yet Received</v>
      </c>
      <c r="C2974" s="25" t="str">
        <v>L-015121-00-0005</v>
      </c>
      <c r="D2974" s="25">
        <f>_xlfn.XLOOKUP(C2974,MasterSheet!H:H,MasterSheet!F:F)</f>
        <v>32912</v>
      </c>
      <c r="E2974" s="26">
        <f>SUMIFS(MasterSheet!J:J, MasterSheet!B:B, A2974, MasterSheet!D:D, B2974, MasterSheet!H:H, C2974)</f>
        <v>1</v>
      </c>
      <c r="F2974" s="26">
        <f t="shared" si="138"/>
        <v>32912</v>
      </c>
      <c r="G2974" s="30">
        <f>SUMIFS(MasterSheet!K:K, MasterSheet!B:B, A2974, MasterSheet!D:D, B2974, MasterSheet!H:H, C2974)</f>
        <v>1</v>
      </c>
      <c r="H2974" s="30">
        <f t="shared" si="139"/>
        <v>32912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DHARMACON</v>
      </c>
    </row>
    <row r="2975" spans="1:11" x14ac:dyDescent="0.25">
      <c r="A2975" s="25" t="str">
        <v>Not Yet Received</v>
      </c>
      <c r="B2975" s="45" t="str">
        <v>Not Yet Received</v>
      </c>
      <c r="C2975" s="25" t="str">
        <v>L-020165-00-0005</v>
      </c>
      <c r="D2975" s="25">
        <f>_xlfn.XLOOKUP(C2975,MasterSheet!H:H,MasterSheet!F:F)</f>
        <v>32912</v>
      </c>
      <c r="E2975" s="26">
        <f>SUMIFS(MasterSheet!J:J, MasterSheet!B:B, A2975, MasterSheet!D:D, B2975, MasterSheet!H:H, C2975)</f>
        <v>1</v>
      </c>
      <c r="F2975" s="26">
        <f t="shared" si="138"/>
        <v>32912</v>
      </c>
      <c r="G2975" s="30">
        <f>SUMIFS(MasterSheet!K:K, MasterSheet!B:B, A2975, MasterSheet!D:D, B2975, MasterSheet!H:H, C2975)</f>
        <v>1</v>
      </c>
      <c r="H2975" s="30">
        <f t="shared" si="139"/>
        <v>32912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DHARMACON</v>
      </c>
    </row>
    <row r="2976" spans="1:11" x14ac:dyDescent="0.25">
      <c r="A2976" s="25" t="str">
        <v>Not Yet Received</v>
      </c>
      <c r="B2976" s="45" t="str">
        <v>Not Yet Received</v>
      </c>
      <c r="C2976" s="25" t="str">
        <v>CTM-1192277</v>
      </c>
      <c r="D2976" s="25">
        <f>_xlfn.XLOOKUP(C2976,MasterSheet!H:H,MasterSheet!F:F)</f>
        <v>32044.32</v>
      </c>
      <c r="E2976" s="26">
        <f>SUMIFS(MasterSheet!J:J, MasterSheet!B:B, A2976, MasterSheet!D:D, B2976, MasterSheet!H:H, C2976)</f>
        <v>1</v>
      </c>
      <c r="F2976" s="26">
        <f t="shared" si="138"/>
        <v>32044.32</v>
      </c>
      <c r="G2976" s="30">
        <f>SUMIFS(MasterSheet!K:K, MasterSheet!B:B, A2976, MasterSheet!D:D, B2976, MasterSheet!H:H, C2976)</f>
        <v>1</v>
      </c>
      <c r="H2976" s="30">
        <f t="shared" si="139"/>
        <v>32044.32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DHARMACON</v>
      </c>
    </row>
    <row r="2977" spans="1:11" x14ac:dyDescent="0.25">
      <c r="A2977" s="25" t="str">
        <v>Not Yet Received</v>
      </c>
      <c r="B2977" s="45" t="str">
        <v>Not Yet Received</v>
      </c>
      <c r="C2977" s="25" t="str">
        <v>C-300632-03-0005</v>
      </c>
      <c r="D2977" s="25">
        <f>_xlfn.XLOOKUP(C2977,MasterSheet!H:H,MasterSheet!F:F)</f>
        <v>17688</v>
      </c>
      <c r="E2977" s="26">
        <f>SUMIFS(MasterSheet!J:J, MasterSheet!B:B, A2977, MasterSheet!D:D, B2977, MasterSheet!H:H, C2977)</f>
        <v>1</v>
      </c>
      <c r="F2977" s="26">
        <f t="shared" si="138"/>
        <v>17688</v>
      </c>
      <c r="G2977" s="30">
        <f>SUMIFS(MasterSheet!K:K, MasterSheet!B:B, A2977, MasterSheet!D:D, B2977, MasterSheet!H:H, C2977)</f>
        <v>1</v>
      </c>
      <c r="H2977" s="30">
        <f t="shared" si="139"/>
        <v>17688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DHARMACON</v>
      </c>
    </row>
    <row r="2978" spans="1:11" x14ac:dyDescent="0.25">
      <c r="A2978" s="25" t="str">
        <v>Not Yet Received</v>
      </c>
      <c r="B2978" s="45" t="str">
        <v>Not Yet Received</v>
      </c>
      <c r="C2978" s="25" t="str">
        <v>L-062238-01-0005</v>
      </c>
      <c r="D2978" s="25">
        <f>_xlfn.XLOOKUP(C2978,MasterSheet!H:H,MasterSheet!F:F)</f>
        <v>32912</v>
      </c>
      <c r="E2978" s="26">
        <f>SUMIFS(MasterSheet!J:J, MasterSheet!B:B, A2978, MasterSheet!D:D, B2978, MasterSheet!H:H, C2978)</f>
        <v>1</v>
      </c>
      <c r="F2978" s="26">
        <f t="shared" si="138"/>
        <v>32912</v>
      </c>
      <c r="G2978" s="30">
        <f>SUMIFS(MasterSheet!K:K, MasterSheet!B:B, A2978, MasterSheet!D:D, B2978, MasterSheet!H:H, C2978)</f>
        <v>1</v>
      </c>
      <c r="H2978" s="30">
        <f t="shared" si="139"/>
        <v>32912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DHARMACON</v>
      </c>
    </row>
    <row r="2979" spans="1:11" x14ac:dyDescent="0.25">
      <c r="A2979" s="25" t="str">
        <v>Not Yet Received</v>
      </c>
      <c r="B2979" s="45" t="str">
        <v>Not Yet Received</v>
      </c>
      <c r="C2979" s="25" t="str">
        <v>L-017576-00-0005</v>
      </c>
      <c r="D2979" s="25">
        <f>_xlfn.XLOOKUP(C2979,MasterSheet!H:H,MasterSheet!F:F)</f>
        <v>32912</v>
      </c>
      <c r="E2979" s="26">
        <f>SUMIFS(MasterSheet!J:J, MasterSheet!B:B, A2979, MasterSheet!D:D, B2979, MasterSheet!H:H, C2979)</f>
        <v>1</v>
      </c>
      <c r="F2979" s="26">
        <f t="shared" si="138"/>
        <v>32912</v>
      </c>
      <c r="G2979" s="30">
        <f>SUMIFS(MasterSheet!K:K, MasterSheet!B:B, A2979, MasterSheet!D:D, B2979, MasterSheet!H:H, C2979)</f>
        <v>1</v>
      </c>
      <c r="H2979" s="30">
        <f t="shared" si="139"/>
        <v>32912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DHARMACON</v>
      </c>
    </row>
    <row r="2980" spans="1:11" x14ac:dyDescent="0.25">
      <c r="A2980" s="25" t="str">
        <v>Not Yet Received</v>
      </c>
      <c r="B2980" s="45" t="str">
        <v>Not Yet Received</v>
      </c>
      <c r="C2980" s="25" t="str">
        <v>L-004435-00-0005</v>
      </c>
      <c r="D2980" s="25">
        <f>_xlfn.XLOOKUP(C2980,MasterSheet!H:H,MasterSheet!F:F)</f>
        <v>32912</v>
      </c>
      <c r="E2980" s="26">
        <f>SUMIFS(MasterSheet!J:J, MasterSheet!B:B, A2980, MasterSheet!D:D, B2980, MasterSheet!H:H, C2980)</f>
        <v>1</v>
      </c>
      <c r="F2980" s="26">
        <f t="shared" si="138"/>
        <v>32912</v>
      </c>
      <c r="G2980" s="30">
        <f>SUMIFS(MasterSheet!K:K, MasterSheet!B:B, A2980, MasterSheet!D:D, B2980, MasterSheet!H:H, C2980)</f>
        <v>1</v>
      </c>
      <c r="H2980" s="30">
        <f t="shared" si="139"/>
        <v>32912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DHARMACON</v>
      </c>
    </row>
    <row r="2981" spans="1:11" x14ac:dyDescent="0.25">
      <c r="A2981" s="25" t="str">
        <v>Not Yet Received</v>
      </c>
      <c r="B2981" s="45" t="str">
        <v>Not Yet Received</v>
      </c>
      <c r="C2981" s="25" t="str">
        <v>CTM-1192962</v>
      </c>
      <c r="D2981" s="25">
        <f>_xlfn.XLOOKUP(C2981,MasterSheet!H:H,MasterSheet!F:F)</f>
        <v>9280.48</v>
      </c>
      <c r="E2981" s="26">
        <f>SUMIFS(MasterSheet!J:J, MasterSheet!B:B, A2981, MasterSheet!D:D, B2981, MasterSheet!H:H, C2981)</f>
        <v>1</v>
      </c>
      <c r="F2981" s="26">
        <f t="shared" si="138"/>
        <v>9280.48</v>
      </c>
      <c r="G2981" s="30">
        <f>SUMIFS(MasterSheet!K:K, MasterSheet!B:B, A2981, MasterSheet!D:D, B2981, MasterSheet!H:H, C2981)</f>
        <v>1</v>
      </c>
      <c r="H2981" s="30">
        <f t="shared" si="139"/>
        <v>9280.48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DHARMACON</v>
      </c>
    </row>
    <row r="2982" spans="1:11" x14ac:dyDescent="0.25">
      <c r="A2982" s="25" t="str">
        <v>Not Yet Received</v>
      </c>
      <c r="B2982" s="45" t="str">
        <v>Not Yet Received</v>
      </c>
      <c r="C2982" s="25" t="str">
        <v>C-310681-01-0005</v>
      </c>
      <c r="D2982" s="25">
        <f>_xlfn.XLOOKUP(C2982,MasterSheet!H:H,MasterSheet!F:F)</f>
        <v>17688</v>
      </c>
      <c r="E2982" s="26">
        <f>SUMIFS(MasterSheet!J:J, MasterSheet!B:B, A2982, MasterSheet!D:D, B2982, MasterSheet!H:H, C2982)</f>
        <v>1</v>
      </c>
      <c r="F2982" s="26">
        <f t="shared" si="138"/>
        <v>17688</v>
      </c>
      <c r="G2982" s="30">
        <f>SUMIFS(MasterSheet!K:K, MasterSheet!B:B, A2982, MasterSheet!D:D, B2982, MasterSheet!H:H, C2982)</f>
        <v>1</v>
      </c>
      <c r="H2982" s="30">
        <f t="shared" si="139"/>
        <v>17688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DHARMACON</v>
      </c>
    </row>
    <row r="2983" spans="1:11" x14ac:dyDescent="0.25">
      <c r="A2983" s="25" t="str">
        <v>Not Yet Received</v>
      </c>
      <c r="B2983" s="45" t="str">
        <v>Not Yet Received</v>
      </c>
      <c r="C2983" s="25" t="str">
        <v>IH-310681-03-0005</v>
      </c>
      <c r="D2983" s="25">
        <f>_xlfn.XLOOKUP(C2983,MasterSheet!H:H,MasterSheet!F:F)</f>
        <v>17688</v>
      </c>
      <c r="E2983" s="26">
        <f>SUMIFS(MasterSheet!J:J, MasterSheet!B:B, A2983, MasterSheet!D:D, B2983, MasterSheet!H:H, C2983)</f>
        <v>1</v>
      </c>
      <c r="F2983" s="26">
        <f t="shared" si="138"/>
        <v>17688</v>
      </c>
      <c r="G2983" s="30">
        <f>SUMIFS(MasterSheet!K:K, MasterSheet!B:B, A2983, MasterSheet!D:D, B2983, MasterSheet!H:H, C2983)</f>
        <v>1</v>
      </c>
      <c r="H2983" s="30">
        <f t="shared" si="139"/>
        <v>17688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DHARMACON</v>
      </c>
    </row>
    <row r="2984" spans="1:11" x14ac:dyDescent="0.25">
      <c r="A2984" s="25" t="str">
        <v>Not Yet Received</v>
      </c>
      <c r="B2984" s="45" t="str">
        <v>Not Yet Received</v>
      </c>
      <c r="C2984" s="25" t="str">
        <v>C-311140-00-0005</v>
      </c>
      <c r="D2984" s="25">
        <f>_xlfn.XLOOKUP(C2984,MasterSheet!H:H,MasterSheet!F:F)</f>
        <v>17688</v>
      </c>
      <c r="E2984" s="26">
        <f>SUMIFS(MasterSheet!J:J, MasterSheet!B:B, A2984, MasterSheet!D:D, B2984, MasterSheet!H:H, C2984)</f>
        <v>1</v>
      </c>
      <c r="F2984" s="26">
        <f t="shared" si="138"/>
        <v>17688</v>
      </c>
      <c r="G2984" s="30">
        <f>SUMIFS(MasterSheet!K:K, MasterSheet!B:B, A2984, MasterSheet!D:D, B2984, MasterSheet!H:H, C2984)</f>
        <v>1</v>
      </c>
      <c r="H2984" s="30">
        <f t="shared" si="139"/>
        <v>17688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DHARMACON</v>
      </c>
    </row>
    <row r="2985" spans="1:11" x14ac:dyDescent="0.25">
      <c r="A2985" s="25" t="str">
        <v>Not Yet Received</v>
      </c>
      <c r="B2985" s="45" t="str">
        <v>Not Yet Received</v>
      </c>
      <c r="C2985" s="25" t="str">
        <v>IN-001005-01-05</v>
      </c>
      <c r="D2985" s="25">
        <f>_xlfn.XLOOKUP(C2985,MasterSheet!H:H,MasterSheet!F:F)</f>
        <v>17688</v>
      </c>
      <c r="E2985" s="26">
        <f>SUMIFS(MasterSheet!J:J, MasterSheet!B:B, A2985, MasterSheet!D:D, B2985, MasterSheet!H:H, C2985)</f>
        <v>1</v>
      </c>
      <c r="F2985" s="26">
        <f t="shared" si="138"/>
        <v>17688</v>
      </c>
      <c r="G2985" s="30">
        <f>SUMIFS(MasterSheet!K:K, MasterSheet!B:B, A2985, MasterSheet!D:D, B2985, MasterSheet!H:H, C2985)</f>
        <v>1</v>
      </c>
      <c r="H2985" s="30">
        <f t="shared" si="139"/>
        <v>17688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DHARMACON</v>
      </c>
    </row>
    <row r="2986" spans="1:11" x14ac:dyDescent="0.25">
      <c r="A2986" s="25" t="str">
        <v>Not Yet Received</v>
      </c>
      <c r="B2986" s="45" t="str">
        <v>Not Yet Received</v>
      </c>
      <c r="C2986" s="25" t="str">
        <v>IH-300512-08-0005</v>
      </c>
      <c r="D2986" s="25">
        <f>_xlfn.XLOOKUP(C2986,MasterSheet!H:H,MasterSheet!F:F)</f>
        <v>17688</v>
      </c>
      <c r="E2986" s="26">
        <f>SUMIFS(MasterSheet!J:J, MasterSheet!B:B, A2986, MasterSheet!D:D, B2986, MasterSheet!H:H, C2986)</f>
        <v>1</v>
      </c>
      <c r="F2986" s="26">
        <f t="shared" si="138"/>
        <v>17688</v>
      </c>
      <c r="G2986" s="30">
        <f>SUMIFS(MasterSheet!K:K, MasterSheet!B:B, A2986, MasterSheet!D:D, B2986, MasterSheet!H:H, C2986)</f>
        <v>1</v>
      </c>
      <c r="H2986" s="30">
        <f t="shared" si="139"/>
        <v>17688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DHARMACON</v>
      </c>
    </row>
    <row r="2987" spans="1:11" x14ac:dyDescent="0.25">
      <c r="A2987" s="25" t="str">
        <v>Not Yet Received</v>
      </c>
      <c r="B2987" s="45" t="str">
        <v>Not Yet Received</v>
      </c>
      <c r="C2987" s="25" t="str">
        <v>IH-300625-07-0005</v>
      </c>
      <c r="D2987" s="25">
        <f>_xlfn.XLOOKUP(C2987,MasterSheet!H:H,MasterSheet!F:F)</f>
        <v>17688</v>
      </c>
      <c r="E2987" s="26">
        <f>SUMIFS(MasterSheet!J:J, MasterSheet!B:B, A2987, MasterSheet!D:D, B2987, MasterSheet!H:H, C2987)</f>
        <v>1</v>
      </c>
      <c r="F2987" s="26">
        <f t="shared" si="138"/>
        <v>17688</v>
      </c>
      <c r="G2987" s="30">
        <f>SUMIFS(MasterSheet!K:K, MasterSheet!B:B, A2987, MasterSheet!D:D, B2987, MasterSheet!H:H, C2987)</f>
        <v>1</v>
      </c>
      <c r="H2987" s="30">
        <f t="shared" si="139"/>
        <v>17688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DHARMACON</v>
      </c>
    </row>
    <row r="2988" spans="1:11" x14ac:dyDescent="0.25">
      <c r="A2988" s="25" t="str">
        <v>Not Yet Received</v>
      </c>
      <c r="B2988" s="45" t="str">
        <v>Not Yet Received</v>
      </c>
      <c r="C2988" s="25" t="str">
        <v>IH-300650-08-0005</v>
      </c>
      <c r="D2988" s="25">
        <f>_xlfn.XLOOKUP(C2988,MasterSheet!H:H,MasterSheet!F:F)</f>
        <v>17688</v>
      </c>
      <c r="E2988" s="26">
        <f>SUMIFS(MasterSheet!J:J, MasterSheet!B:B, A2988, MasterSheet!D:D, B2988, MasterSheet!H:H, C2988)</f>
        <v>1</v>
      </c>
      <c r="F2988" s="26">
        <f t="shared" si="138"/>
        <v>17688</v>
      </c>
      <c r="G2988" s="30">
        <f>SUMIFS(MasterSheet!K:K, MasterSheet!B:B, A2988, MasterSheet!D:D, B2988, MasterSheet!H:H, C2988)</f>
        <v>1</v>
      </c>
      <c r="H2988" s="30">
        <f t="shared" si="139"/>
        <v>17688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DHARMACON</v>
      </c>
    </row>
    <row r="2989" spans="1:11" x14ac:dyDescent="0.25">
      <c r="A2989" s="25" t="str">
        <v>Not Yet Received</v>
      </c>
      <c r="B2989" s="45" t="str">
        <v>Not Yet Received</v>
      </c>
      <c r="C2989" s="25" t="str">
        <v>C-300643-03-0005</v>
      </c>
      <c r="D2989" s="25">
        <f>_xlfn.XLOOKUP(C2989,MasterSheet!H:H,MasterSheet!F:F)</f>
        <v>17688</v>
      </c>
      <c r="E2989" s="26">
        <f>SUMIFS(MasterSheet!J:J, MasterSheet!B:B, A2989, MasterSheet!D:D, B2989, MasterSheet!H:H, C2989)</f>
        <v>1</v>
      </c>
      <c r="F2989" s="26">
        <f t="shared" si="138"/>
        <v>17688</v>
      </c>
      <c r="G2989" s="30">
        <f>SUMIFS(MasterSheet!K:K, MasterSheet!B:B, A2989, MasterSheet!D:D, B2989, MasterSheet!H:H, C2989)</f>
        <v>1</v>
      </c>
      <c r="H2989" s="30">
        <f t="shared" si="139"/>
        <v>17688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DHARMACON</v>
      </c>
    </row>
    <row r="2990" spans="1:11" x14ac:dyDescent="0.25">
      <c r="A2990" s="25" t="str">
        <v>Not Yet Received</v>
      </c>
      <c r="B2990" s="45" t="str">
        <v>Not Yet Received</v>
      </c>
      <c r="C2990" s="25" t="str">
        <v>L-009922-00-0005</v>
      </c>
      <c r="D2990" s="25">
        <f>_xlfn.XLOOKUP(C2990,MasterSheet!H:H,MasterSheet!F:F)</f>
        <v>32912</v>
      </c>
      <c r="E2990" s="26">
        <f>SUMIFS(MasterSheet!J:J, MasterSheet!B:B, A2990, MasterSheet!D:D, B2990, MasterSheet!H:H, C2990)</f>
        <v>1</v>
      </c>
      <c r="F2990" s="26">
        <f t="shared" si="138"/>
        <v>32912</v>
      </c>
      <c r="G2990" s="30">
        <f>SUMIFS(MasterSheet!K:K, MasterSheet!B:B, A2990, MasterSheet!D:D, B2990, MasterSheet!H:H, C2990)</f>
        <v>1</v>
      </c>
      <c r="H2990" s="30">
        <f t="shared" si="139"/>
        <v>32912</v>
      </c>
      <c r="I2990" s="32">
        <f>SUMIFS(MasterSheet!L:L, MasterSheet!B:B, A2990, MasterSheet!D:D, B2990, MasterSheet!H:H, C2990)</f>
        <v>0</v>
      </c>
      <c r="J2990" s="32">
        <f t="shared" si="140"/>
        <v>0</v>
      </c>
      <c r="K2990" s="25" t="str">
        <f>UPPER(VLOOKUP(C2990,MasterSheet!H:U,14,))</f>
        <v>DHARMACON</v>
      </c>
    </row>
    <row r="2991" spans="1:11" x14ac:dyDescent="0.25">
      <c r="A2991" s="25" t="str">
        <v>Not Yet Received</v>
      </c>
      <c r="B2991" s="45" t="str">
        <v>Not Yet Received</v>
      </c>
      <c r="C2991" s="25" t="str">
        <v>L-009454-01-0005</v>
      </c>
      <c r="D2991" s="25">
        <f>_xlfn.XLOOKUP(C2991,MasterSheet!H:H,MasterSheet!F:F)</f>
        <v>32912</v>
      </c>
      <c r="E2991" s="26">
        <f>SUMIFS(MasterSheet!J:J, MasterSheet!B:B, A2991, MasterSheet!D:D, B2991, MasterSheet!H:H, C2991)</f>
        <v>1</v>
      </c>
      <c r="F2991" s="26">
        <f t="shared" si="138"/>
        <v>32912</v>
      </c>
      <c r="G2991" s="30">
        <f>SUMIFS(MasterSheet!K:K, MasterSheet!B:B, A2991, MasterSheet!D:D, B2991, MasterSheet!H:H, C2991)</f>
        <v>1</v>
      </c>
      <c r="H2991" s="30">
        <f t="shared" si="139"/>
        <v>32912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DHARMACON</v>
      </c>
    </row>
    <row r="2992" spans="1:11" x14ac:dyDescent="0.25">
      <c r="A2992" s="25" t="str">
        <v>Not Yet Received</v>
      </c>
      <c r="B2992" s="45" t="str">
        <v>Not Yet Received</v>
      </c>
      <c r="C2992" s="25" t="str">
        <v>IH-300632-05-0005</v>
      </c>
      <c r="D2992" s="25">
        <f>_xlfn.XLOOKUP(C2992,MasterSheet!H:H,MasterSheet!F:F)</f>
        <v>17688</v>
      </c>
      <c r="E2992" s="26">
        <f>SUMIFS(MasterSheet!J:J, MasterSheet!B:B, A2992, MasterSheet!D:D, B2992, MasterSheet!H:H, C2992)</f>
        <v>1</v>
      </c>
      <c r="F2992" s="26">
        <f t="shared" si="138"/>
        <v>17688</v>
      </c>
      <c r="G2992" s="30">
        <f>SUMIFS(MasterSheet!K:K, MasterSheet!B:B, A2992, MasterSheet!D:D, B2992, MasterSheet!H:H, C2992)</f>
        <v>1</v>
      </c>
      <c r="H2992" s="30">
        <f t="shared" si="139"/>
        <v>17688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DHARMACON</v>
      </c>
    </row>
    <row r="2993" spans="1:11" x14ac:dyDescent="0.25">
      <c r="A2993" s="25" t="str">
        <v>Not Yet Received</v>
      </c>
      <c r="B2993" s="45" t="str">
        <v>Not Yet Received</v>
      </c>
      <c r="C2993" s="25" t="str">
        <v>L-010854-00-0005</v>
      </c>
      <c r="D2993" s="25">
        <f>_xlfn.XLOOKUP(C2993,MasterSheet!H:H,MasterSheet!F:F)</f>
        <v>32912</v>
      </c>
      <c r="E2993" s="26">
        <f>SUMIFS(MasterSheet!J:J, MasterSheet!B:B, A2993, MasterSheet!D:D, B2993, MasterSheet!H:H, C2993)</f>
        <v>2</v>
      </c>
      <c r="F2993" s="26">
        <f t="shared" si="138"/>
        <v>65824</v>
      </c>
      <c r="G2993" s="30">
        <f>SUMIFS(MasterSheet!K:K, MasterSheet!B:B, A2993, MasterSheet!D:D, B2993, MasterSheet!H:H, C2993)</f>
        <v>2</v>
      </c>
      <c r="H2993" s="30">
        <f t="shared" si="139"/>
        <v>65824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DHARMACON</v>
      </c>
    </row>
    <row r="2994" spans="1:11" x14ac:dyDescent="0.25">
      <c r="A2994" s="25" t="str">
        <v>Not Yet Received</v>
      </c>
      <c r="B2994" s="45" t="str">
        <v>Not Yet Received</v>
      </c>
      <c r="C2994" s="25" t="str">
        <v>L-006656-03-0005</v>
      </c>
      <c r="D2994" s="25">
        <f>_xlfn.XLOOKUP(C2994,MasterSheet!H:H,MasterSheet!F:F)</f>
        <v>32912</v>
      </c>
      <c r="E2994" s="26">
        <f>SUMIFS(MasterSheet!J:J, MasterSheet!B:B, A2994, MasterSheet!D:D, B2994, MasterSheet!H:H, C2994)</f>
        <v>1</v>
      </c>
      <c r="F2994" s="26">
        <f t="shared" si="138"/>
        <v>32912</v>
      </c>
      <c r="G2994" s="30">
        <f>SUMIFS(MasterSheet!K:K, MasterSheet!B:B, A2994, MasterSheet!D:D, B2994, MasterSheet!H:H, C2994)</f>
        <v>1</v>
      </c>
      <c r="H2994" s="30">
        <f t="shared" si="139"/>
        <v>32912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DHARMACON</v>
      </c>
    </row>
    <row r="2995" spans="1:11" x14ac:dyDescent="0.25">
      <c r="A2995" s="25" t="str">
        <v>Not Yet Received</v>
      </c>
      <c r="B2995" s="45" t="str">
        <v>Not Yet Received</v>
      </c>
      <c r="C2995" s="25" t="str">
        <v>V3SH11252-228203260</v>
      </c>
      <c r="D2995" s="25">
        <f>_xlfn.XLOOKUP(C2995,MasterSheet!H:H,MasterSheet!F:F)</f>
        <v>32736</v>
      </c>
      <c r="E2995" s="26">
        <f>SUMIFS(MasterSheet!J:J, MasterSheet!B:B, A2995, MasterSheet!D:D, B2995, MasterSheet!H:H, C2995)</f>
        <v>1</v>
      </c>
      <c r="F2995" s="26">
        <f t="shared" si="138"/>
        <v>32736</v>
      </c>
      <c r="G2995" s="30">
        <f>SUMIFS(MasterSheet!K:K, MasterSheet!B:B, A2995, MasterSheet!D:D, B2995, MasterSheet!H:H, C2995)</f>
        <v>1</v>
      </c>
      <c r="H2995" s="30">
        <f t="shared" si="139"/>
        <v>32736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DHARMACON</v>
      </c>
    </row>
    <row r="2996" spans="1:11" x14ac:dyDescent="0.25">
      <c r="A2996" s="25" t="str">
        <v>Not Yet Received</v>
      </c>
      <c r="B2996" s="45" t="str">
        <v>Not Yet Received</v>
      </c>
      <c r="C2996" s="25" t="str">
        <v>RHS3979-201736467</v>
      </c>
      <c r="D2996" s="25">
        <f>_xlfn.XLOOKUP(C2996,MasterSheet!H:H,MasterSheet!F:F)</f>
        <v>15224</v>
      </c>
      <c r="E2996" s="26">
        <f>SUMIFS(MasterSheet!J:J, MasterSheet!B:B, A2996, MasterSheet!D:D, B2996, MasterSheet!H:H, C2996)</f>
        <v>1</v>
      </c>
      <c r="F2996" s="26">
        <f t="shared" si="138"/>
        <v>15224</v>
      </c>
      <c r="G2996" s="30">
        <f>SUMIFS(MasterSheet!K:K, MasterSheet!B:B, A2996, MasterSheet!D:D, B2996, MasterSheet!H:H, C2996)</f>
        <v>1</v>
      </c>
      <c r="H2996" s="30">
        <f t="shared" si="139"/>
        <v>15224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DHARMACON</v>
      </c>
    </row>
    <row r="2997" spans="1:11" x14ac:dyDescent="0.25">
      <c r="A2997" s="25" t="str">
        <v>Not Yet Received</v>
      </c>
      <c r="B2997" s="45" t="str">
        <v>Not Yet Received</v>
      </c>
      <c r="C2997" s="25" t="str">
        <v>RHS3979-201739694</v>
      </c>
      <c r="D2997" s="25">
        <f>_xlfn.XLOOKUP(C2997,MasterSheet!H:H,MasterSheet!F:F)</f>
        <v>15224</v>
      </c>
      <c r="E2997" s="26">
        <f>SUMIFS(MasterSheet!J:J, MasterSheet!B:B, A2997, MasterSheet!D:D, B2997, MasterSheet!H:H, C2997)</f>
        <v>1</v>
      </c>
      <c r="F2997" s="26">
        <f t="shared" si="138"/>
        <v>15224</v>
      </c>
      <c r="G2997" s="30">
        <f>SUMIFS(MasterSheet!K:K, MasterSheet!B:B, A2997, MasterSheet!D:D, B2997, MasterSheet!H:H, C2997)</f>
        <v>1</v>
      </c>
      <c r="H2997" s="30">
        <f t="shared" si="139"/>
        <v>15224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DHARMACON</v>
      </c>
    </row>
    <row r="2998" spans="1:11" x14ac:dyDescent="0.25">
      <c r="A2998" s="25" t="str">
        <v>Not Yet Received</v>
      </c>
      <c r="B2998" s="45" t="str">
        <v>Not Yet Received</v>
      </c>
      <c r="C2998" s="25" t="str">
        <v>RMM4534-EG104086</v>
      </c>
      <c r="D2998" s="25">
        <f>_xlfn.XLOOKUP(C2998,MasterSheet!H:H,MasterSheet!F:F)</f>
        <v>24816</v>
      </c>
      <c r="E2998" s="26">
        <f>SUMIFS(MasterSheet!J:J, MasterSheet!B:B, A2998, MasterSheet!D:D, B2998, MasterSheet!H:H, C2998)</f>
        <v>1</v>
      </c>
      <c r="F2998" s="26">
        <f t="shared" si="138"/>
        <v>24816</v>
      </c>
      <c r="G2998" s="30">
        <f>SUMIFS(MasterSheet!K:K, MasterSheet!B:B, A2998, MasterSheet!D:D, B2998, MasterSheet!H:H, C2998)</f>
        <v>1</v>
      </c>
      <c r="H2998" s="30">
        <f t="shared" si="139"/>
        <v>24816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DHARMACON</v>
      </c>
    </row>
    <row r="2999" spans="1:11" x14ac:dyDescent="0.25">
      <c r="A2999" s="25" t="str">
        <v>Not Yet Received</v>
      </c>
      <c r="B2999" s="45" t="str">
        <v>Not Yet Received</v>
      </c>
      <c r="C2999" s="25" t="str">
        <v>RHS4531-EG57381</v>
      </c>
      <c r="D2999" s="25">
        <f>_xlfn.XLOOKUP(C2999,MasterSheet!H:H,MasterSheet!F:F)</f>
        <v>31768</v>
      </c>
      <c r="E2999" s="26">
        <f>SUMIFS(MasterSheet!J:J, MasterSheet!B:B, A2999, MasterSheet!D:D, B2999, MasterSheet!H:H, C2999)</f>
        <v>1</v>
      </c>
      <c r="F2999" s="26">
        <f t="shared" si="138"/>
        <v>31768</v>
      </c>
      <c r="G2999" s="30">
        <f>SUMIFS(MasterSheet!K:K, MasterSheet!B:B, A2999, MasterSheet!D:D, B2999, MasterSheet!H:H, C2999)</f>
        <v>1</v>
      </c>
      <c r="H2999" s="30">
        <f t="shared" si="139"/>
        <v>31768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DHARMACON</v>
      </c>
    </row>
    <row r="3000" spans="1:11" x14ac:dyDescent="0.25">
      <c r="A3000" s="25" t="str">
        <v>Not Yet Received</v>
      </c>
      <c r="B3000" s="45" t="str">
        <v>Not Yet Received</v>
      </c>
      <c r="C3000" s="25" t="str">
        <v>B-002000-UB-100</v>
      </c>
      <c r="D3000" s="25">
        <f>_xlfn.XLOOKUP(C3000,MasterSheet!H:H,MasterSheet!F:F)</f>
        <v>6072</v>
      </c>
      <c r="E3000" s="26">
        <f>SUMIFS(MasterSheet!J:J, MasterSheet!B:B, A3000, MasterSheet!D:D, B3000, MasterSheet!H:H, C3000)</f>
        <v>3</v>
      </c>
      <c r="F3000" s="26">
        <f t="shared" si="138"/>
        <v>18216</v>
      </c>
      <c r="G3000" s="30">
        <f>SUMIFS(MasterSheet!K:K, MasterSheet!B:B, A3000, MasterSheet!D:D, B3000, MasterSheet!H:H, C3000)</f>
        <v>3</v>
      </c>
      <c r="H3000" s="30">
        <f t="shared" si="139"/>
        <v>18216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DHARMACON</v>
      </c>
    </row>
    <row r="3001" spans="1:11" x14ac:dyDescent="0.25">
      <c r="A3001" s="25" t="str">
        <v>Not Yet Received</v>
      </c>
      <c r="B3001" s="45" t="str">
        <v>Not Yet Received</v>
      </c>
      <c r="C3001" s="25" t="str">
        <v>T-2001-02</v>
      </c>
      <c r="D3001" s="25">
        <f>_xlfn.XLOOKUP(C3001,MasterSheet!H:H,MasterSheet!F:F)</f>
        <v>20820.8</v>
      </c>
      <c r="E3001" s="26">
        <f>SUMIFS(MasterSheet!J:J, MasterSheet!B:B, A3001, MasterSheet!D:D, B3001, MasterSheet!H:H, C3001)</f>
        <v>3</v>
      </c>
      <c r="F3001" s="26">
        <f t="shared" si="138"/>
        <v>62462.399999999994</v>
      </c>
      <c r="G3001" s="30">
        <f>SUMIFS(MasterSheet!K:K, MasterSheet!B:B, A3001, MasterSheet!D:D, B3001, MasterSheet!H:H, C3001)</f>
        <v>3</v>
      </c>
      <c r="H3001" s="30">
        <f t="shared" si="139"/>
        <v>62462.399999999994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DHARMACON</v>
      </c>
    </row>
    <row r="3002" spans="1:11" x14ac:dyDescent="0.25">
      <c r="A3002" s="25" t="str">
        <v>Not Yet Received</v>
      </c>
      <c r="B3002" s="45" t="str">
        <v>Not Yet Received</v>
      </c>
      <c r="C3002" s="25" t="str">
        <v>T-2001-03</v>
      </c>
      <c r="D3002" s="25">
        <f>_xlfn.XLOOKUP(C3002,MasterSheet!H:H,MasterSheet!F:F)</f>
        <v>34619.199999999997</v>
      </c>
      <c r="E3002" s="26">
        <f>SUMIFS(MasterSheet!J:J, MasterSheet!B:B, A3002, MasterSheet!D:D, B3002, MasterSheet!H:H, C3002)</f>
        <v>3</v>
      </c>
      <c r="F3002" s="26">
        <f t="shared" si="138"/>
        <v>103857.59999999999</v>
      </c>
      <c r="G3002" s="30">
        <f>SUMIFS(MasterSheet!K:K, MasterSheet!B:B, A3002, MasterSheet!D:D, B3002, MasterSheet!H:H, C3002)</f>
        <v>3</v>
      </c>
      <c r="H3002" s="30">
        <f t="shared" si="139"/>
        <v>103857.59999999999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DHARMACON</v>
      </c>
    </row>
    <row r="3003" spans="1:11" x14ac:dyDescent="0.25">
      <c r="A3003" s="25" t="str">
        <v>Not Yet Received</v>
      </c>
      <c r="B3003" s="45" t="str">
        <v>Not Yet Received</v>
      </c>
      <c r="C3003" s="25">
        <v>100209</v>
      </c>
      <c r="D3003" s="25">
        <f>_xlfn.XLOOKUP(C3003,MasterSheet!H:H,MasterSheet!F:F)</f>
        <v>11668.8</v>
      </c>
      <c r="E3003" s="26">
        <f>SUMIFS(MasterSheet!J:J, MasterSheet!B:B, A3003, MasterSheet!D:D, B3003, MasterSheet!H:H, C3003)</f>
        <v>1</v>
      </c>
      <c r="F3003" s="26">
        <f t="shared" si="138"/>
        <v>11668.8</v>
      </c>
      <c r="G3003" s="30">
        <f>SUMIFS(MasterSheet!K:K, MasterSheet!B:B, A3003, MasterSheet!D:D, B3003, MasterSheet!H:H, C3003)</f>
        <v>1</v>
      </c>
      <c r="H3003" s="30">
        <f t="shared" si="139"/>
        <v>11668.8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Not Yet Received</v>
      </c>
      <c r="B3004" s="45" t="str">
        <v>Not Yet Received</v>
      </c>
      <c r="C3004" s="25">
        <v>100219</v>
      </c>
      <c r="D3004" s="25">
        <f>_xlfn.XLOOKUP(C3004,MasterSheet!H:H,MasterSheet!F:F)</f>
        <v>6468</v>
      </c>
      <c r="E3004" s="26">
        <f>SUMIFS(MasterSheet!J:J, MasterSheet!B:B, A3004, MasterSheet!D:D, B3004, MasterSheet!H:H, C3004)</f>
        <v>1</v>
      </c>
      <c r="F3004" s="26">
        <f t="shared" si="138"/>
        <v>6468</v>
      </c>
      <c r="G3004" s="30">
        <f>SUMIFS(MasterSheet!K:K, MasterSheet!B:B, A3004, MasterSheet!D:D, B3004, MasterSheet!H:H, C3004)</f>
        <v>1</v>
      </c>
      <c r="H3004" s="30">
        <f t="shared" si="139"/>
        <v>6468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Not Yet Received</v>
      </c>
      <c r="B3005" s="45" t="str">
        <v>Not Yet Received</v>
      </c>
      <c r="C3005" s="25">
        <v>100327</v>
      </c>
      <c r="D3005" s="25">
        <f>_xlfn.XLOOKUP(C3005,MasterSheet!H:H,MasterSheet!F:F)</f>
        <v>4329.6000000000004</v>
      </c>
      <c r="E3005" s="26">
        <f>SUMIFS(MasterSheet!J:J, MasterSheet!B:B, A3005, MasterSheet!D:D, B3005, MasterSheet!H:H, C3005)</f>
        <v>1</v>
      </c>
      <c r="F3005" s="26">
        <f t="shared" si="138"/>
        <v>4329.6000000000004</v>
      </c>
      <c r="G3005" s="30">
        <f>SUMIFS(MasterSheet!K:K, MasterSheet!B:B, A3005, MasterSheet!D:D, B3005, MasterSheet!H:H, C3005)</f>
        <v>1</v>
      </c>
      <c r="H3005" s="30">
        <f t="shared" si="139"/>
        <v>4329.6000000000004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Not Yet Received</v>
      </c>
      <c r="B3006" s="45" t="str">
        <v>Not Yet Received</v>
      </c>
      <c r="C3006" s="25">
        <v>100496</v>
      </c>
      <c r="D3006" s="25">
        <f>_xlfn.XLOOKUP(C3006,MasterSheet!H:H,MasterSheet!F:F)</f>
        <v>19712</v>
      </c>
      <c r="E3006" s="26">
        <f>SUMIFS(MasterSheet!J:J, MasterSheet!B:B, A3006, MasterSheet!D:D, B3006, MasterSheet!H:H, C3006)</f>
        <v>1</v>
      </c>
      <c r="F3006" s="26">
        <f t="shared" si="138"/>
        <v>19712</v>
      </c>
      <c r="G3006" s="30">
        <f>SUMIFS(MasterSheet!K:K, MasterSheet!B:B, A3006, MasterSheet!D:D, B3006, MasterSheet!H:H, C3006)</f>
        <v>1</v>
      </c>
      <c r="H3006" s="30">
        <f t="shared" si="139"/>
        <v>19712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Not Yet Received</v>
      </c>
      <c r="B3007" s="45" t="str">
        <v>Not Yet Received</v>
      </c>
      <c r="C3007" s="25">
        <v>100526</v>
      </c>
      <c r="D3007" s="25">
        <f>_xlfn.XLOOKUP(C3007,MasterSheet!H:H,MasterSheet!F:F)</f>
        <v>12196.8</v>
      </c>
      <c r="E3007" s="26">
        <f>SUMIFS(MasterSheet!J:J, MasterSheet!B:B, A3007, MasterSheet!D:D, B3007, MasterSheet!H:H, C3007)</f>
        <v>1</v>
      </c>
      <c r="F3007" s="26">
        <f t="shared" si="138"/>
        <v>12196.8</v>
      </c>
      <c r="G3007" s="30">
        <f>SUMIFS(MasterSheet!K:K, MasterSheet!B:B, A3007, MasterSheet!D:D, B3007, MasterSheet!H:H, C3007)</f>
        <v>1</v>
      </c>
      <c r="H3007" s="30">
        <f t="shared" si="139"/>
        <v>12196.8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Not Yet Received</v>
      </c>
      <c r="B3008" s="45" t="str">
        <v>Not Yet Received</v>
      </c>
      <c r="C3008" s="25">
        <v>101212</v>
      </c>
      <c r="D3008" s="25">
        <f>_xlfn.XLOOKUP(C3008,MasterSheet!H:H,MasterSheet!F:F)</f>
        <v>5544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5544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5544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Not Yet Received</v>
      </c>
      <c r="B3009" s="45" t="str">
        <v>Not Yet Received</v>
      </c>
      <c r="C3009" s="25">
        <v>101230</v>
      </c>
      <c r="D3009" s="25">
        <f>_xlfn.XLOOKUP(C3009,MasterSheet!H:H,MasterSheet!F:F)</f>
        <v>15206.400000000001</v>
      </c>
      <c r="E3009" s="26">
        <f>SUMIFS(MasterSheet!J:J, MasterSheet!B:B, A3009, MasterSheet!D:D, B3009, MasterSheet!H:H, C3009)</f>
        <v>1</v>
      </c>
      <c r="F3009" s="26">
        <f t="shared" si="141"/>
        <v>15206.400000000001</v>
      </c>
      <c r="G3009" s="30">
        <f>SUMIFS(MasterSheet!K:K, MasterSheet!B:B, A3009, MasterSheet!D:D, B3009, MasterSheet!H:H, C3009)</f>
        <v>1</v>
      </c>
      <c r="H3009" s="30">
        <f t="shared" si="142"/>
        <v>15206.400000000001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Not Yet Received</v>
      </c>
      <c r="B3010" s="45" t="str">
        <v>Not Yet Received</v>
      </c>
      <c r="C3010" s="25">
        <v>101251</v>
      </c>
      <c r="D3010" s="25">
        <f>_xlfn.XLOOKUP(C3010,MasterSheet!H:H,MasterSheet!F:F)</f>
        <v>15972</v>
      </c>
      <c r="E3010" s="26">
        <f>SUMIFS(MasterSheet!J:J, MasterSheet!B:B, A3010, MasterSheet!D:D, B3010, MasterSheet!H:H, C3010)</f>
        <v>1</v>
      </c>
      <c r="F3010" s="26">
        <f t="shared" si="141"/>
        <v>15972</v>
      </c>
      <c r="G3010" s="30">
        <f>SUMIFS(MasterSheet!K:K, MasterSheet!B:B, A3010, MasterSheet!D:D, B3010, MasterSheet!H:H, C3010)</f>
        <v>1</v>
      </c>
      <c r="H3010" s="30">
        <f t="shared" si="142"/>
        <v>15972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Not Yet Received</v>
      </c>
      <c r="B3011" s="45" t="str">
        <v>Not Yet Received</v>
      </c>
      <c r="C3011" s="25">
        <v>101337</v>
      </c>
      <c r="D3011" s="25">
        <f>_xlfn.XLOOKUP(C3011,MasterSheet!H:H,MasterSheet!F:F)</f>
        <v>18876</v>
      </c>
      <c r="E3011" s="26">
        <f>SUMIFS(MasterSheet!J:J, MasterSheet!B:B, A3011, MasterSheet!D:D, B3011, MasterSheet!H:H, C3011)</f>
        <v>1</v>
      </c>
      <c r="F3011" s="26">
        <f t="shared" si="141"/>
        <v>18876</v>
      </c>
      <c r="G3011" s="30">
        <f>SUMIFS(MasterSheet!K:K, MasterSheet!B:B, A3011, MasterSheet!D:D, B3011, MasterSheet!H:H, C3011)</f>
        <v>1</v>
      </c>
      <c r="H3011" s="30">
        <f t="shared" si="142"/>
        <v>18876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Not Yet Received</v>
      </c>
      <c r="B3012" s="45" t="str">
        <v>Not Yet Received</v>
      </c>
      <c r="C3012" s="25">
        <v>102615</v>
      </c>
      <c r="D3012" s="25">
        <f>_xlfn.XLOOKUP(C3012,MasterSheet!H:H,MasterSheet!F:F)</f>
        <v>9424.7999999999993</v>
      </c>
      <c r="E3012" s="26">
        <f>SUMIFS(MasterSheet!J:J, MasterSheet!B:B, A3012, MasterSheet!D:D, B3012, MasterSheet!H:H, C3012)</f>
        <v>1</v>
      </c>
      <c r="F3012" s="26">
        <f t="shared" si="141"/>
        <v>9424.7999999999993</v>
      </c>
      <c r="G3012" s="30">
        <f>SUMIFS(MasterSheet!K:K, MasterSheet!B:B, A3012, MasterSheet!D:D, B3012, MasterSheet!H:H, C3012)</f>
        <v>1</v>
      </c>
      <c r="H3012" s="30">
        <f t="shared" si="142"/>
        <v>9424.7999999999993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Not Yet Received</v>
      </c>
      <c r="B3013" s="45" t="str">
        <v>Not Yet Received</v>
      </c>
      <c r="C3013" s="25">
        <v>103025</v>
      </c>
      <c r="D3013" s="25">
        <f>_xlfn.XLOOKUP(C3013,MasterSheet!H:H,MasterSheet!F:F)</f>
        <v>5790.4</v>
      </c>
      <c r="E3013" s="26">
        <f>SUMIFS(MasterSheet!J:J, MasterSheet!B:B, A3013, MasterSheet!D:D, B3013, MasterSheet!H:H, C3013)</f>
        <v>1</v>
      </c>
      <c r="F3013" s="26">
        <f t="shared" si="141"/>
        <v>5790.4</v>
      </c>
      <c r="G3013" s="30">
        <f>SUMIFS(MasterSheet!K:K, MasterSheet!B:B, A3013, MasterSheet!D:D, B3013, MasterSheet!H:H, C3013)</f>
        <v>1</v>
      </c>
      <c r="H3013" s="30">
        <f t="shared" si="142"/>
        <v>5790.4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Not Yet Received</v>
      </c>
      <c r="B3014" s="45" t="str">
        <v>Not Yet Received</v>
      </c>
      <c r="C3014" s="25">
        <v>103132</v>
      </c>
      <c r="D3014" s="25">
        <f>_xlfn.XLOOKUP(C3014,MasterSheet!H:H,MasterSheet!F:F)</f>
        <v>13613.599999999999</v>
      </c>
      <c r="E3014" s="26">
        <f>SUMIFS(MasterSheet!J:J, MasterSheet!B:B, A3014, MasterSheet!D:D, B3014, MasterSheet!H:H, C3014)</f>
        <v>1</v>
      </c>
      <c r="F3014" s="26">
        <f t="shared" si="141"/>
        <v>13613.599999999999</v>
      </c>
      <c r="G3014" s="30">
        <f>SUMIFS(MasterSheet!K:K, MasterSheet!B:B, A3014, MasterSheet!D:D, B3014, MasterSheet!H:H, C3014)</f>
        <v>1</v>
      </c>
      <c r="H3014" s="30">
        <f t="shared" si="142"/>
        <v>13613.599999999999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Not Yet Received</v>
      </c>
      <c r="B3015" s="45" t="str">
        <v>Not Yet Received</v>
      </c>
      <c r="C3015" s="25">
        <v>103140</v>
      </c>
      <c r="D3015" s="25">
        <f>_xlfn.XLOOKUP(C3015,MasterSheet!H:H,MasterSheet!F:F)</f>
        <v>28710</v>
      </c>
      <c r="E3015" s="26">
        <f>SUMIFS(MasterSheet!J:J, MasterSheet!B:B, A3015, MasterSheet!D:D, B3015, MasterSheet!H:H, C3015)</f>
        <v>1</v>
      </c>
      <c r="F3015" s="26">
        <f t="shared" si="141"/>
        <v>28710</v>
      </c>
      <c r="G3015" s="30">
        <f>SUMIFS(MasterSheet!K:K, MasterSheet!B:B, A3015, MasterSheet!D:D, B3015, MasterSheet!H:H, C3015)</f>
        <v>1</v>
      </c>
      <c r="H3015" s="30">
        <f t="shared" si="142"/>
        <v>28710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Not Yet Received</v>
      </c>
      <c r="B3016" s="45" t="str">
        <v>Not Yet Received</v>
      </c>
      <c r="C3016" s="25">
        <v>103157</v>
      </c>
      <c r="D3016" s="25">
        <f>_xlfn.XLOOKUP(C3016,MasterSheet!H:H,MasterSheet!F:F)</f>
        <v>20394</v>
      </c>
      <c r="E3016" s="26">
        <f>SUMIFS(MasterSheet!J:J, MasterSheet!B:B, A3016, MasterSheet!D:D, B3016, MasterSheet!H:H, C3016)</f>
        <v>2</v>
      </c>
      <c r="F3016" s="26">
        <f t="shared" si="141"/>
        <v>40788</v>
      </c>
      <c r="G3016" s="30">
        <f>SUMIFS(MasterSheet!K:K, MasterSheet!B:B, A3016, MasterSheet!D:D, B3016, MasterSheet!H:H, C3016)</f>
        <v>2</v>
      </c>
      <c r="H3016" s="30">
        <f t="shared" si="142"/>
        <v>40788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Not Yet Received</v>
      </c>
      <c r="B3017" s="45" t="str">
        <v>Not Yet Received</v>
      </c>
      <c r="C3017" s="25">
        <v>104103</v>
      </c>
      <c r="D3017" s="25">
        <f>_xlfn.XLOOKUP(C3017,MasterSheet!H:H,MasterSheet!F:F)</f>
        <v>4004</v>
      </c>
      <c r="E3017" s="26">
        <f>SUMIFS(MasterSheet!J:J, MasterSheet!B:B, A3017, MasterSheet!D:D, B3017, MasterSheet!H:H, C3017)</f>
        <v>1</v>
      </c>
      <c r="F3017" s="26">
        <f t="shared" si="141"/>
        <v>4004</v>
      </c>
      <c r="G3017" s="30">
        <f>SUMIFS(MasterSheet!K:K, MasterSheet!B:B, A3017, MasterSheet!D:D, B3017, MasterSheet!H:H, C3017)</f>
        <v>1</v>
      </c>
      <c r="H3017" s="30">
        <f t="shared" si="142"/>
        <v>4004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Not Yet Received</v>
      </c>
      <c r="B3018" s="45" t="str">
        <v>Not Yet Received</v>
      </c>
      <c r="C3018" s="25">
        <v>104106</v>
      </c>
      <c r="D3018" s="25">
        <f>_xlfn.XLOOKUP(C3018,MasterSheet!H:H,MasterSheet!F:F)</f>
        <v>18726.400000000001</v>
      </c>
      <c r="E3018" s="26">
        <f>SUMIFS(MasterSheet!J:J, MasterSheet!B:B, A3018, MasterSheet!D:D, B3018, MasterSheet!H:H, C3018)</f>
        <v>1</v>
      </c>
      <c r="F3018" s="26">
        <f t="shared" si="141"/>
        <v>18726.400000000001</v>
      </c>
      <c r="G3018" s="30">
        <f>SUMIFS(MasterSheet!K:K, MasterSheet!B:B, A3018, MasterSheet!D:D, B3018, MasterSheet!H:H, C3018)</f>
        <v>1</v>
      </c>
      <c r="H3018" s="30">
        <f t="shared" si="142"/>
        <v>18726.400000000001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Not Yet Received</v>
      </c>
      <c r="B3019" s="45" t="str">
        <v>Not Yet Received</v>
      </c>
      <c r="C3019" s="25">
        <v>105322</v>
      </c>
      <c r="D3019" s="25">
        <f>_xlfn.XLOOKUP(C3019,MasterSheet!H:H,MasterSheet!F:F)</f>
        <v>17740.8</v>
      </c>
      <c r="E3019" s="26">
        <f>SUMIFS(MasterSheet!J:J, MasterSheet!B:B, A3019, MasterSheet!D:D, B3019, MasterSheet!H:H, C3019)</f>
        <v>1</v>
      </c>
      <c r="F3019" s="26">
        <f t="shared" si="141"/>
        <v>17740.8</v>
      </c>
      <c r="G3019" s="30">
        <f>SUMIFS(MasterSheet!K:K, MasterSheet!B:B, A3019, MasterSheet!D:D, B3019, MasterSheet!H:H, C3019)</f>
        <v>1</v>
      </c>
      <c r="H3019" s="30">
        <f t="shared" si="142"/>
        <v>17740.8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Not Yet Received</v>
      </c>
      <c r="B3020" s="45" t="str">
        <v>Not Yet Received</v>
      </c>
      <c r="C3020" s="25">
        <v>106610</v>
      </c>
      <c r="D3020" s="25">
        <f>_xlfn.XLOOKUP(C3020,MasterSheet!H:H,MasterSheet!F:F)</f>
        <v>16447.2</v>
      </c>
      <c r="E3020" s="26">
        <f>SUMIFS(MasterSheet!J:J, MasterSheet!B:B, A3020, MasterSheet!D:D, B3020, MasterSheet!H:H, C3020)</f>
        <v>1</v>
      </c>
      <c r="F3020" s="26">
        <f t="shared" si="141"/>
        <v>16447.2</v>
      </c>
      <c r="G3020" s="30">
        <f>SUMIFS(MasterSheet!K:K, MasterSheet!B:B, A3020, MasterSheet!D:D, B3020, MasterSheet!H:H, C3020)</f>
        <v>1</v>
      </c>
      <c r="H3020" s="30">
        <f t="shared" si="142"/>
        <v>16447.2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Not Yet Received</v>
      </c>
      <c r="B3021" s="45" t="str">
        <v>Not Yet Received</v>
      </c>
      <c r="C3021" s="25">
        <v>108907</v>
      </c>
      <c r="D3021" s="25">
        <f>_xlfn.XLOOKUP(C3021,MasterSheet!H:H,MasterSheet!F:F)</f>
        <v>7515.2000000000007</v>
      </c>
      <c r="E3021" s="26">
        <f>SUMIFS(MasterSheet!J:J, MasterSheet!B:B, A3021, MasterSheet!D:D, B3021, MasterSheet!H:H, C3021)</f>
        <v>1</v>
      </c>
      <c r="F3021" s="26">
        <f t="shared" si="141"/>
        <v>7515.2000000000007</v>
      </c>
      <c r="G3021" s="30">
        <f>SUMIFS(MasterSheet!K:K, MasterSheet!B:B, A3021, MasterSheet!D:D, B3021, MasterSheet!H:H, C3021)</f>
        <v>1</v>
      </c>
      <c r="H3021" s="30">
        <f t="shared" si="142"/>
        <v>7515.2000000000007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Not Yet Received</v>
      </c>
      <c r="B3022" s="45" t="str">
        <v>Not Yet Received</v>
      </c>
      <c r="C3022" s="25">
        <v>109207</v>
      </c>
      <c r="D3022" s="25">
        <f>_xlfn.XLOOKUP(C3022,MasterSheet!H:H,MasterSheet!F:F)</f>
        <v>4496.8</v>
      </c>
      <c r="E3022" s="26">
        <f>SUMIFS(MasterSheet!J:J, MasterSheet!B:B, A3022, MasterSheet!D:D, B3022, MasterSheet!H:H, C3022)</f>
        <v>1</v>
      </c>
      <c r="F3022" s="26">
        <f t="shared" si="141"/>
        <v>4496.8</v>
      </c>
      <c r="G3022" s="30">
        <f>SUMIFS(MasterSheet!K:K, MasterSheet!B:B, A3022, MasterSheet!D:D, B3022, MasterSheet!H:H, C3022)</f>
        <v>1</v>
      </c>
      <c r="H3022" s="30">
        <f t="shared" si="142"/>
        <v>4496.8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Not Yet Received</v>
      </c>
      <c r="B3023" s="45" t="str">
        <v>Not Yet Received</v>
      </c>
      <c r="C3023" s="25">
        <v>115555</v>
      </c>
      <c r="D3023" s="25">
        <f>_xlfn.XLOOKUP(C3023,MasterSheet!H:H,MasterSheet!F:F)</f>
        <v>18876</v>
      </c>
      <c r="E3023" s="26">
        <f>SUMIFS(MasterSheet!J:J, MasterSheet!B:B, A3023, MasterSheet!D:D, B3023, MasterSheet!H:H, C3023)</f>
        <v>1</v>
      </c>
      <c r="F3023" s="26">
        <f t="shared" si="141"/>
        <v>18876</v>
      </c>
      <c r="G3023" s="30">
        <f>SUMIFS(MasterSheet!K:K, MasterSheet!B:B, A3023, MasterSheet!D:D, B3023, MasterSheet!H:H, C3023)</f>
        <v>1</v>
      </c>
      <c r="H3023" s="30">
        <f t="shared" si="142"/>
        <v>18876</v>
      </c>
      <c r="I3023" s="32">
        <f>SUMIFS(MasterSheet!L:L, MasterSheet!B:B, A3023, MasterSheet!D:D, B3023, MasterSheet!H:H, C3023)</f>
        <v>0</v>
      </c>
      <c r="J3023" s="32">
        <f t="shared" si="143"/>
        <v>0</v>
      </c>
      <c r="K3023" s="25" t="str">
        <f>UPPER(VLOOKUP(C3023,MasterSheet!H:U,14,))</f>
        <v>BIOLEGEND</v>
      </c>
    </row>
    <row r="3024" spans="1:11" x14ac:dyDescent="0.25">
      <c r="A3024" s="25" t="str">
        <v>Not Yet Received</v>
      </c>
      <c r="B3024" s="45" t="str">
        <v>Not Yet Received</v>
      </c>
      <c r="C3024" s="25">
        <v>117339</v>
      </c>
      <c r="D3024" s="25">
        <f>_xlfn.XLOOKUP(C3024,MasterSheet!H:H,MasterSheet!F:F)</f>
        <v>19272</v>
      </c>
      <c r="E3024" s="26">
        <f>SUMIFS(MasterSheet!J:J, MasterSheet!B:B, A3024, MasterSheet!D:D, B3024, MasterSheet!H:H, C3024)</f>
        <v>1</v>
      </c>
      <c r="F3024" s="26">
        <f t="shared" si="141"/>
        <v>19272</v>
      </c>
      <c r="G3024" s="30">
        <f>SUMIFS(MasterSheet!K:K, MasterSheet!B:B, A3024, MasterSheet!D:D, B3024, MasterSheet!H:H, C3024)</f>
        <v>1</v>
      </c>
      <c r="H3024" s="30">
        <f t="shared" si="142"/>
        <v>19272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Not Yet Received</v>
      </c>
      <c r="B3025" s="45" t="str">
        <v>Not Yet Received</v>
      </c>
      <c r="C3025" s="25">
        <v>119806</v>
      </c>
      <c r="D3025" s="25">
        <f>_xlfn.XLOOKUP(C3025,MasterSheet!H:H,MasterSheet!F:F)</f>
        <v>25132.800000000003</v>
      </c>
      <c r="E3025" s="26">
        <f>SUMIFS(MasterSheet!J:J, MasterSheet!B:B, A3025, MasterSheet!D:D, B3025, MasterSheet!H:H, C3025)</f>
        <v>1</v>
      </c>
      <c r="F3025" s="26">
        <f t="shared" si="141"/>
        <v>25132.800000000003</v>
      </c>
      <c r="G3025" s="30">
        <f>SUMIFS(MasterSheet!K:K, MasterSheet!B:B, A3025, MasterSheet!D:D, B3025, MasterSheet!H:H, C3025)</f>
        <v>1</v>
      </c>
      <c r="H3025" s="30">
        <f t="shared" si="142"/>
        <v>25132.800000000003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Not Yet Received</v>
      </c>
      <c r="B3026" s="45" t="str">
        <v>Not Yet Received</v>
      </c>
      <c r="C3026" s="25">
        <v>123110</v>
      </c>
      <c r="D3026" s="25">
        <f>_xlfn.XLOOKUP(C3026,MasterSheet!H:H,MasterSheet!F:F)</f>
        <v>7444.7999999999993</v>
      </c>
      <c r="E3026" s="26">
        <f>SUMIFS(MasterSheet!J:J, MasterSheet!B:B, A3026, MasterSheet!D:D, B3026, MasterSheet!H:H, C3026)</f>
        <v>1</v>
      </c>
      <c r="F3026" s="26">
        <f t="shared" si="141"/>
        <v>7444.7999999999993</v>
      </c>
      <c r="G3026" s="30">
        <f>SUMIFS(MasterSheet!K:K, MasterSheet!B:B, A3026, MasterSheet!D:D, B3026, MasterSheet!H:H, C3026)</f>
        <v>1</v>
      </c>
      <c r="H3026" s="30">
        <f t="shared" si="142"/>
        <v>7444.7999999999993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Not Yet Received</v>
      </c>
      <c r="B3027" s="45" t="str">
        <v>Not Yet Received</v>
      </c>
      <c r="C3027" s="25">
        <v>123116</v>
      </c>
      <c r="D3027" s="25">
        <f>_xlfn.XLOOKUP(C3027,MasterSheet!H:H,MasterSheet!F:F)</f>
        <v>7550.4</v>
      </c>
      <c r="E3027" s="26">
        <f>SUMIFS(MasterSheet!J:J, MasterSheet!B:B, A3027, MasterSheet!D:D, B3027, MasterSheet!H:H, C3027)</f>
        <v>1</v>
      </c>
      <c r="F3027" s="26">
        <f t="shared" si="141"/>
        <v>7550.4</v>
      </c>
      <c r="G3027" s="30">
        <f>SUMIFS(MasterSheet!K:K, MasterSheet!B:B, A3027, MasterSheet!D:D, B3027, MasterSheet!H:H, C3027)</f>
        <v>1</v>
      </c>
      <c r="H3027" s="30">
        <f t="shared" si="142"/>
        <v>7550.4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Not Yet Received</v>
      </c>
      <c r="B3028" s="45" t="str">
        <v>Not Yet Received</v>
      </c>
      <c r="C3028" s="25">
        <v>123128</v>
      </c>
      <c r="D3028" s="25">
        <f>_xlfn.XLOOKUP(C3028,MasterSheet!H:H,MasterSheet!F:F)</f>
        <v>22052.799999999999</v>
      </c>
      <c r="E3028" s="26">
        <f>SUMIFS(MasterSheet!J:J, MasterSheet!B:B, A3028, MasterSheet!D:D, B3028, MasterSheet!H:H, C3028)</f>
        <v>1</v>
      </c>
      <c r="F3028" s="26">
        <f t="shared" si="141"/>
        <v>22052.799999999999</v>
      </c>
      <c r="G3028" s="30">
        <f>SUMIFS(MasterSheet!K:K, MasterSheet!B:B, A3028, MasterSheet!D:D, B3028, MasterSheet!H:H, C3028)</f>
        <v>1</v>
      </c>
      <c r="H3028" s="30">
        <f t="shared" si="142"/>
        <v>22052.799999999999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Not Yet Received</v>
      </c>
      <c r="B3029" s="45" t="str">
        <v>Not Yet Received</v>
      </c>
      <c r="C3029" s="25">
        <v>125226</v>
      </c>
      <c r="D3029" s="25">
        <f>_xlfn.XLOOKUP(C3029,MasterSheet!H:H,MasterSheet!F:F)</f>
        <v>16324</v>
      </c>
      <c r="E3029" s="26">
        <f>SUMIFS(MasterSheet!J:J, MasterSheet!B:B, A3029, MasterSheet!D:D, B3029, MasterSheet!H:H, C3029)</f>
        <v>1</v>
      </c>
      <c r="F3029" s="26">
        <f t="shared" si="141"/>
        <v>16324</v>
      </c>
      <c r="G3029" s="30">
        <f>SUMIFS(MasterSheet!K:K, MasterSheet!B:B, A3029, MasterSheet!D:D, B3029, MasterSheet!H:H, C3029)</f>
        <v>1</v>
      </c>
      <c r="H3029" s="30">
        <f t="shared" si="142"/>
        <v>16324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Not Yet Received</v>
      </c>
      <c r="B3030" s="45" t="str">
        <v>Not Yet Received</v>
      </c>
      <c r="C3030" s="25">
        <v>126622</v>
      </c>
      <c r="D3030" s="25">
        <f>_xlfn.XLOOKUP(C3030,MasterSheet!H:H,MasterSheet!F:F)</f>
        <v>19157.599999999999</v>
      </c>
      <c r="E3030" s="26">
        <f>SUMIFS(MasterSheet!J:J, MasterSheet!B:B, A3030, MasterSheet!D:D, B3030, MasterSheet!H:H, C3030)</f>
        <v>1</v>
      </c>
      <c r="F3030" s="26">
        <f t="shared" si="141"/>
        <v>19157.599999999999</v>
      </c>
      <c r="G3030" s="30">
        <f>SUMIFS(MasterSheet!K:K, MasterSheet!B:B, A3030, MasterSheet!D:D, B3030, MasterSheet!H:H, C3030)</f>
        <v>1</v>
      </c>
      <c r="H3030" s="30">
        <f t="shared" si="142"/>
        <v>19157.599999999999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Not Yet Received</v>
      </c>
      <c r="B3031" s="45" t="str">
        <v>Not Yet Received</v>
      </c>
      <c r="C3031" s="25">
        <v>126633</v>
      </c>
      <c r="D3031" s="25">
        <f>_xlfn.XLOOKUP(C3031,MasterSheet!H:H,MasterSheet!F:F)</f>
        <v>19272</v>
      </c>
      <c r="E3031" s="26">
        <f>SUMIFS(MasterSheet!J:J, MasterSheet!B:B, A3031, MasterSheet!D:D, B3031, MasterSheet!H:H, C3031)</f>
        <v>1</v>
      </c>
      <c r="F3031" s="26">
        <f t="shared" si="141"/>
        <v>19272</v>
      </c>
      <c r="G3031" s="30">
        <f>SUMIFS(MasterSheet!K:K, MasterSheet!B:B, A3031, MasterSheet!D:D, B3031, MasterSheet!H:H, C3031)</f>
        <v>1</v>
      </c>
      <c r="H3031" s="30">
        <f t="shared" si="142"/>
        <v>19272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Not Yet Received</v>
      </c>
      <c r="B3032" s="45" t="str">
        <v>Not Yet Received</v>
      </c>
      <c r="C3032" s="25">
        <v>127608</v>
      </c>
      <c r="D3032" s="25">
        <f>_xlfn.XLOOKUP(C3032,MasterSheet!H:H,MasterSheet!F:F)</f>
        <v>17432.8</v>
      </c>
      <c r="E3032" s="26">
        <f>SUMIFS(MasterSheet!J:J, MasterSheet!B:B, A3032, MasterSheet!D:D, B3032, MasterSheet!H:H, C3032)</f>
        <v>1</v>
      </c>
      <c r="F3032" s="26">
        <f t="shared" si="141"/>
        <v>17432.8</v>
      </c>
      <c r="G3032" s="30">
        <f>SUMIFS(MasterSheet!K:K, MasterSheet!B:B, A3032, MasterSheet!D:D, B3032, MasterSheet!H:H, C3032)</f>
        <v>1</v>
      </c>
      <c r="H3032" s="30">
        <f t="shared" si="142"/>
        <v>17432.8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BIOLEGEND</v>
      </c>
    </row>
    <row r="3033" spans="1:11" x14ac:dyDescent="0.25">
      <c r="A3033" s="25" t="str">
        <v>Not Yet Received</v>
      </c>
      <c r="B3033" s="45" t="str">
        <v>Not Yet Received</v>
      </c>
      <c r="C3033" s="25">
        <v>127618</v>
      </c>
      <c r="D3033" s="25">
        <f>_xlfn.XLOOKUP(C3033,MasterSheet!H:H,MasterSheet!F:F)</f>
        <v>18664.8</v>
      </c>
      <c r="E3033" s="26">
        <f>SUMIFS(MasterSheet!J:J, MasterSheet!B:B, A3033, MasterSheet!D:D, B3033, MasterSheet!H:H, C3033)</f>
        <v>1</v>
      </c>
      <c r="F3033" s="26">
        <f t="shared" si="141"/>
        <v>18664.8</v>
      </c>
      <c r="G3033" s="30">
        <f>SUMIFS(MasterSheet!K:K, MasterSheet!B:B, A3033, MasterSheet!D:D, B3033, MasterSheet!H:H, C3033)</f>
        <v>1</v>
      </c>
      <c r="H3033" s="30">
        <f t="shared" si="142"/>
        <v>18664.8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BIOLEGEND</v>
      </c>
    </row>
    <row r="3034" spans="1:11" x14ac:dyDescent="0.25">
      <c r="A3034" s="25" t="str">
        <v>Not Yet Received</v>
      </c>
      <c r="B3034" s="45" t="str">
        <v>Not Yet Received</v>
      </c>
      <c r="C3034" s="25">
        <v>128026</v>
      </c>
      <c r="D3034" s="25">
        <f>_xlfn.XLOOKUP(C3034,MasterSheet!H:H,MasterSheet!F:F)</f>
        <v>19157.599999999999</v>
      </c>
      <c r="E3034" s="26">
        <f>SUMIFS(MasterSheet!J:J, MasterSheet!B:B, A3034, MasterSheet!D:D, B3034, MasterSheet!H:H, C3034)</f>
        <v>1</v>
      </c>
      <c r="F3034" s="26">
        <f t="shared" si="141"/>
        <v>19157.599999999999</v>
      </c>
      <c r="G3034" s="30">
        <f>SUMIFS(MasterSheet!K:K, MasterSheet!B:B, A3034, MasterSheet!D:D, B3034, MasterSheet!H:H, C3034)</f>
        <v>1</v>
      </c>
      <c r="H3034" s="30">
        <f t="shared" si="142"/>
        <v>19157.599999999999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Not Yet Received</v>
      </c>
      <c r="B3035" s="45" t="str">
        <v>Not Yet Received</v>
      </c>
      <c r="C3035" s="25">
        <v>128811</v>
      </c>
      <c r="D3035" s="25">
        <f>_xlfn.XLOOKUP(C3035,MasterSheet!H:H,MasterSheet!F:F)</f>
        <v>10841.6</v>
      </c>
      <c r="E3035" s="26">
        <f>SUMIFS(MasterSheet!J:J, MasterSheet!B:B, A3035, MasterSheet!D:D, B3035, MasterSheet!H:H, C3035)</f>
        <v>1</v>
      </c>
      <c r="F3035" s="26">
        <f t="shared" si="141"/>
        <v>10841.6</v>
      </c>
      <c r="G3035" s="30">
        <f>SUMIFS(MasterSheet!K:K, MasterSheet!B:B, A3035, MasterSheet!D:D, B3035, MasterSheet!H:H, C3035)</f>
        <v>1</v>
      </c>
      <c r="H3035" s="30">
        <f t="shared" si="142"/>
        <v>10841.6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Not Yet Received</v>
      </c>
      <c r="B3036" s="45" t="str">
        <v>Not Yet Received</v>
      </c>
      <c r="C3036" s="25">
        <v>130213</v>
      </c>
      <c r="D3036" s="25">
        <f>_xlfn.XLOOKUP(C3036,MasterSheet!H:H,MasterSheet!F:F)</f>
        <v>7638.4</v>
      </c>
      <c r="E3036" s="26">
        <f>SUMIFS(MasterSheet!J:J, MasterSheet!B:B, A3036, MasterSheet!D:D, B3036, MasterSheet!H:H, C3036)</f>
        <v>1</v>
      </c>
      <c r="F3036" s="26">
        <f t="shared" si="141"/>
        <v>7638.4</v>
      </c>
      <c r="G3036" s="30">
        <f>SUMIFS(MasterSheet!K:K, MasterSheet!B:B, A3036, MasterSheet!D:D, B3036, MasterSheet!H:H, C3036)</f>
        <v>1</v>
      </c>
      <c r="H3036" s="30">
        <f t="shared" si="142"/>
        <v>7638.4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Not Yet Received</v>
      </c>
      <c r="B3037" s="45" t="str">
        <v>Not Yet Received</v>
      </c>
      <c r="C3037" s="25">
        <v>137221</v>
      </c>
      <c r="D3037" s="25">
        <f>_xlfn.XLOOKUP(C3037,MasterSheet!H:H,MasterSheet!F:F)</f>
        <v>12812.8</v>
      </c>
      <c r="E3037" s="26">
        <f>SUMIFS(MasterSheet!J:J, MasterSheet!B:B, A3037, MasterSheet!D:D, B3037, MasterSheet!H:H, C3037)</f>
        <v>1</v>
      </c>
      <c r="F3037" s="26">
        <f t="shared" si="141"/>
        <v>12812.8</v>
      </c>
      <c r="G3037" s="30">
        <f>SUMIFS(MasterSheet!K:K, MasterSheet!B:B, A3037, MasterSheet!D:D, B3037, MasterSheet!H:H, C3037)</f>
        <v>1</v>
      </c>
      <c r="H3037" s="30">
        <f t="shared" si="142"/>
        <v>12812.8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Not Yet Received</v>
      </c>
      <c r="B3038" s="45" t="str">
        <v>Not Yet Received</v>
      </c>
      <c r="C3038" s="25" t="str">
        <v>139316</v>
      </c>
      <c r="D3038" s="25">
        <f>_xlfn.XLOOKUP(C3038,MasterSheet!H:H,MasterSheet!F:F)</f>
        <v>16324</v>
      </c>
      <c r="E3038" s="26">
        <f>SUMIFS(MasterSheet!J:J, MasterSheet!B:B, A3038, MasterSheet!D:D, B3038, MasterSheet!H:H, C3038)</f>
        <v>1</v>
      </c>
      <c r="F3038" s="26">
        <f t="shared" si="141"/>
        <v>16324</v>
      </c>
      <c r="G3038" s="30">
        <f>SUMIFS(MasterSheet!K:K, MasterSheet!B:B, A3038, MasterSheet!D:D, B3038, MasterSheet!H:H, C3038)</f>
        <v>1</v>
      </c>
      <c r="H3038" s="30">
        <f t="shared" si="142"/>
        <v>16324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Not Yet Received</v>
      </c>
      <c r="B3039" s="45" t="str">
        <v>Not Yet Received</v>
      </c>
      <c r="C3039" s="25">
        <v>141703</v>
      </c>
      <c r="D3039" s="25">
        <f>_xlfn.XLOOKUP(C3039,MasterSheet!H:H,MasterSheet!F:F)</f>
        <v>8377.6</v>
      </c>
      <c r="E3039" s="26">
        <f>SUMIFS(MasterSheet!J:J, MasterSheet!B:B, A3039, MasterSheet!D:D, B3039, MasterSheet!H:H, C3039)</f>
        <v>1</v>
      </c>
      <c r="F3039" s="26">
        <f t="shared" si="141"/>
        <v>8377.6</v>
      </c>
      <c r="G3039" s="30">
        <f>SUMIFS(MasterSheet!K:K, MasterSheet!B:B, A3039, MasterSheet!D:D, B3039, MasterSheet!H:H, C3039)</f>
        <v>1</v>
      </c>
      <c r="H3039" s="30">
        <f t="shared" si="142"/>
        <v>8377.6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Not Yet Received</v>
      </c>
      <c r="B3040" s="45" t="str">
        <v>Not Yet Received</v>
      </c>
      <c r="C3040" s="25">
        <v>141717</v>
      </c>
      <c r="D3040" s="25">
        <f>_xlfn.XLOOKUP(C3040,MasterSheet!H:H,MasterSheet!F:F)</f>
        <v>13464</v>
      </c>
      <c r="E3040" s="26">
        <f>SUMIFS(MasterSheet!J:J, MasterSheet!B:B, A3040, MasterSheet!D:D, B3040, MasterSheet!H:H, C3040)</f>
        <v>1</v>
      </c>
      <c r="F3040" s="26">
        <f t="shared" si="141"/>
        <v>13464</v>
      </c>
      <c r="G3040" s="30">
        <f>SUMIFS(MasterSheet!K:K, MasterSheet!B:B, A3040, MasterSheet!D:D, B3040, MasterSheet!H:H, C3040)</f>
        <v>1</v>
      </c>
      <c r="H3040" s="30">
        <f t="shared" si="142"/>
        <v>13464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Not Yet Received</v>
      </c>
      <c r="B3041" s="45" t="str">
        <v>Not Yet Received</v>
      </c>
      <c r="C3041" s="25">
        <v>141734</v>
      </c>
      <c r="D3041" s="25">
        <f>_xlfn.XLOOKUP(C3041,MasterSheet!H:H,MasterSheet!F:F)</f>
        <v>18048.8</v>
      </c>
      <c r="E3041" s="26">
        <f>SUMIFS(MasterSheet!J:J, MasterSheet!B:B, A3041, MasterSheet!D:D, B3041, MasterSheet!H:H, C3041)</f>
        <v>1</v>
      </c>
      <c r="F3041" s="26">
        <f t="shared" si="141"/>
        <v>18048.8</v>
      </c>
      <c r="G3041" s="30">
        <f>SUMIFS(MasterSheet!K:K, MasterSheet!B:B, A3041, MasterSheet!D:D, B3041, MasterSheet!H:H, C3041)</f>
        <v>1</v>
      </c>
      <c r="H3041" s="30">
        <f t="shared" si="142"/>
        <v>18048.8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Not Yet Received</v>
      </c>
      <c r="B3042" s="45" t="str">
        <v>Not Yet Received</v>
      </c>
      <c r="C3042" s="25">
        <v>142111</v>
      </c>
      <c r="D3042" s="25">
        <f>_xlfn.XLOOKUP(C3042,MasterSheet!H:H,MasterSheet!F:F)</f>
        <v>15972</v>
      </c>
      <c r="E3042" s="26">
        <f>SUMIFS(MasterSheet!J:J, MasterSheet!B:B, A3042, MasterSheet!D:D, B3042, MasterSheet!H:H, C3042)</f>
        <v>1</v>
      </c>
      <c r="F3042" s="26">
        <f t="shared" si="141"/>
        <v>15972</v>
      </c>
      <c r="G3042" s="30">
        <f>SUMIFS(MasterSheet!K:K, MasterSheet!B:B, A3042, MasterSheet!D:D, B3042, MasterSheet!H:H, C3042)</f>
        <v>1</v>
      </c>
      <c r="H3042" s="30">
        <f t="shared" si="142"/>
        <v>15972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Not Yet Received</v>
      </c>
      <c r="B3043" s="45" t="str">
        <v>Not Yet Received</v>
      </c>
      <c r="C3043" s="25">
        <v>145209</v>
      </c>
      <c r="D3043" s="25">
        <f>_xlfn.XLOOKUP(C3043,MasterSheet!H:H,MasterSheet!F:F)</f>
        <v>13068</v>
      </c>
      <c r="E3043" s="26">
        <f>SUMIFS(MasterSheet!J:J, MasterSheet!B:B, A3043, MasterSheet!D:D, B3043, MasterSheet!H:H, C3043)</f>
        <v>1</v>
      </c>
      <c r="F3043" s="26">
        <f t="shared" si="141"/>
        <v>13068</v>
      </c>
      <c r="G3043" s="30">
        <f>SUMIFS(MasterSheet!K:K, MasterSheet!B:B, A3043, MasterSheet!D:D, B3043, MasterSheet!H:H, C3043)</f>
        <v>1</v>
      </c>
      <c r="H3043" s="30">
        <f t="shared" si="142"/>
        <v>13068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Not Yet Received</v>
      </c>
      <c r="B3044" s="45" t="str">
        <v>Not Yet Received</v>
      </c>
      <c r="C3044" s="25">
        <v>160908</v>
      </c>
      <c r="D3044" s="25">
        <f>_xlfn.XLOOKUP(C3044,MasterSheet!H:H,MasterSheet!F:F)</f>
        <v>9424.7999999999993</v>
      </c>
      <c r="E3044" s="26">
        <f>SUMIFS(MasterSheet!J:J, MasterSheet!B:B, A3044, MasterSheet!D:D, B3044, MasterSheet!H:H, C3044)</f>
        <v>1</v>
      </c>
      <c r="F3044" s="26">
        <f t="shared" si="141"/>
        <v>9424.7999999999993</v>
      </c>
      <c r="G3044" s="30">
        <f>SUMIFS(MasterSheet!K:K, MasterSheet!B:B, A3044, MasterSheet!D:D, B3044, MasterSheet!H:H, C3044)</f>
        <v>1</v>
      </c>
      <c r="H3044" s="30">
        <f t="shared" si="142"/>
        <v>9424.7999999999993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Not Yet Received</v>
      </c>
      <c r="B3045" s="45" t="str">
        <v>Not Yet Received</v>
      </c>
      <c r="C3045" s="25">
        <v>160909</v>
      </c>
      <c r="D3045" s="25">
        <f>_xlfn.XLOOKUP(C3045,MasterSheet!H:H,MasterSheet!F:F)</f>
        <v>16500</v>
      </c>
      <c r="E3045" s="26">
        <f>SUMIFS(MasterSheet!J:J, MasterSheet!B:B, A3045, MasterSheet!D:D, B3045, MasterSheet!H:H, C3045)</f>
        <v>1</v>
      </c>
      <c r="F3045" s="26">
        <f t="shared" si="141"/>
        <v>16500</v>
      </c>
      <c r="G3045" s="30">
        <f>SUMIFS(MasterSheet!K:K, MasterSheet!B:B, A3045, MasterSheet!D:D, B3045, MasterSheet!H:H, C3045)</f>
        <v>1</v>
      </c>
      <c r="H3045" s="30">
        <f t="shared" si="142"/>
        <v>16500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Not Yet Received</v>
      </c>
      <c r="B3046" s="45" t="str">
        <v>Not Yet Received</v>
      </c>
      <c r="C3046" s="25">
        <v>300326</v>
      </c>
      <c r="D3046" s="25">
        <f>_xlfn.XLOOKUP(C3046,MasterSheet!H:H,MasterSheet!F:F)</f>
        <v>17001.599999999999</v>
      </c>
      <c r="E3046" s="26">
        <f>SUMIFS(MasterSheet!J:J, MasterSheet!B:B, A3046, MasterSheet!D:D, B3046, MasterSheet!H:H, C3046)</f>
        <v>1</v>
      </c>
      <c r="F3046" s="26">
        <f t="shared" si="141"/>
        <v>17001.599999999999</v>
      </c>
      <c r="G3046" s="30">
        <f>SUMIFS(MasterSheet!K:K, MasterSheet!B:B, A3046, MasterSheet!D:D, B3046, MasterSheet!H:H, C3046)</f>
        <v>1</v>
      </c>
      <c r="H3046" s="30">
        <f t="shared" si="142"/>
        <v>17001.599999999999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Not Yet Received</v>
      </c>
      <c r="B3047" s="45" t="str">
        <v>Not Yet Received</v>
      </c>
      <c r="C3047" s="25">
        <v>301344</v>
      </c>
      <c r="D3047" s="25">
        <f>_xlfn.XLOOKUP(C3047,MasterSheet!H:H,MasterSheet!F:F)</f>
        <v>28314</v>
      </c>
      <c r="E3047" s="26">
        <f>SUMIFS(MasterSheet!J:J, MasterSheet!B:B, A3047, MasterSheet!D:D, B3047, MasterSheet!H:H, C3047)</f>
        <v>2</v>
      </c>
      <c r="F3047" s="26">
        <f t="shared" si="141"/>
        <v>56628</v>
      </c>
      <c r="G3047" s="30">
        <f>SUMIFS(MasterSheet!K:K, MasterSheet!B:B, A3047, MasterSheet!D:D, B3047, MasterSheet!H:H, C3047)</f>
        <v>2</v>
      </c>
      <c r="H3047" s="30">
        <f t="shared" si="142"/>
        <v>56628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BIOLEGEND</v>
      </c>
    </row>
    <row r="3048" spans="1:11" x14ac:dyDescent="0.25">
      <c r="A3048" s="25" t="str">
        <v>Not Yet Received</v>
      </c>
      <c r="B3048" s="45" t="str">
        <v>Not Yet Received</v>
      </c>
      <c r="C3048" s="25">
        <v>302048</v>
      </c>
      <c r="D3048" s="25">
        <f>_xlfn.XLOOKUP(C3048,MasterSheet!H:H,MasterSheet!F:F)</f>
        <v>24816</v>
      </c>
      <c r="E3048" s="26">
        <f>SUMIFS(MasterSheet!J:J, MasterSheet!B:B, A3048, MasterSheet!D:D, B3048, MasterSheet!H:H, C3048)</f>
        <v>1</v>
      </c>
      <c r="F3048" s="26">
        <f t="shared" si="141"/>
        <v>24816</v>
      </c>
      <c r="G3048" s="30">
        <f>SUMIFS(MasterSheet!K:K, MasterSheet!B:B, A3048, MasterSheet!D:D, B3048, MasterSheet!H:H, C3048)</f>
        <v>1</v>
      </c>
      <c r="H3048" s="30">
        <f t="shared" si="142"/>
        <v>24816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Not Yet Received</v>
      </c>
      <c r="B3049" s="45" t="str">
        <v>Not Yet Received</v>
      </c>
      <c r="C3049" s="25">
        <v>302120</v>
      </c>
      <c r="D3049" s="25">
        <f>_xlfn.XLOOKUP(C3049,MasterSheet!H:H,MasterSheet!F:F)</f>
        <v>23531.199999999997</v>
      </c>
      <c r="E3049" s="26">
        <f>SUMIFS(MasterSheet!J:J, MasterSheet!B:B, A3049, MasterSheet!D:D, B3049, MasterSheet!H:H, C3049)</f>
        <v>1</v>
      </c>
      <c r="F3049" s="26">
        <f t="shared" si="141"/>
        <v>23531.199999999997</v>
      </c>
      <c r="G3049" s="30">
        <f>SUMIFS(MasterSheet!K:K, MasterSheet!B:B, A3049, MasterSheet!D:D, B3049, MasterSheet!H:H, C3049)</f>
        <v>1</v>
      </c>
      <c r="H3049" s="30">
        <f t="shared" si="142"/>
        <v>23531.199999999997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Not Yet Received</v>
      </c>
      <c r="B3050" s="45" t="str">
        <v>Not Yet Received</v>
      </c>
      <c r="C3050" s="25">
        <v>302212</v>
      </c>
      <c r="D3050" s="25">
        <f>_xlfn.XLOOKUP(C3050,MasterSheet!H:H,MasterSheet!F:F)</f>
        <v>6468</v>
      </c>
      <c r="E3050" s="26">
        <f>SUMIFS(MasterSheet!J:J, MasterSheet!B:B, A3050, MasterSheet!D:D, B3050, MasterSheet!H:H, C3050)</f>
        <v>2</v>
      </c>
      <c r="F3050" s="26">
        <f t="shared" si="141"/>
        <v>12936</v>
      </c>
      <c r="G3050" s="30">
        <f>SUMIFS(MasterSheet!K:K, MasterSheet!B:B, A3050, MasterSheet!D:D, B3050, MasterSheet!H:H, C3050)</f>
        <v>2</v>
      </c>
      <c r="H3050" s="30">
        <f t="shared" si="142"/>
        <v>12936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Not Yet Received</v>
      </c>
      <c r="B3051" s="45" t="str">
        <v>Not Yet Received</v>
      </c>
      <c r="C3051" s="25">
        <v>302611</v>
      </c>
      <c r="D3051" s="25">
        <f>_xlfn.XLOOKUP(C3051,MasterSheet!H:H,MasterSheet!F:F)</f>
        <v>8808.7999999999993</v>
      </c>
      <c r="E3051" s="26">
        <f>SUMIFS(MasterSheet!J:J, MasterSheet!B:B, A3051, MasterSheet!D:D, B3051, MasterSheet!H:H, C3051)</f>
        <v>1</v>
      </c>
      <c r="F3051" s="26">
        <f t="shared" si="141"/>
        <v>8808.7999999999993</v>
      </c>
      <c r="G3051" s="30">
        <f>SUMIFS(MasterSheet!K:K, MasterSheet!B:B, A3051, MasterSheet!D:D, B3051, MasterSheet!H:H, C3051)</f>
        <v>1</v>
      </c>
      <c r="H3051" s="30">
        <f t="shared" si="142"/>
        <v>8808.7999999999993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Not Yet Received</v>
      </c>
      <c r="B3052" s="45" t="str">
        <v>Not Yet Received</v>
      </c>
      <c r="C3052" s="25">
        <v>305105</v>
      </c>
      <c r="D3052" s="25">
        <f>_xlfn.XLOOKUP(C3052,MasterSheet!H:H,MasterSheet!F:F)</f>
        <v>7946.4</v>
      </c>
      <c r="E3052" s="26">
        <f>SUMIFS(MasterSheet!J:J, MasterSheet!B:B, A3052, MasterSheet!D:D, B3052, MasterSheet!H:H, C3052)</f>
        <v>1</v>
      </c>
      <c r="F3052" s="26">
        <f t="shared" si="141"/>
        <v>7946.4</v>
      </c>
      <c r="G3052" s="30">
        <f>SUMIFS(MasterSheet!K:K, MasterSheet!B:B, A3052, MasterSheet!D:D, B3052, MasterSheet!H:H, C3052)</f>
        <v>1</v>
      </c>
      <c r="H3052" s="30">
        <f t="shared" si="142"/>
        <v>7946.4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BIOLEGEND</v>
      </c>
    </row>
    <row r="3053" spans="1:11" x14ac:dyDescent="0.25">
      <c r="A3053" s="25" t="str">
        <v>Not Yet Received</v>
      </c>
      <c r="B3053" s="45" t="str">
        <v>Not Yet Received</v>
      </c>
      <c r="C3053" s="25">
        <v>305629</v>
      </c>
      <c r="D3053" s="25">
        <f>_xlfn.XLOOKUP(C3053,MasterSheet!H:H,MasterSheet!F:F)</f>
        <v>9055.2000000000007</v>
      </c>
      <c r="E3053" s="26">
        <f>SUMIFS(MasterSheet!J:J, MasterSheet!B:B, A3053, MasterSheet!D:D, B3053, MasterSheet!H:H, C3053)</f>
        <v>1</v>
      </c>
      <c r="F3053" s="26">
        <f t="shared" si="141"/>
        <v>9055.2000000000007</v>
      </c>
      <c r="G3053" s="30">
        <f>SUMIFS(MasterSheet!K:K, MasterSheet!B:B, A3053, MasterSheet!D:D, B3053, MasterSheet!H:H, C3053)</f>
        <v>1</v>
      </c>
      <c r="H3053" s="30">
        <f t="shared" si="142"/>
        <v>9055.2000000000007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Not Yet Received</v>
      </c>
      <c r="B3054" s="45" t="str">
        <v>Not Yet Received</v>
      </c>
      <c r="C3054" s="25">
        <v>306008</v>
      </c>
      <c r="D3054" s="25">
        <f>_xlfn.XLOOKUP(C3054,MasterSheet!H:H,MasterSheet!F:F)</f>
        <v>18048.8</v>
      </c>
      <c r="E3054" s="26">
        <f>SUMIFS(MasterSheet!J:J, MasterSheet!B:B, A3054, MasterSheet!D:D, B3054, MasterSheet!H:H, C3054)</f>
        <v>1</v>
      </c>
      <c r="F3054" s="26">
        <f t="shared" si="141"/>
        <v>18048.8</v>
      </c>
      <c r="G3054" s="30">
        <f>SUMIFS(MasterSheet!K:K, MasterSheet!B:B, A3054, MasterSheet!D:D, B3054, MasterSheet!H:H, C3054)</f>
        <v>1</v>
      </c>
      <c r="H3054" s="30">
        <f t="shared" si="142"/>
        <v>18048.8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Not Yet Received</v>
      </c>
      <c r="B3055" s="45" t="str">
        <v>Not Yet Received</v>
      </c>
      <c r="C3055" s="25">
        <v>306026</v>
      </c>
      <c r="D3055" s="25">
        <f>_xlfn.XLOOKUP(C3055,MasterSheet!H:H,MasterSheet!F:F)</f>
        <v>29436</v>
      </c>
      <c r="E3055" s="26">
        <f>SUMIFS(MasterSheet!J:J, MasterSheet!B:B, A3055, MasterSheet!D:D, B3055, MasterSheet!H:H, C3055)</f>
        <v>4</v>
      </c>
      <c r="F3055" s="26">
        <f t="shared" si="141"/>
        <v>117744</v>
      </c>
      <c r="G3055" s="30">
        <f>SUMIFS(MasterSheet!K:K, MasterSheet!B:B, A3055, MasterSheet!D:D, B3055, MasterSheet!H:H, C3055)</f>
        <v>4</v>
      </c>
      <c r="H3055" s="30">
        <f t="shared" si="142"/>
        <v>117744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Not Yet Received</v>
      </c>
      <c r="B3056" s="45" t="str">
        <v>Not Yet Received</v>
      </c>
      <c r="C3056" s="25">
        <v>306308</v>
      </c>
      <c r="D3056" s="25">
        <f>_xlfn.XLOOKUP(C3056,MasterSheet!H:H,MasterSheet!F:F)</f>
        <v>15769.599999999999</v>
      </c>
      <c r="E3056" s="26">
        <f>SUMIFS(MasterSheet!J:J, MasterSheet!B:B, A3056, MasterSheet!D:D, B3056, MasterSheet!H:H, C3056)</f>
        <v>1</v>
      </c>
      <c r="F3056" s="26">
        <f t="shared" si="141"/>
        <v>15769.599999999999</v>
      </c>
      <c r="G3056" s="30">
        <f>SUMIFS(MasterSheet!K:K, MasterSheet!B:B, A3056, MasterSheet!D:D, B3056, MasterSheet!H:H, C3056)</f>
        <v>1</v>
      </c>
      <c r="H3056" s="30">
        <f t="shared" si="142"/>
        <v>15769.599999999999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Not Yet Received</v>
      </c>
      <c r="B3057" s="45" t="str">
        <v>Not Yet Received</v>
      </c>
      <c r="C3057" s="25">
        <v>306704</v>
      </c>
      <c r="D3057" s="25">
        <f>_xlfn.XLOOKUP(C3057,MasterSheet!H:H,MasterSheet!F:F)</f>
        <v>11580.8</v>
      </c>
      <c r="E3057" s="26">
        <f>SUMIFS(MasterSheet!J:J, MasterSheet!B:B, A3057, MasterSheet!D:D, B3057, MasterSheet!H:H, C3057)</f>
        <v>1</v>
      </c>
      <c r="F3057" s="26">
        <f t="shared" si="141"/>
        <v>11580.8</v>
      </c>
      <c r="G3057" s="30">
        <f>SUMIFS(MasterSheet!K:K, MasterSheet!B:B, A3057, MasterSheet!D:D, B3057, MasterSheet!H:H, C3057)</f>
        <v>1</v>
      </c>
      <c r="H3057" s="30">
        <f t="shared" si="142"/>
        <v>11580.8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Not Yet Received</v>
      </c>
      <c r="B3058" s="45" t="str">
        <v>Not Yet Received</v>
      </c>
      <c r="C3058" s="25">
        <v>306740</v>
      </c>
      <c r="D3058" s="25">
        <f>_xlfn.XLOOKUP(C3058,MasterSheet!H:H,MasterSheet!F:F)</f>
        <v>28710</v>
      </c>
      <c r="E3058" s="26">
        <f>SUMIFS(MasterSheet!J:J, MasterSheet!B:B, A3058, MasterSheet!D:D, B3058, MasterSheet!H:H, C3058)</f>
        <v>1</v>
      </c>
      <c r="F3058" s="26">
        <f t="shared" si="141"/>
        <v>28710</v>
      </c>
      <c r="G3058" s="30">
        <f>SUMIFS(MasterSheet!K:K, MasterSheet!B:B, A3058, MasterSheet!D:D, B3058, MasterSheet!H:H, C3058)</f>
        <v>1</v>
      </c>
      <c r="H3058" s="30">
        <f t="shared" si="142"/>
        <v>28710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Not Yet Received</v>
      </c>
      <c r="B3059" s="45" t="str">
        <v>Not Yet Received</v>
      </c>
      <c r="C3059" s="25">
        <v>307640</v>
      </c>
      <c r="D3059" s="25">
        <f>_xlfn.XLOOKUP(C3059,MasterSheet!H:H,MasterSheet!F:F)</f>
        <v>28314</v>
      </c>
      <c r="E3059" s="26">
        <f>SUMIFS(MasterSheet!J:J, MasterSheet!B:B, A3059, MasterSheet!D:D, B3059, MasterSheet!H:H, C3059)</f>
        <v>2</v>
      </c>
      <c r="F3059" s="26">
        <f t="shared" si="141"/>
        <v>56628</v>
      </c>
      <c r="G3059" s="30">
        <f>SUMIFS(MasterSheet!K:K, MasterSheet!B:B, A3059, MasterSheet!D:D, B3059, MasterSheet!H:H, C3059)</f>
        <v>2</v>
      </c>
      <c r="H3059" s="30">
        <f t="shared" si="142"/>
        <v>56628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Not Yet Received</v>
      </c>
      <c r="B3060" s="45" t="str">
        <v>Not Yet Received</v>
      </c>
      <c r="C3060" s="25">
        <v>307646</v>
      </c>
      <c r="D3060" s="25">
        <f>_xlfn.XLOOKUP(C3060,MasterSheet!H:H,MasterSheet!F:F)</f>
        <v>25080</v>
      </c>
      <c r="E3060" s="26">
        <f>SUMIFS(MasterSheet!J:J, MasterSheet!B:B, A3060, MasterSheet!D:D, B3060, MasterSheet!H:H, C3060)</f>
        <v>24</v>
      </c>
      <c r="F3060" s="26">
        <f t="shared" si="141"/>
        <v>601920</v>
      </c>
      <c r="G3060" s="30">
        <f>SUMIFS(MasterSheet!K:K, MasterSheet!B:B, A3060, MasterSheet!D:D, B3060, MasterSheet!H:H, C3060)</f>
        <v>24</v>
      </c>
      <c r="H3060" s="30">
        <f t="shared" si="142"/>
        <v>601920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Not Yet Received</v>
      </c>
      <c r="B3061" s="45" t="str">
        <v>Not Yet Received</v>
      </c>
      <c r="C3061" s="25">
        <v>310805</v>
      </c>
      <c r="D3061" s="25">
        <f>_xlfn.XLOOKUP(C3061,MasterSheet!H:H,MasterSheet!F:F)</f>
        <v>8069.6</v>
      </c>
      <c r="E3061" s="26">
        <f>SUMIFS(MasterSheet!J:J, MasterSheet!B:B, A3061, MasterSheet!D:D, B3061, MasterSheet!H:H, C3061)</f>
        <v>1</v>
      </c>
      <c r="F3061" s="26">
        <f t="shared" si="141"/>
        <v>8069.6</v>
      </c>
      <c r="G3061" s="30">
        <f>SUMIFS(MasterSheet!K:K, MasterSheet!B:B, A3061, MasterSheet!D:D, B3061, MasterSheet!H:H, C3061)</f>
        <v>1</v>
      </c>
      <c r="H3061" s="30">
        <f t="shared" si="142"/>
        <v>8069.6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Not Yet Received</v>
      </c>
      <c r="B3062" s="45" t="str">
        <v>Not Yet Received</v>
      </c>
      <c r="C3062" s="25" t="str">
        <v>310909</v>
      </c>
      <c r="D3062" s="25">
        <f>_xlfn.XLOOKUP(C3062,MasterSheet!H:H,MasterSheet!F:F)</f>
        <v>3801.6000000000004</v>
      </c>
      <c r="E3062" s="26">
        <f>SUMIFS(MasterSheet!J:J, MasterSheet!B:B, A3062, MasterSheet!D:D, B3062, MasterSheet!H:H, C3062)</f>
        <v>1</v>
      </c>
      <c r="F3062" s="26">
        <f t="shared" si="141"/>
        <v>3801.6000000000004</v>
      </c>
      <c r="G3062" s="30">
        <f>SUMIFS(MasterSheet!K:K, MasterSheet!B:B, A3062, MasterSheet!D:D, B3062, MasterSheet!H:H, C3062)</f>
        <v>1</v>
      </c>
      <c r="H3062" s="30">
        <f t="shared" si="142"/>
        <v>3801.6000000000004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Not Yet Received</v>
      </c>
      <c r="B3063" s="45" t="str">
        <v>Not Yet Received</v>
      </c>
      <c r="C3063" s="25">
        <v>310913</v>
      </c>
      <c r="D3063" s="25">
        <f>_xlfn.XLOOKUP(C3063,MasterSheet!H:H,MasterSheet!F:F)</f>
        <v>9548</v>
      </c>
      <c r="E3063" s="26">
        <f>SUMIFS(MasterSheet!J:J, MasterSheet!B:B, A3063, MasterSheet!D:D, B3063, MasterSheet!H:H, C3063)</f>
        <v>1</v>
      </c>
      <c r="F3063" s="26">
        <f t="shared" si="141"/>
        <v>9548</v>
      </c>
      <c r="G3063" s="30">
        <f>SUMIFS(MasterSheet!K:K, MasterSheet!B:B, A3063, MasterSheet!D:D, B3063, MasterSheet!H:H, C3063)</f>
        <v>1</v>
      </c>
      <c r="H3063" s="30">
        <f t="shared" si="142"/>
        <v>9548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Not Yet Received</v>
      </c>
      <c r="B3064" s="45" t="str">
        <v>Not Yet Received</v>
      </c>
      <c r="C3064" s="25">
        <v>313238</v>
      </c>
      <c r="D3064" s="25">
        <f>_xlfn.XLOOKUP(C3064,MasterSheet!H:H,MasterSheet!F:F)</f>
        <v>28710</v>
      </c>
      <c r="E3064" s="26">
        <f>SUMIFS(MasterSheet!J:J, MasterSheet!B:B, A3064, MasterSheet!D:D, B3064, MasterSheet!H:H, C3064)</f>
        <v>3</v>
      </c>
      <c r="F3064" s="26">
        <f t="shared" si="141"/>
        <v>86130</v>
      </c>
      <c r="G3064" s="30">
        <f>SUMIFS(MasterSheet!K:K, MasterSheet!B:B, A3064, MasterSheet!D:D, B3064, MasterSheet!H:H, C3064)</f>
        <v>3</v>
      </c>
      <c r="H3064" s="30">
        <f t="shared" si="142"/>
        <v>86130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Not Yet Received</v>
      </c>
      <c r="B3065" s="45" t="str">
        <v>Not Yet Received</v>
      </c>
      <c r="C3065" s="25">
        <v>314512</v>
      </c>
      <c r="D3065" s="25">
        <f>_xlfn.XLOOKUP(C3065,MasterSheet!H:H,MasterSheet!F:F)</f>
        <v>20169.599999999999</v>
      </c>
      <c r="E3065" s="26">
        <f>SUMIFS(MasterSheet!J:J, MasterSheet!B:B, A3065, MasterSheet!D:D, B3065, MasterSheet!H:H, C3065)</f>
        <v>1</v>
      </c>
      <c r="F3065" s="26">
        <f t="shared" si="141"/>
        <v>20169.599999999999</v>
      </c>
      <c r="G3065" s="30">
        <f>SUMIFS(MasterSheet!K:K, MasterSheet!B:B, A3065, MasterSheet!D:D, B3065, MasterSheet!H:H, C3065)</f>
        <v>1</v>
      </c>
      <c r="H3065" s="30">
        <f t="shared" si="142"/>
        <v>20169.599999999999</v>
      </c>
      <c r="I3065" s="32">
        <f>SUMIFS(MasterSheet!L:L, MasterSheet!B:B, A3065, MasterSheet!D:D, B3065, MasterSheet!H:H, C3065)</f>
        <v>0</v>
      </c>
      <c r="J3065" s="32">
        <f t="shared" si="143"/>
        <v>0</v>
      </c>
      <c r="K3065" s="25" t="str">
        <f>UPPER(VLOOKUP(C3065,MasterSheet!H:U,14,))</f>
        <v>BIOLEGEND</v>
      </c>
    </row>
    <row r="3066" spans="1:11" x14ac:dyDescent="0.25">
      <c r="A3066" s="25" t="str">
        <v>Not Yet Received</v>
      </c>
      <c r="B3066" s="45" t="str">
        <v>Not Yet Received</v>
      </c>
      <c r="C3066" s="25">
        <v>317332</v>
      </c>
      <c r="D3066" s="25">
        <f>_xlfn.XLOOKUP(C3066,MasterSheet!H:H,MasterSheet!F:F)</f>
        <v>24090</v>
      </c>
      <c r="E3066" s="26">
        <f>SUMIFS(MasterSheet!J:J, MasterSheet!B:B, A3066, MasterSheet!D:D, B3066, MasterSheet!H:H, C3066)</f>
        <v>1</v>
      </c>
      <c r="F3066" s="26">
        <f t="shared" si="141"/>
        <v>24090</v>
      </c>
      <c r="G3066" s="30">
        <f>SUMIFS(MasterSheet!K:K, MasterSheet!B:B, A3066, MasterSheet!D:D, B3066, MasterSheet!H:H, C3066)</f>
        <v>1</v>
      </c>
      <c r="H3066" s="30">
        <f t="shared" si="142"/>
        <v>24090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Not Yet Received</v>
      </c>
      <c r="B3067" s="45" t="str">
        <v>Not Yet Received</v>
      </c>
      <c r="C3067" s="25">
        <v>317335</v>
      </c>
      <c r="D3067" s="25">
        <f>_xlfn.XLOOKUP(C3067,MasterSheet!H:H,MasterSheet!F:F)</f>
        <v>6899.2000000000007</v>
      </c>
      <c r="E3067" s="26">
        <f>SUMIFS(MasterSheet!J:J, MasterSheet!B:B, A3067, MasterSheet!D:D, B3067, MasterSheet!H:H, C3067)</f>
        <v>1</v>
      </c>
      <c r="F3067" s="26">
        <f t="shared" si="141"/>
        <v>6899.2000000000007</v>
      </c>
      <c r="G3067" s="30">
        <f>SUMIFS(MasterSheet!K:K, MasterSheet!B:B, A3067, MasterSheet!D:D, B3067, MasterSheet!H:H, C3067)</f>
        <v>1</v>
      </c>
      <c r="H3067" s="30">
        <f t="shared" si="142"/>
        <v>6899.2000000000007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Not Yet Received</v>
      </c>
      <c r="B3068" s="45" t="str">
        <v>Not Yet Received</v>
      </c>
      <c r="C3068" s="25">
        <v>317344</v>
      </c>
      <c r="D3068" s="25">
        <f>_xlfn.XLOOKUP(C3068,MasterSheet!H:H,MasterSheet!F:F)</f>
        <v>23760</v>
      </c>
      <c r="E3068" s="26">
        <f>SUMIFS(MasterSheet!J:J, MasterSheet!B:B, A3068, MasterSheet!D:D, B3068, MasterSheet!H:H, C3068)</f>
        <v>1</v>
      </c>
      <c r="F3068" s="26">
        <f t="shared" si="141"/>
        <v>23760</v>
      </c>
      <c r="G3068" s="30">
        <f>SUMIFS(MasterSheet!K:K, MasterSheet!B:B, A3068, MasterSheet!D:D, B3068, MasterSheet!H:H, C3068)</f>
        <v>1</v>
      </c>
      <c r="H3068" s="30">
        <f t="shared" si="142"/>
        <v>23760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Not Yet Received</v>
      </c>
      <c r="B3069" s="45" t="str">
        <v>Not Yet Received</v>
      </c>
      <c r="C3069" s="25">
        <v>318318</v>
      </c>
      <c r="D3069" s="25">
        <f>_xlfn.XLOOKUP(C3069,MasterSheet!H:H,MasterSheet!F:F)</f>
        <v>19157.599999999999</v>
      </c>
      <c r="E3069" s="26">
        <f>SUMIFS(MasterSheet!J:J, MasterSheet!B:B, A3069, MasterSheet!D:D, B3069, MasterSheet!H:H, C3069)</f>
        <v>1</v>
      </c>
      <c r="F3069" s="26">
        <f t="shared" si="141"/>
        <v>19157.599999999999</v>
      </c>
      <c r="G3069" s="30">
        <f>SUMIFS(MasterSheet!K:K, MasterSheet!B:B, A3069, MasterSheet!D:D, B3069, MasterSheet!H:H, C3069)</f>
        <v>1</v>
      </c>
      <c r="H3069" s="30">
        <f t="shared" si="142"/>
        <v>19157.599999999999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Not Yet Received</v>
      </c>
      <c r="B3070" s="45" t="str">
        <v>Not Yet Received</v>
      </c>
      <c r="C3070" s="25">
        <v>318340</v>
      </c>
      <c r="D3070" s="25">
        <f>_xlfn.XLOOKUP(C3070,MasterSheet!H:H,MasterSheet!F:F)</f>
        <v>26862</v>
      </c>
      <c r="E3070" s="26">
        <f>SUMIFS(MasterSheet!J:J, MasterSheet!B:B, A3070, MasterSheet!D:D, B3070, MasterSheet!H:H, C3070)</f>
        <v>7</v>
      </c>
      <c r="F3070" s="26">
        <f t="shared" si="141"/>
        <v>188034</v>
      </c>
      <c r="G3070" s="30">
        <f>SUMIFS(MasterSheet!K:K, MasterSheet!B:B, A3070, MasterSheet!D:D, B3070, MasterSheet!H:H, C3070)</f>
        <v>7</v>
      </c>
      <c r="H3070" s="30">
        <f t="shared" si="142"/>
        <v>188034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Not Yet Received</v>
      </c>
      <c r="B3071" s="45" t="str">
        <v>Not Yet Received</v>
      </c>
      <c r="C3071" s="25">
        <v>320216</v>
      </c>
      <c r="D3071" s="25">
        <f>_xlfn.XLOOKUP(C3071,MasterSheet!H:H,MasterSheet!F:F)</f>
        <v>22792</v>
      </c>
      <c r="E3071" s="26">
        <f>SUMIFS(MasterSheet!J:J, MasterSheet!B:B, A3071, MasterSheet!D:D, B3071, MasterSheet!H:H, C3071)</f>
        <v>1</v>
      </c>
      <c r="F3071" s="26">
        <f t="shared" si="141"/>
        <v>22792</v>
      </c>
      <c r="G3071" s="30">
        <f>SUMIFS(MasterSheet!K:K, MasterSheet!B:B, A3071, MasterSheet!D:D, B3071, MasterSheet!H:H, C3071)</f>
        <v>1</v>
      </c>
      <c r="H3071" s="30">
        <f t="shared" si="142"/>
        <v>22792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Not Yet Received</v>
      </c>
      <c r="B3072" s="45" t="str">
        <v>Not Yet Received</v>
      </c>
      <c r="C3072" s="25">
        <v>321142</v>
      </c>
      <c r="D3072" s="25">
        <f>_xlfn.XLOOKUP(C3072,MasterSheet!H:H,MasterSheet!F:F)</f>
        <v>27588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27588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27588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Not Yet Received</v>
      </c>
      <c r="B3073" s="45" t="str">
        <v>Not Yet Received</v>
      </c>
      <c r="C3073" s="25">
        <v>323050</v>
      </c>
      <c r="D3073" s="25">
        <f>_xlfn.XLOOKUP(C3073,MasterSheet!H:H,MasterSheet!F:F)</f>
        <v>27588</v>
      </c>
      <c r="E3073" s="26">
        <f>SUMIFS(MasterSheet!J:J, MasterSheet!B:B, A3073, MasterSheet!D:D, B3073, MasterSheet!H:H, C3073)</f>
        <v>1</v>
      </c>
      <c r="F3073" s="26">
        <f t="shared" si="144"/>
        <v>27588</v>
      </c>
      <c r="G3073" s="30">
        <f>SUMIFS(MasterSheet!K:K, MasterSheet!B:B, A3073, MasterSheet!D:D, B3073, MasterSheet!H:H, C3073)</f>
        <v>1</v>
      </c>
      <c r="H3073" s="30">
        <f t="shared" si="145"/>
        <v>27588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Not Yet Received</v>
      </c>
      <c r="B3074" s="45" t="str">
        <v>Not Yet Received</v>
      </c>
      <c r="C3074" s="25">
        <v>325622</v>
      </c>
      <c r="D3074" s="25">
        <f>_xlfn.XLOOKUP(C3074,MasterSheet!H:H,MasterSheet!F:F)</f>
        <v>20169.599999999999</v>
      </c>
      <c r="E3074" s="26">
        <f>SUMIFS(MasterSheet!J:J, MasterSheet!B:B, A3074, MasterSheet!D:D, B3074, MasterSheet!H:H, C3074)</f>
        <v>1</v>
      </c>
      <c r="F3074" s="26">
        <f t="shared" si="144"/>
        <v>20169.599999999999</v>
      </c>
      <c r="G3074" s="30">
        <f>SUMIFS(MasterSheet!K:K, MasterSheet!B:B, A3074, MasterSheet!D:D, B3074, MasterSheet!H:H, C3074)</f>
        <v>1</v>
      </c>
      <c r="H3074" s="30">
        <f t="shared" si="145"/>
        <v>20169.599999999999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Not Yet Received</v>
      </c>
      <c r="B3075" s="45" t="str">
        <v>Not Yet Received</v>
      </c>
      <c r="C3075" s="25">
        <v>328708</v>
      </c>
      <c r="D3075" s="25">
        <f>_xlfn.XLOOKUP(C3075,MasterSheet!H:H,MasterSheet!F:F)</f>
        <v>16508.8</v>
      </c>
      <c r="E3075" s="26">
        <f>SUMIFS(MasterSheet!J:J, MasterSheet!B:B, A3075, MasterSheet!D:D, B3075, MasterSheet!H:H, C3075)</f>
        <v>1</v>
      </c>
      <c r="F3075" s="26">
        <f t="shared" si="144"/>
        <v>16508.8</v>
      </c>
      <c r="G3075" s="30">
        <f>SUMIFS(MasterSheet!K:K, MasterSheet!B:B, A3075, MasterSheet!D:D, B3075, MasterSheet!H:H, C3075)</f>
        <v>1</v>
      </c>
      <c r="H3075" s="30">
        <f t="shared" si="145"/>
        <v>16508.8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Not Yet Received</v>
      </c>
      <c r="B3076" s="45" t="str">
        <v>Not Yet Received</v>
      </c>
      <c r="C3076" s="25">
        <v>329904</v>
      </c>
      <c r="D3076" s="25">
        <f>_xlfn.XLOOKUP(C3076,MasterSheet!H:H,MasterSheet!F:F)</f>
        <v>14106.400000000001</v>
      </c>
      <c r="E3076" s="26">
        <f>SUMIFS(MasterSheet!J:J, MasterSheet!B:B, A3076, MasterSheet!D:D, B3076, MasterSheet!H:H, C3076)</f>
        <v>1</v>
      </c>
      <c r="F3076" s="26">
        <f t="shared" si="144"/>
        <v>14106.400000000001</v>
      </c>
      <c r="G3076" s="30">
        <f>SUMIFS(MasterSheet!K:K, MasterSheet!B:B, A3076, MasterSheet!D:D, B3076, MasterSheet!H:H, C3076)</f>
        <v>1</v>
      </c>
      <c r="H3076" s="30">
        <f t="shared" si="145"/>
        <v>14106.400000000001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BIOLEGEND</v>
      </c>
    </row>
    <row r="3077" spans="1:11" x14ac:dyDescent="0.25">
      <c r="A3077" s="25" t="str">
        <v>Not Yet Received</v>
      </c>
      <c r="B3077" s="45" t="str">
        <v>Not Yet Received</v>
      </c>
      <c r="C3077" s="25">
        <v>329906</v>
      </c>
      <c r="D3077" s="25">
        <f>_xlfn.XLOOKUP(C3077,MasterSheet!H:H,MasterSheet!F:F)</f>
        <v>17987.2</v>
      </c>
      <c r="E3077" s="26">
        <f>SUMIFS(MasterSheet!J:J, MasterSheet!B:B, A3077, MasterSheet!D:D, B3077, MasterSheet!H:H, C3077)</f>
        <v>1</v>
      </c>
      <c r="F3077" s="26">
        <f t="shared" si="144"/>
        <v>17987.2</v>
      </c>
      <c r="G3077" s="30">
        <f>SUMIFS(MasterSheet!K:K, MasterSheet!B:B, A3077, MasterSheet!D:D, B3077, MasterSheet!H:H, C3077)</f>
        <v>1</v>
      </c>
      <c r="H3077" s="30">
        <f t="shared" si="145"/>
        <v>17987.2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Not Yet Received</v>
      </c>
      <c r="B3078" s="45" t="str">
        <v>Not Yet Received</v>
      </c>
      <c r="C3078" s="25">
        <v>329920</v>
      </c>
      <c r="D3078" s="25">
        <f>_xlfn.XLOOKUP(C3078,MasterSheet!H:H,MasterSheet!F:F)</f>
        <v>26532</v>
      </c>
      <c r="E3078" s="26">
        <f>SUMIFS(MasterSheet!J:J, MasterSheet!B:B, A3078, MasterSheet!D:D, B3078, MasterSheet!H:H, C3078)</f>
        <v>2</v>
      </c>
      <c r="F3078" s="26">
        <f t="shared" si="144"/>
        <v>53064</v>
      </c>
      <c r="G3078" s="30">
        <f>SUMIFS(MasterSheet!K:K, MasterSheet!B:B, A3078, MasterSheet!D:D, B3078, MasterSheet!H:H, C3078)</f>
        <v>2</v>
      </c>
      <c r="H3078" s="30">
        <f t="shared" si="145"/>
        <v>53064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Not Yet Received</v>
      </c>
      <c r="B3079" s="45" t="str">
        <v>Not Yet Received</v>
      </c>
      <c r="C3079" s="25">
        <v>337238</v>
      </c>
      <c r="D3079" s="25">
        <f>_xlfn.XLOOKUP(C3079,MasterSheet!H:H,MasterSheet!F:F)</f>
        <v>28314</v>
      </c>
      <c r="E3079" s="26">
        <f>SUMIFS(MasterSheet!J:J, MasterSheet!B:B, A3079, MasterSheet!D:D, B3079, MasterSheet!H:H, C3079)</f>
        <v>3</v>
      </c>
      <c r="F3079" s="26">
        <f t="shared" si="144"/>
        <v>84942</v>
      </c>
      <c r="G3079" s="30">
        <f>SUMIFS(MasterSheet!K:K, MasterSheet!B:B, A3079, MasterSheet!D:D, B3079, MasterSheet!H:H, C3079)</f>
        <v>3</v>
      </c>
      <c r="H3079" s="30">
        <f t="shared" si="145"/>
        <v>84942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Not Yet Received</v>
      </c>
      <c r="B3080" s="45" t="str">
        <v>Not Yet Received</v>
      </c>
      <c r="C3080" s="25">
        <v>343107</v>
      </c>
      <c r="D3080" s="25">
        <f>_xlfn.XLOOKUP(C3080,MasterSheet!H:H,MasterSheet!F:F)</f>
        <v>6591.2000000000007</v>
      </c>
      <c r="E3080" s="26">
        <f>SUMIFS(MasterSheet!J:J, MasterSheet!B:B, A3080, MasterSheet!D:D, B3080, MasterSheet!H:H, C3080)</f>
        <v>2</v>
      </c>
      <c r="F3080" s="26">
        <f t="shared" si="144"/>
        <v>13182.400000000001</v>
      </c>
      <c r="G3080" s="30">
        <f>SUMIFS(MasterSheet!K:K, MasterSheet!B:B, A3080, MasterSheet!D:D, B3080, MasterSheet!H:H, C3080)</f>
        <v>2</v>
      </c>
      <c r="H3080" s="30">
        <f t="shared" si="145"/>
        <v>13182.400000000001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Not Yet Received</v>
      </c>
      <c r="B3081" s="45" t="str">
        <v>Not Yet Received</v>
      </c>
      <c r="C3081" s="25">
        <v>343314</v>
      </c>
      <c r="D3081" s="25">
        <f>_xlfn.XLOOKUP(C3081,MasterSheet!H:H,MasterSheet!F:F)</f>
        <v>20944</v>
      </c>
      <c r="E3081" s="26">
        <f>SUMIFS(MasterSheet!J:J, MasterSheet!B:B, A3081, MasterSheet!D:D, B3081, MasterSheet!H:H, C3081)</f>
        <v>1</v>
      </c>
      <c r="F3081" s="26">
        <f t="shared" si="144"/>
        <v>20944</v>
      </c>
      <c r="G3081" s="30">
        <f>SUMIFS(MasterSheet!K:K, MasterSheet!B:B, A3081, MasterSheet!D:D, B3081, MasterSheet!H:H, C3081)</f>
        <v>1</v>
      </c>
      <c r="H3081" s="30">
        <f t="shared" si="145"/>
        <v>20944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Not Yet Received</v>
      </c>
      <c r="B3082" s="45" t="str">
        <v>Not Yet Received</v>
      </c>
      <c r="C3082" s="25">
        <v>343322</v>
      </c>
      <c r="D3082" s="25">
        <f>_xlfn.XLOOKUP(C3082,MasterSheet!H:H,MasterSheet!F:F)</f>
        <v>14291.2</v>
      </c>
      <c r="E3082" s="26">
        <f>SUMIFS(MasterSheet!J:J, MasterSheet!B:B, A3082, MasterSheet!D:D, B3082, MasterSheet!H:H, C3082)</f>
        <v>1</v>
      </c>
      <c r="F3082" s="26">
        <f t="shared" si="144"/>
        <v>14291.2</v>
      </c>
      <c r="G3082" s="30">
        <f>SUMIFS(MasterSheet!K:K, MasterSheet!B:B, A3082, MasterSheet!D:D, B3082, MasterSheet!H:H, C3082)</f>
        <v>1</v>
      </c>
      <c r="H3082" s="30">
        <f t="shared" si="145"/>
        <v>14291.2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Not Yet Received</v>
      </c>
      <c r="B3083" s="45" t="str">
        <v>Not Yet Received</v>
      </c>
      <c r="C3083" s="25">
        <v>344103</v>
      </c>
      <c r="D3083" s="25">
        <f>_xlfn.XLOOKUP(C3083,MasterSheet!H:H,MasterSheet!F:F)</f>
        <v>9424.7999999999993</v>
      </c>
      <c r="E3083" s="26">
        <f>SUMIFS(MasterSheet!J:J, MasterSheet!B:B, A3083, MasterSheet!D:D, B3083, MasterSheet!H:H, C3083)</f>
        <v>1</v>
      </c>
      <c r="F3083" s="26">
        <f t="shared" si="144"/>
        <v>9424.7999999999993</v>
      </c>
      <c r="G3083" s="30">
        <f>SUMIFS(MasterSheet!K:K, MasterSheet!B:B, A3083, MasterSheet!D:D, B3083, MasterSheet!H:H, C3083)</f>
        <v>1</v>
      </c>
      <c r="H3083" s="30">
        <f t="shared" si="145"/>
        <v>9424.7999999999993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Not Yet Received</v>
      </c>
      <c r="B3084" s="45" t="str">
        <v>Not Yet Received</v>
      </c>
      <c r="C3084" s="25">
        <v>345024</v>
      </c>
      <c r="D3084" s="25">
        <f>_xlfn.XLOOKUP(C3084,MasterSheet!H:H,MasterSheet!F:F)</f>
        <v>29436</v>
      </c>
      <c r="E3084" s="26">
        <f>SUMIFS(MasterSheet!J:J, MasterSheet!B:B, A3084, MasterSheet!D:D, B3084, MasterSheet!H:H, C3084)</f>
        <v>1</v>
      </c>
      <c r="F3084" s="26">
        <f t="shared" si="144"/>
        <v>29436</v>
      </c>
      <c r="G3084" s="30">
        <f>SUMIFS(MasterSheet!K:K, MasterSheet!B:B, A3084, MasterSheet!D:D, B3084, MasterSheet!H:H, C3084)</f>
        <v>1</v>
      </c>
      <c r="H3084" s="30">
        <f t="shared" si="145"/>
        <v>29436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Not Yet Received</v>
      </c>
      <c r="B3085" s="45" t="str">
        <v>Not Yet Received</v>
      </c>
      <c r="C3085" s="25">
        <v>345907</v>
      </c>
      <c r="D3085" s="25">
        <f>_xlfn.XLOOKUP(C3085,MasterSheet!H:H,MasterSheet!F:F)</f>
        <v>227612</v>
      </c>
      <c r="E3085" s="26">
        <f>SUMIFS(MasterSheet!J:J, MasterSheet!B:B, A3085, MasterSheet!D:D, B3085, MasterSheet!H:H, C3085)</f>
        <v>1</v>
      </c>
      <c r="F3085" s="26">
        <f t="shared" si="144"/>
        <v>227612</v>
      </c>
      <c r="G3085" s="30">
        <f>SUMIFS(MasterSheet!K:K, MasterSheet!B:B, A3085, MasterSheet!D:D, B3085, MasterSheet!H:H, C3085)</f>
        <v>1</v>
      </c>
      <c r="H3085" s="30">
        <f t="shared" si="145"/>
        <v>227612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Not Yet Received</v>
      </c>
      <c r="B3086" s="45" t="str">
        <v>Not Yet Received</v>
      </c>
      <c r="C3086" s="25">
        <v>353007</v>
      </c>
      <c r="D3086" s="25">
        <f>_xlfn.XLOOKUP(C3086,MasterSheet!H:H,MasterSheet!F:F)</f>
        <v>7700</v>
      </c>
      <c r="E3086" s="26">
        <f>SUMIFS(MasterSheet!J:J, MasterSheet!B:B, A3086, MasterSheet!D:D, B3086, MasterSheet!H:H, C3086)</f>
        <v>1</v>
      </c>
      <c r="F3086" s="26">
        <f t="shared" si="144"/>
        <v>7700</v>
      </c>
      <c r="G3086" s="30">
        <f>SUMIFS(MasterSheet!K:K, MasterSheet!B:B, A3086, MasterSheet!D:D, B3086, MasterSheet!H:H, C3086)</f>
        <v>1</v>
      </c>
      <c r="H3086" s="30">
        <f t="shared" si="145"/>
        <v>7700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Not Yet Received</v>
      </c>
      <c r="B3087" s="45" t="str">
        <v>Not Yet Received</v>
      </c>
      <c r="C3087" s="25">
        <v>353606</v>
      </c>
      <c r="D3087" s="25">
        <f>_xlfn.XLOOKUP(C3087,MasterSheet!H:H,MasterSheet!F:F)</f>
        <v>20820.8</v>
      </c>
      <c r="E3087" s="26">
        <f>SUMIFS(MasterSheet!J:J, MasterSheet!B:B, A3087, MasterSheet!D:D, B3087, MasterSheet!H:H, C3087)</f>
        <v>1</v>
      </c>
      <c r="F3087" s="26">
        <f t="shared" si="144"/>
        <v>20820.8</v>
      </c>
      <c r="G3087" s="30">
        <f>SUMIFS(MasterSheet!K:K, MasterSheet!B:B, A3087, MasterSheet!D:D, B3087, MasterSheet!H:H, C3087)</f>
        <v>1</v>
      </c>
      <c r="H3087" s="30">
        <f t="shared" si="145"/>
        <v>20820.8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Not Yet Received</v>
      </c>
      <c r="B3088" s="45" t="str">
        <v>Not Yet Received</v>
      </c>
      <c r="C3088" s="25">
        <v>353726</v>
      </c>
      <c r="D3088" s="25">
        <f>_xlfn.XLOOKUP(C3088,MasterSheet!H:H,MasterSheet!F:F)</f>
        <v>26862</v>
      </c>
      <c r="E3088" s="26">
        <f>SUMIFS(MasterSheet!J:J, MasterSheet!B:B, A3088, MasterSheet!D:D, B3088, MasterSheet!H:H, C3088)</f>
        <v>1</v>
      </c>
      <c r="F3088" s="26">
        <f t="shared" si="144"/>
        <v>26862</v>
      </c>
      <c r="G3088" s="30">
        <f>SUMIFS(MasterSheet!K:K, MasterSheet!B:B, A3088, MasterSheet!D:D, B3088, MasterSheet!H:H, C3088)</f>
        <v>1</v>
      </c>
      <c r="H3088" s="30">
        <f t="shared" si="145"/>
        <v>26862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Not Yet Received</v>
      </c>
      <c r="B3089" s="45" t="str">
        <v>Not Yet Received</v>
      </c>
      <c r="C3089" s="25">
        <v>355607</v>
      </c>
      <c r="D3089" s="25">
        <f>_xlfn.XLOOKUP(C3089,MasterSheet!H:H,MasterSheet!F:F)</f>
        <v>8069.6</v>
      </c>
      <c r="E3089" s="26">
        <f>SUMIFS(MasterSheet!J:J, MasterSheet!B:B, A3089, MasterSheet!D:D, B3089, MasterSheet!H:H, C3089)</f>
        <v>1</v>
      </c>
      <c r="F3089" s="26">
        <f t="shared" si="144"/>
        <v>8069.6</v>
      </c>
      <c r="G3089" s="30">
        <f>SUMIFS(MasterSheet!K:K, MasterSheet!B:B, A3089, MasterSheet!D:D, B3089, MasterSheet!H:H, C3089)</f>
        <v>1</v>
      </c>
      <c r="H3089" s="30">
        <f t="shared" si="145"/>
        <v>8069.6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Not Yet Received</v>
      </c>
      <c r="B3090" s="45" t="str">
        <v>Not Yet Received</v>
      </c>
      <c r="C3090" s="25">
        <v>363006</v>
      </c>
      <c r="D3090" s="25">
        <f>_xlfn.XLOOKUP(C3090,MasterSheet!H:H,MasterSheet!F:F)</f>
        <v>12566.400000000001</v>
      </c>
      <c r="E3090" s="26">
        <f>SUMIFS(MasterSheet!J:J, MasterSheet!B:B, A3090, MasterSheet!D:D, B3090, MasterSheet!H:H, C3090)</f>
        <v>1</v>
      </c>
      <c r="F3090" s="26">
        <f t="shared" si="144"/>
        <v>12566.400000000001</v>
      </c>
      <c r="G3090" s="30">
        <f>SUMIFS(MasterSheet!K:K, MasterSheet!B:B, A3090, MasterSheet!D:D, B3090, MasterSheet!H:H, C3090)</f>
        <v>1</v>
      </c>
      <c r="H3090" s="30">
        <f t="shared" si="145"/>
        <v>12566.400000000001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Not Yet Received</v>
      </c>
      <c r="B3091" s="45" t="str">
        <v>Not Yet Received</v>
      </c>
      <c r="C3091" s="25">
        <v>363034</v>
      </c>
      <c r="D3091" s="25">
        <f>_xlfn.XLOOKUP(C3091,MasterSheet!H:H,MasterSheet!F:F)</f>
        <v>21375.200000000001</v>
      </c>
      <c r="E3091" s="26">
        <f>SUMIFS(MasterSheet!J:J, MasterSheet!B:B, A3091, MasterSheet!D:D, B3091, MasterSheet!H:H, C3091)</f>
        <v>1</v>
      </c>
      <c r="F3091" s="26">
        <f t="shared" si="144"/>
        <v>21375.200000000001</v>
      </c>
      <c r="G3091" s="30">
        <f>SUMIFS(MasterSheet!K:K, MasterSheet!B:B, A3091, MasterSheet!D:D, B3091, MasterSheet!H:H, C3091)</f>
        <v>1</v>
      </c>
      <c r="H3091" s="30">
        <f t="shared" si="145"/>
        <v>21375.200000000001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Not Yet Received</v>
      </c>
      <c r="B3092" s="45" t="str">
        <v>Not Yet Received</v>
      </c>
      <c r="C3092" s="25">
        <v>364803</v>
      </c>
      <c r="D3092" s="25">
        <f>_xlfn.XLOOKUP(C3092,MasterSheet!H:H,MasterSheet!F:F)</f>
        <v>9486.4</v>
      </c>
      <c r="E3092" s="26">
        <f>SUMIFS(MasterSheet!J:J, MasterSheet!B:B, A3092, MasterSheet!D:D, B3092, MasterSheet!H:H, C3092)</f>
        <v>1</v>
      </c>
      <c r="F3092" s="26">
        <f t="shared" si="144"/>
        <v>9486.4</v>
      </c>
      <c r="G3092" s="30">
        <f>SUMIFS(MasterSheet!K:K, MasterSheet!B:B, A3092, MasterSheet!D:D, B3092, MasterSheet!H:H, C3092)</f>
        <v>1</v>
      </c>
      <c r="H3092" s="30">
        <f t="shared" si="145"/>
        <v>9486.4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Not Yet Received</v>
      </c>
      <c r="B3093" s="45" t="str">
        <v>Not Yet Received</v>
      </c>
      <c r="C3093" s="25">
        <v>367730</v>
      </c>
      <c r="D3093" s="25">
        <f>_xlfn.XLOOKUP(C3093,MasterSheet!H:H,MasterSheet!F:F)</f>
        <v>22792</v>
      </c>
      <c r="E3093" s="26">
        <f>SUMIFS(MasterSheet!J:J, MasterSheet!B:B, A3093, MasterSheet!D:D, B3093, MasterSheet!H:H, C3093)</f>
        <v>1</v>
      </c>
      <c r="F3093" s="26">
        <f t="shared" si="144"/>
        <v>22792</v>
      </c>
      <c r="G3093" s="30">
        <f>SUMIFS(MasterSheet!K:K, MasterSheet!B:B, A3093, MasterSheet!D:D, B3093, MasterSheet!H:H, C3093)</f>
        <v>1</v>
      </c>
      <c r="H3093" s="30">
        <f t="shared" si="145"/>
        <v>22792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Not Yet Received</v>
      </c>
      <c r="B3094" s="45" t="str">
        <v>Not Yet Received</v>
      </c>
      <c r="C3094" s="25">
        <v>368504</v>
      </c>
      <c r="D3094" s="25">
        <f>_xlfn.XLOOKUP(C3094,MasterSheet!H:H,MasterSheet!F:F)</f>
        <v>20169.599999999999</v>
      </c>
      <c r="E3094" s="26">
        <f>SUMIFS(MasterSheet!J:J, MasterSheet!B:B, A3094, MasterSheet!D:D, B3094, MasterSheet!H:H, C3094)</f>
        <v>2</v>
      </c>
      <c r="F3094" s="26">
        <f t="shared" si="144"/>
        <v>40339.199999999997</v>
      </c>
      <c r="G3094" s="30">
        <f>SUMIFS(MasterSheet!K:K, MasterSheet!B:B, A3094, MasterSheet!D:D, B3094, MasterSheet!H:H, C3094)</f>
        <v>2</v>
      </c>
      <c r="H3094" s="30">
        <f t="shared" si="145"/>
        <v>40339.199999999997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Not Yet Received</v>
      </c>
      <c r="B3095" s="45" t="str">
        <v>Not Yet Received</v>
      </c>
      <c r="C3095" s="25">
        <v>369212</v>
      </c>
      <c r="D3095" s="25">
        <f>_xlfn.XLOOKUP(C3095,MasterSheet!H:H,MasterSheet!F:F)</f>
        <v>23038.400000000001</v>
      </c>
      <c r="E3095" s="26">
        <f>SUMIFS(MasterSheet!J:J, MasterSheet!B:B, A3095, MasterSheet!D:D, B3095, MasterSheet!H:H, C3095)</f>
        <v>1</v>
      </c>
      <c r="F3095" s="26">
        <f t="shared" si="144"/>
        <v>23038.400000000001</v>
      </c>
      <c r="G3095" s="30">
        <f>SUMIFS(MasterSheet!K:K, MasterSheet!B:B, A3095, MasterSheet!D:D, B3095, MasterSheet!H:H, C3095)</f>
        <v>1</v>
      </c>
      <c r="H3095" s="30">
        <f t="shared" si="145"/>
        <v>23038.400000000001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Not Yet Received</v>
      </c>
      <c r="B3096" s="45" t="str">
        <v>Not Yet Received</v>
      </c>
      <c r="C3096" s="25">
        <v>372712</v>
      </c>
      <c r="D3096" s="25">
        <f>_xlfn.XLOOKUP(C3096,MasterSheet!H:H,MasterSheet!F:F)</f>
        <v>29436</v>
      </c>
      <c r="E3096" s="26">
        <f>SUMIFS(MasterSheet!J:J, MasterSheet!B:B, A3096, MasterSheet!D:D, B3096, MasterSheet!H:H, C3096)</f>
        <v>1</v>
      </c>
      <c r="F3096" s="26">
        <f t="shared" si="144"/>
        <v>29436</v>
      </c>
      <c r="G3096" s="30">
        <f>SUMIFS(MasterSheet!K:K, MasterSheet!B:B, A3096, MasterSheet!D:D, B3096, MasterSheet!H:H, C3096)</f>
        <v>1</v>
      </c>
      <c r="H3096" s="30">
        <f t="shared" si="145"/>
        <v>29436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Not Yet Received</v>
      </c>
      <c r="B3097" s="45" t="str">
        <v>Not Yet Received</v>
      </c>
      <c r="C3097" s="25">
        <v>375113</v>
      </c>
      <c r="D3097" s="25">
        <f>_xlfn.XLOOKUP(C3097,MasterSheet!H:H,MasterSheet!F:F)</f>
        <v>10164</v>
      </c>
      <c r="E3097" s="26">
        <f>SUMIFS(MasterSheet!J:J, MasterSheet!B:B, A3097, MasterSheet!D:D, B3097, MasterSheet!H:H, C3097)</f>
        <v>1</v>
      </c>
      <c r="F3097" s="26">
        <f t="shared" si="144"/>
        <v>10164</v>
      </c>
      <c r="G3097" s="30">
        <f>SUMIFS(MasterSheet!K:K, MasterSheet!B:B, A3097, MasterSheet!D:D, B3097, MasterSheet!H:H, C3097)</f>
        <v>1</v>
      </c>
      <c r="H3097" s="30">
        <f t="shared" si="145"/>
        <v>10164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Not Yet Received</v>
      </c>
      <c r="B3098" s="45" t="str">
        <v>Not Yet Received</v>
      </c>
      <c r="C3098" s="25">
        <v>399214</v>
      </c>
      <c r="D3098" s="25">
        <f>_xlfn.XLOOKUP(C3098,MasterSheet!H:H,MasterSheet!F:F)</f>
        <v>39072</v>
      </c>
      <c r="E3098" s="26">
        <f>SUMIFS(MasterSheet!J:J, MasterSheet!B:B, A3098, MasterSheet!D:D, B3098, MasterSheet!H:H, C3098)</f>
        <v>1</v>
      </c>
      <c r="F3098" s="26">
        <f t="shared" si="144"/>
        <v>39072</v>
      </c>
      <c r="G3098" s="30">
        <f>SUMIFS(MasterSheet!K:K, MasterSheet!B:B, A3098, MasterSheet!D:D, B3098, MasterSheet!H:H, C3098)</f>
        <v>1</v>
      </c>
      <c r="H3098" s="30">
        <f t="shared" si="145"/>
        <v>39072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BIOLEGEND</v>
      </c>
    </row>
    <row r="3099" spans="1:11" x14ac:dyDescent="0.25">
      <c r="A3099" s="25" t="str">
        <v>Not Yet Received</v>
      </c>
      <c r="B3099" s="45" t="str">
        <v>Not Yet Received</v>
      </c>
      <c r="C3099" s="25">
        <v>400101</v>
      </c>
      <c r="D3099" s="25">
        <f>_xlfn.XLOOKUP(C3099,MasterSheet!H:H,MasterSheet!F:F)</f>
        <v>1848</v>
      </c>
      <c r="E3099" s="26">
        <f>SUMIFS(MasterSheet!J:J, MasterSheet!B:B, A3099, MasterSheet!D:D, B3099, MasterSheet!H:H, C3099)</f>
        <v>2</v>
      </c>
      <c r="F3099" s="26">
        <f t="shared" si="144"/>
        <v>3696</v>
      </c>
      <c r="G3099" s="30">
        <f>SUMIFS(MasterSheet!K:K, MasterSheet!B:B, A3099, MasterSheet!D:D, B3099, MasterSheet!H:H, C3099)</f>
        <v>2</v>
      </c>
      <c r="H3099" s="30">
        <f t="shared" si="145"/>
        <v>3696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Not Yet Received</v>
      </c>
      <c r="B3100" s="45" t="str">
        <v>Not Yet Received</v>
      </c>
      <c r="C3100" s="25">
        <v>400108</v>
      </c>
      <c r="D3100" s="25">
        <f>_xlfn.XLOOKUP(C3100,MasterSheet!H:H,MasterSheet!F:F)</f>
        <v>6529.6</v>
      </c>
      <c r="E3100" s="26">
        <f>SUMIFS(MasterSheet!J:J, MasterSheet!B:B, A3100, MasterSheet!D:D, B3100, MasterSheet!H:H, C3100)</f>
        <v>1</v>
      </c>
      <c r="F3100" s="26">
        <f t="shared" si="144"/>
        <v>6529.6</v>
      </c>
      <c r="G3100" s="30">
        <f>SUMIFS(MasterSheet!K:K, MasterSheet!B:B, A3100, MasterSheet!D:D, B3100, MasterSheet!H:H, C3100)</f>
        <v>1</v>
      </c>
      <c r="H3100" s="30">
        <f t="shared" si="145"/>
        <v>6529.6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Not Yet Received</v>
      </c>
      <c r="B3101" s="45" t="str">
        <v>Not Yet Received</v>
      </c>
      <c r="C3101" s="25">
        <v>400222</v>
      </c>
      <c r="D3101" s="25">
        <f>_xlfn.XLOOKUP(C3101,MasterSheet!H:H,MasterSheet!F:F)</f>
        <v>10225.6</v>
      </c>
      <c r="E3101" s="26">
        <f>SUMIFS(MasterSheet!J:J, MasterSheet!B:B, A3101, MasterSheet!D:D, B3101, MasterSheet!H:H, C3101)</f>
        <v>1</v>
      </c>
      <c r="F3101" s="26">
        <f t="shared" si="144"/>
        <v>10225.6</v>
      </c>
      <c r="G3101" s="30">
        <f>SUMIFS(MasterSheet!K:K, MasterSheet!B:B, A3101, MasterSheet!D:D, B3101, MasterSheet!H:H, C3101)</f>
        <v>1</v>
      </c>
      <c r="H3101" s="30">
        <f t="shared" si="145"/>
        <v>10225.6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Not Yet Received</v>
      </c>
      <c r="B3102" s="45" t="str">
        <v>Not Yet Received</v>
      </c>
      <c r="C3102" s="25">
        <v>400247</v>
      </c>
      <c r="D3102" s="25">
        <f>_xlfn.XLOOKUP(C3102,MasterSheet!H:H,MasterSheet!F:F)</f>
        <v>4382.3999999999996</v>
      </c>
      <c r="E3102" s="26">
        <f>SUMIFS(MasterSheet!J:J, MasterSheet!B:B, A3102, MasterSheet!D:D, B3102, MasterSheet!H:H, C3102)</f>
        <v>1</v>
      </c>
      <c r="F3102" s="26">
        <f t="shared" si="144"/>
        <v>4382.3999999999996</v>
      </c>
      <c r="G3102" s="30">
        <f>SUMIFS(MasterSheet!K:K, MasterSheet!B:B, A3102, MasterSheet!D:D, B3102, MasterSheet!H:H, C3102)</f>
        <v>1</v>
      </c>
      <c r="H3102" s="30">
        <f t="shared" si="145"/>
        <v>4382.3999999999996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Not Yet Received</v>
      </c>
      <c r="B3103" s="45" t="str">
        <v>Not Yet Received</v>
      </c>
      <c r="C3103" s="25">
        <v>400535</v>
      </c>
      <c r="D3103" s="25">
        <f>_xlfn.XLOOKUP(C3103,MasterSheet!H:H,MasterSheet!F:F)</f>
        <v>10890</v>
      </c>
      <c r="E3103" s="26">
        <f>SUMIFS(MasterSheet!J:J, MasterSheet!B:B, A3103, MasterSheet!D:D, B3103, MasterSheet!H:H, C3103)</f>
        <v>1</v>
      </c>
      <c r="F3103" s="26">
        <f t="shared" si="144"/>
        <v>10890</v>
      </c>
      <c r="G3103" s="30">
        <f>SUMIFS(MasterSheet!K:K, MasterSheet!B:B, A3103, MasterSheet!D:D, B3103, MasterSheet!H:H, C3103)</f>
        <v>1</v>
      </c>
      <c r="H3103" s="30">
        <f t="shared" si="145"/>
        <v>10890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Not Yet Received</v>
      </c>
      <c r="B3104" s="45" t="str">
        <v>Not Yet Received</v>
      </c>
      <c r="C3104" s="25">
        <v>400539</v>
      </c>
      <c r="D3104" s="25">
        <f>_xlfn.XLOOKUP(C3104,MasterSheet!H:H,MasterSheet!F:F)</f>
        <v>13464</v>
      </c>
      <c r="E3104" s="26">
        <f>SUMIFS(MasterSheet!J:J, MasterSheet!B:B, A3104, MasterSheet!D:D, B3104, MasterSheet!H:H, C3104)</f>
        <v>1</v>
      </c>
      <c r="F3104" s="26">
        <f t="shared" si="144"/>
        <v>13464</v>
      </c>
      <c r="G3104" s="30">
        <f>SUMIFS(MasterSheet!K:K, MasterSheet!B:B, A3104, MasterSheet!D:D, B3104, MasterSheet!H:H, C3104)</f>
        <v>1</v>
      </c>
      <c r="H3104" s="30">
        <f t="shared" si="145"/>
        <v>13464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Not Yet Received</v>
      </c>
      <c r="B3105" s="45" t="str">
        <v>Not Yet Received</v>
      </c>
      <c r="C3105" s="25">
        <v>405210</v>
      </c>
      <c r="D3105" s="25">
        <f>_xlfn.XLOOKUP(C3105,MasterSheet!H:H,MasterSheet!F:F)</f>
        <v>7946.4</v>
      </c>
      <c r="E3105" s="26">
        <f>SUMIFS(MasterSheet!J:J, MasterSheet!B:B, A3105, MasterSheet!D:D, B3105, MasterSheet!H:H, C3105)</f>
        <v>1</v>
      </c>
      <c r="F3105" s="26">
        <f t="shared" si="144"/>
        <v>7946.4</v>
      </c>
      <c r="G3105" s="30">
        <f>SUMIFS(MasterSheet!K:K, MasterSheet!B:B, A3105, MasterSheet!D:D, B3105, MasterSheet!H:H, C3105)</f>
        <v>1</v>
      </c>
      <c r="H3105" s="30">
        <f t="shared" si="145"/>
        <v>7946.4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Not Yet Received</v>
      </c>
      <c r="B3106" s="45" t="str">
        <v>Not Yet Received</v>
      </c>
      <c r="C3106" s="25">
        <v>407001</v>
      </c>
      <c r="D3106" s="25">
        <f>_xlfn.XLOOKUP(C3106,MasterSheet!H:H,MasterSheet!F:F)</f>
        <v>4373.6000000000004</v>
      </c>
      <c r="E3106" s="26">
        <f>SUMIFS(MasterSheet!J:J, MasterSheet!B:B, A3106, MasterSheet!D:D, B3106, MasterSheet!H:H, C3106)</f>
        <v>1</v>
      </c>
      <c r="F3106" s="26">
        <f t="shared" si="144"/>
        <v>4373.6000000000004</v>
      </c>
      <c r="G3106" s="30">
        <f>SUMIFS(MasterSheet!K:K, MasterSheet!B:B, A3106, MasterSheet!D:D, B3106, MasterSheet!H:H, C3106)</f>
        <v>1</v>
      </c>
      <c r="H3106" s="30">
        <f t="shared" si="145"/>
        <v>4373.6000000000004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Not Yet Received</v>
      </c>
      <c r="B3107" s="45" t="str">
        <v>Not Yet Received</v>
      </c>
      <c r="C3107" s="25">
        <v>423102</v>
      </c>
      <c r="D3107" s="25">
        <f>_xlfn.XLOOKUP(C3107,MasterSheet!H:H,MasterSheet!F:F)</f>
        <v>20636</v>
      </c>
      <c r="E3107" s="26">
        <f>SUMIFS(MasterSheet!J:J, MasterSheet!B:B, A3107, MasterSheet!D:D, B3107, MasterSheet!H:H, C3107)</f>
        <v>1</v>
      </c>
      <c r="F3107" s="26">
        <f t="shared" si="144"/>
        <v>20636</v>
      </c>
      <c r="G3107" s="30">
        <f>SUMIFS(MasterSheet!K:K, MasterSheet!B:B, A3107, MasterSheet!D:D, B3107, MasterSheet!H:H, C3107)</f>
        <v>1</v>
      </c>
      <c r="H3107" s="30">
        <f t="shared" si="145"/>
        <v>20636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Not Yet Received</v>
      </c>
      <c r="B3108" s="45" t="str">
        <v>Not Yet Received</v>
      </c>
      <c r="C3108" s="25">
        <v>423105</v>
      </c>
      <c r="D3108" s="25">
        <f>_xlfn.XLOOKUP(C3108,MasterSheet!H:H,MasterSheet!F:F)</f>
        <v>5482.4</v>
      </c>
      <c r="E3108" s="26">
        <f>SUMIFS(MasterSheet!J:J, MasterSheet!B:B, A3108, MasterSheet!D:D, B3108, MasterSheet!H:H, C3108)</f>
        <v>1</v>
      </c>
      <c r="F3108" s="26">
        <f t="shared" si="144"/>
        <v>5482.4</v>
      </c>
      <c r="G3108" s="30">
        <f>SUMIFS(MasterSheet!K:K, MasterSheet!B:B, A3108, MasterSheet!D:D, B3108, MasterSheet!H:H, C3108)</f>
        <v>1</v>
      </c>
      <c r="H3108" s="30">
        <f t="shared" si="145"/>
        <v>5482.4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Not Yet Received</v>
      </c>
      <c r="B3109" s="45" t="str">
        <v>Not Yet Received</v>
      </c>
      <c r="C3109" s="25">
        <v>423107</v>
      </c>
      <c r="D3109" s="25">
        <f>_xlfn.XLOOKUP(C3109,MasterSheet!H:H,MasterSheet!F:F)</f>
        <v>5482.4</v>
      </c>
      <c r="E3109" s="26">
        <f>SUMIFS(MasterSheet!J:J, MasterSheet!B:B, A3109, MasterSheet!D:D, B3109, MasterSheet!H:H, C3109)</f>
        <v>1</v>
      </c>
      <c r="F3109" s="26">
        <f t="shared" si="144"/>
        <v>5482.4</v>
      </c>
      <c r="G3109" s="30">
        <f>SUMIFS(MasterSheet!K:K, MasterSheet!B:B, A3109, MasterSheet!D:D, B3109, MasterSheet!H:H, C3109)</f>
        <v>1</v>
      </c>
      <c r="H3109" s="30">
        <f t="shared" si="145"/>
        <v>5482.4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Not Yet Received</v>
      </c>
      <c r="B3110" s="45" t="str">
        <v>Not Yet Received</v>
      </c>
      <c r="C3110" s="25">
        <v>423115</v>
      </c>
      <c r="D3110" s="25">
        <f>_xlfn.XLOOKUP(C3110,MasterSheet!H:H,MasterSheet!F:F)</f>
        <v>4699.2</v>
      </c>
      <c r="E3110" s="26">
        <f>SUMIFS(MasterSheet!J:J, MasterSheet!B:B, A3110, MasterSheet!D:D, B3110, MasterSheet!H:H, C3110)</f>
        <v>1</v>
      </c>
      <c r="F3110" s="26">
        <f t="shared" si="144"/>
        <v>4699.2</v>
      </c>
      <c r="G3110" s="30">
        <f>SUMIFS(MasterSheet!K:K, MasterSheet!B:B, A3110, MasterSheet!D:D, B3110, MasterSheet!H:H, C3110)</f>
        <v>1</v>
      </c>
      <c r="H3110" s="30">
        <f t="shared" si="145"/>
        <v>4699.2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Not Yet Received</v>
      </c>
      <c r="B3111" s="45" t="str">
        <v>Not Yet Received</v>
      </c>
      <c r="C3111" s="25">
        <v>423801</v>
      </c>
      <c r="D3111" s="25">
        <f>_xlfn.XLOOKUP(C3111,MasterSheet!H:H,MasterSheet!F:F)</f>
        <v>6666</v>
      </c>
      <c r="E3111" s="26">
        <f>SUMIFS(MasterSheet!J:J, MasterSheet!B:B, A3111, MasterSheet!D:D, B3111, MasterSheet!H:H, C3111)</f>
        <v>2</v>
      </c>
      <c r="F3111" s="26">
        <f t="shared" si="144"/>
        <v>13332</v>
      </c>
      <c r="G3111" s="30">
        <f>SUMIFS(MasterSheet!K:K, MasterSheet!B:B, A3111, MasterSheet!D:D, B3111, MasterSheet!H:H, C3111)</f>
        <v>2</v>
      </c>
      <c r="H3111" s="30">
        <f t="shared" si="145"/>
        <v>13332</v>
      </c>
      <c r="I3111" s="32">
        <f>SUMIFS(MasterSheet!L:L, MasterSheet!B:B, A3111, MasterSheet!D:D, B3111, MasterSheet!H:H, C3111)</f>
        <v>0</v>
      </c>
      <c r="J3111" s="32">
        <f t="shared" si="146"/>
        <v>0</v>
      </c>
      <c r="K3111" s="25" t="str">
        <f>UPPER(VLOOKUP(C3111,MasterSheet!H:U,14,))</f>
        <v>BIOLEGEND</v>
      </c>
    </row>
    <row r="3112" spans="1:11" x14ac:dyDescent="0.25">
      <c r="A3112" s="25" t="str">
        <v>Not Yet Received</v>
      </c>
      <c r="B3112" s="45" t="str">
        <v>Not Yet Received</v>
      </c>
      <c r="C3112" s="25">
        <v>424401</v>
      </c>
      <c r="D3112" s="25">
        <f>_xlfn.XLOOKUP(C3112,MasterSheet!H:H,MasterSheet!F:F)</f>
        <v>9438</v>
      </c>
      <c r="E3112" s="26">
        <f>SUMIFS(MasterSheet!J:J, MasterSheet!B:B, A3112, MasterSheet!D:D, B3112, MasterSheet!H:H, C3112)</f>
        <v>2</v>
      </c>
      <c r="F3112" s="26">
        <f t="shared" si="144"/>
        <v>18876</v>
      </c>
      <c r="G3112" s="30">
        <f>SUMIFS(MasterSheet!K:K, MasterSheet!B:B, A3112, MasterSheet!D:D, B3112, MasterSheet!H:H, C3112)</f>
        <v>2</v>
      </c>
      <c r="H3112" s="30">
        <f t="shared" si="145"/>
        <v>18876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Not Yet Received</v>
      </c>
      <c r="B3113" s="45" t="str">
        <v>Not Yet Received</v>
      </c>
      <c r="C3113" s="25">
        <v>426102</v>
      </c>
      <c r="D3113" s="25">
        <f>_xlfn.XLOOKUP(C3113,MasterSheet!H:H,MasterSheet!F:F)</f>
        <v>8685.6</v>
      </c>
      <c r="E3113" s="26">
        <f>SUMIFS(MasterSheet!J:J, MasterSheet!B:B, A3113, MasterSheet!D:D, B3113, MasterSheet!H:H, C3113)</f>
        <v>1</v>
      </c>
      <c r="F3113" s="26">
        <f t="shared" si="144"/>
        <v>8685.6</v>
      </c>
      <c r="G3113" s="30">
        <f>SUMIFS(MasterSheet!K:K, MasterSheet!B:B, A3113, MasterSheet!D:D, B3113, MasterSheet!H:H, C3113)</f>
        <v>1</v>
      </c>
      <c r="H3113" s="30">
        <f t="shared" si="145"/>
        <v>8685.6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Not Yet Received</v>
      </c>
      <c r="B3114" s="45" t="str">
        <v>Not Yet Received</v>
      </c>
      <c r="C3114" s="25">
        <v>427402</v>
      </c>
      <c r="D3114" s="25">
        <f>_xlfn.XLOOKUP(C3114,MasterSheet!H:H,MasterSheet!F:F)</f>
        <v>15215.2</v>
      </c>
      <c r="E3114" s="26">
        <f>SUMIFS(MasterSheet!J:J, MasterSheet!B:B, A3114, MasterSheet!D:D, B3114, MasterSheet!H:H, C3114)</f>
        <v>1</v>
      </c>
      <c r="F3114" s="26">
        <f t="shared" si="144"/>
        <v>15215.2</v>
      </c>
      <c r="G3114" s="30">
        <f>SUMIFS(MasterSheet!K:K, MasterSheet!B:B, A3114, MasterSheet!D:D, B3114, MasterSheet!H:H, C3114)</f>
        <v>1</v>
      </c>
      <c r="H3114" s="30">
        <f t="shared" si="145"/>
        <v>15215.2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Not Yet Received</v>
      </c>
      <c r="B3115" s="45" t="str">
        <v>Not Yet Received</v>
      </c>
      <c r="C3115" s="25">
        <v>430104</v>
      </c>
      <c r="D3115" s="25">
        <f>_xlfn.XLOOKUP(C3115,MasterSheet!H:H,MasterSheet!F:F)</f>
        <v>32208</v>
      </c>
      <c r="E3115" s="26">
        <f>SUMIFS(MasterSheet!J:J, MasterSheet!B:B, A3115, MasterSheet!D:D, B3115, MasterSheet!H:H, C3115)</f>
        <v>1</v>
      </c>
      <c r="F3115" s="26">
        <f t="shared" si="144"/>
        <v>32208</v>
      </c>
      <c r="G3115" s="30">
        <f>SUMIFS(MasterSheet!K:K, MasterSheet!B:B, A3115, MasterSheet!D:D, B3115, MasterSheet!H:H, C3115)</f>
        <v>1</v>
      </c>
      <c r="H3115" s="30">
        <f t="shared" si="145"/>
        <v>32208</v>
      </c>
      <c r="I3115" s="32">
        <f>SUMIFS(MasterSheet!L:L, MasterSheet!B:B, A3115, MasterSheet!D:D, B3115, MasterSheet!H:H, C3115)</f>
        <v>0</v>
      </c>
      <c r="J3115" s="32">
        <f t="shared" si="146"/>
        <v>0</v>
      </c>
      <c r="K3115" s="25" t="str">
        <f>UPPER(VLOOKUP(C3115,MasterSheet!H:U,14,))</f>
        <v>BIOLEGEND</v>
      </c>
    </row>
    <row r="3116" spans="1:11" x14ac:dyDescent="0.25">
      <c r="A3116" s="25" t="str">
        <v>Not Yet Received</v>
      </c>
      <c r="B3116" s="45" t="str">
        <v>Not Yet Received</v>
      </c>
      <c r="C3116" s="25">
        <v>430604</v>
      </c>
      <c r="D3116" s="25">
        <f>_xlfn.XLOOKUP(C3116,MasterSheet!H:H,MasterSheet!F:F)</f>
        <v>18788</v>
      </c>
      <c r="E3116" s="26">
        <f>SUMIFS(MasterSheet!J:J, MasterSheet!B:B, A3116, MasterSheet!D:D, B3116, MasterSheet!H:H, C3116)</f>
        <v>1</v>
      </c>
      <c r="F3116" s="26">
        <f t="shared" si="144"/>
        <v>18788</v>
      </c>
      <c r="G3116" s="30">
        <f>SUMIFS(MasterSheet!K:K, MasterSheet!B:B, A3116, MasterSheet!D:D, B3116, MasterSheet!H:H, C3116)</f>
        <v>1</v>
      </c>
      <c r="H3116" s="30">
        <f t="shared" si="145"/>
        <v>18788</v>
      </c>
      <c r="I3116" s="32">
        <f>SUMIFS(MasterSheet!L:L, MasterSheet!B:B, A3116, MasterSheet!D:D, B3116, MasterSheet!H:H, C3116)</f>
        <v>0</v>
      </c>
      <c r="J3116" s="32">
        <f t="shared" si="146"/>
        <v>0</v>
      </c>
      <c r="K3116" s="25" t="str">
        <f>UPPER(VLOOKUP(C3116,MasterSheet!H:U,14,))</f>
        <v>BIOLEGEND</v>
      </c>
    </row>
    <row r="3117" spans="1:11" x14ac:dyDescent="0.25">
      <c r="A3117" s="25" t="str">
        <v>Not Yet Received</v>
      </c>
      <c r="B3117" s="45" t="str">
        <v>Not Yet Received</v>
      </c>
      <c r="C3117" s="25">
        <v>480019</v>
      </c>
      <c r="D3117" s="25">
        <f>_xlfn.XLOOKUP(C3117,MasterSheet!H:H,MasterSheet!F:F)</f>
        <v>36762</v>
      </c>
      <c r="E3117" s="26">
        <f>SUMIFS(MasterSheet!J:J, MasterSheet!B:B, A3117, MasterSheet!D:D, B3117, MasterSheet!H:H, C3117)</f>
        <v>1</v>
      </c>
      <c r="F3117" s="26">
        <f t="shared" si="144"/>
        <v>36762</v>
      </c>
      <c r="G3117" s="30">
        <f>SUMIFS(MasterSheet!K:K, MasterSheet!B:B, A3117, MasterSheet!D:D, B3117, MasterSheet!H:H, C3117)</f>
        <v>1</v>
      </c>
      <c r="H3117" s="30">
        <f t="shared" si="145"/>
        <v>36762</v>
      </c>
      <c r="I3117" s="32">
        <f>SUMIFS(MasterSheet!L:L, MasterSheet!B:B, A3117, MasterSheet!D:D, B3117, MasterSheet!H:H, C3117)</f>
        <v>0</v>
      </c>
      <c r="J3117" s="32">
        <f t="shared" si="146"/>
        <v>0</v>
      </c>
      <c r="K3117" s="25" t="str">
        <f>UPPER(VLOOKUP(C3117,MasterSheet!H:U,14,))</f>
        <v>BIOLEGEND</v>
      </c>
    </row>
    <row r="3118" spans="1:11" x14ac:dyDescent="0.25">
      <c r="A3118" s="25" t="str">
        <v>Not Yet Received</v>
      </c>
      <c r="B3118" s="45" t="str">
        <v>Not Yet Received</v>
      </c>
      <c r="C3118" s="25">
        <v>505808</v>
      </c>
      <c r="D3118" s="25">
        <f>_xlfn.XLOOKUP(C3118,MasterSheet!H:H,MasterSheet!F:F)</f>
        <v>6776</v>
      </c>
      <c r="E3118" s="26">
        <f>SUMIFS(MasterSheet!J:J, MasterSheet!B:B, A3118, MasterSheet!D:D, B3118, MasterSheet!H:H, C3118)</f>
        <v>1</v>
      </c>
      <c r="F3118" s="26">
        <f t="shared" si="144"/>
        <v>6776</v>
      </c>
      <c r="G3118" s="30">
        <f>SUMIFS(MasterSheet!K:K, MasterSheet!B:B, A3118, MasterSheet!D:D, B3118, MasterSheet!H:H, C3118)</f>
        <v>1</v>
      </c>
      <c r="H3118" s="30">
        <f t="shared" si="145"/>
        <v>6776</v>
      </c>
      <c r="I3118" s="32">
        <f>SUMIFS(MasterSheet!L:L, MasterSheet!B:B, A3118, MasterSheet!D:D, B3118, MasterSheet!H:H, C3118)</f>
        <v>0</v>
      </c>
      <c r="J3118" s="32">
        <f t="shared" si="146"/>
        <v>0</v>
      </c>
      <c r="K3118" s="25" t="str">
        <f>UPPER(VLOOKUP(C3118,MasterSheet!H:U,14,))</f>
        <v>BIOLEGEND</v>
      </c>
    </row>
    <row r="3119" spans="1:11" x14ac:dyDescent="0.25">
      <c r="A3119" s="25" t="str">
        <v>Not Yet Received</v>
      </c>
      <c r="B3119" s="45" t="str">
        <v>Not Yet Received</v>
      </c>
      <c r="C3119" s="25">
        <v>505809</v>
      </c>
      <c r="D3119" s="25">
        <f>_xlfn.XLOOKUP(C3119,MasterSheet!H:H,MasterSheet!F:F)</f>
        <v>2710.4</v>
      </c>
      <c r="E3119" s="26">
        <f>SUMIFS(MasterSheet!J:J, MasterSheet!B:B, A3119, MasterSheet!D:D, B3119, MasterSheet!H:H, C3119)</f>
        <v>1</v>
      </c>
      <c r="F3119" s="26">
        <f t="shared" si="144"/>
        <v>2710.4</v>
      </c>
      <c r="G3119" s="30">
        <f>SUMIFS(MasterSheet!K:K, MasterSheet!B:B, A3119, MasterSheet!D:D, B3119, MasterSheet!H:H, C3119)</f>
        <v>1</v>
      </c>
      <c r="H3119" s="30">
        <f t="shared" si="145"/>
        <v>2710.4</v>
      </c>
      <c r="I3119" s="32">
        <f>SUMIFS(MasterSheet!L:L, MasterSheet!B:B, A3119, MasterSheet!D:D, B3119, MasterSheet!H:H, C3119)</f>
        <v>0</v>
      </c>
      <c r="J3119" s="32">
        <f t="shared" si="146"/>
        <v>0</v>
      </c>
      <c r="K3119" s="25" t="str">
        <f>UPPER(VLOOKUP(C3119,MasterSheet!H:U,14,))</f>
        <v>BIOLEGEND</v>
      </c>
    </row>
    <row r="3120" spans="1:11" x14ac:dyDescent="0.25">
      <c r="A3120" s="25" t="str">
        <v>Not Yet Received</v>
      </c>
      <c r="B3120" s="45" t="str">
        <v>Not Yet Received</v>
      </c>
      <c r="C3120" s="25">
        <v>516906</v>
      </c>
      <c r="D3120" s="25">
        <f>_xlfn.XLOOKUP(C3120,MasterSheet!H:H,MasterSheet!F:F)</f>
        <v>20820.8</v>
      </c>
      <c r="E3120" s="26">
        <f>SUMIFS(MasterSheet!J:J, MasterSheet!B:B, A3120, MasterSheet!D:D, B3120, MasterSheet!H:H, C3120)</f>
        <v>1</v>
      </c>
      <c r="F3120" s="26">
        <f t="shared" si="144"/>
        <v>20820.8</v>
      </c>
      <c r="G3120" s="30">
        <f>SUMIFS(MasterSheet!K:K, MasterSheet!B:B, A3120, MasterSheet!D:D, B3120, MasterSheet!H:H, C3120)</f>
        <v>1</v>
      </c>
      <c r="H3120" s="30">
        <f t="shared" si="145"/>
        <v>20820.8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BIOLEGEND</v>
      </c>
    </row>
    <row r="3121" spans="1:11" x14ac:dyDescent="0.25">
      <c r="A3121" s="25" t="str">
        <v>Not Yet Received</v>
      </c>
      <c r="B3121" s="45" t="str">
        <v>Not Yet Received</v>
      </c>
      <c r="C3121" s="25">
        <v>577002</v>
      </c>
      <c r="D3121" s="25">
        <f>_xlfn.XLOOKUP(C3121,MasterSheet!H:H,MasterSheet!F:F)</f>
        <v>14106.400000000001</v>
      </c>
      <c r="E3121" s="26">
        <f>SUMIFS(MasterSheet!J:J, MasterSheet!B:B, A3121, MasterSheet!D:D, B3121, MasterSheet!H:H, C3121)</f>
        <v>1</v>
      </c>
      <c r="F3121" s="26">
        <f t="shared" si="144"/>
        <v>14106.400000000001</v>
      </c>
      <c r="G3121" s="30">
        <f>SUMIFS(MasterSheet!K:K, MasterSheet!B:B, A3121, MasterSheet!D:D, B3121, MasterSheet!H:H, C3121)</f>
        <v>1</v>
      </c>
      <c r="H3121" s="30">
        <f t="shared" si="145"/>
        <v>14106.400000000001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BIOLEGEND</v>
      </c>
    </row>
    <row r="3122" spans="1:11" x14ac:dyDescent="0.25">
      <c r="A3122" s="25" t="str">
        <v>Not Yet Received</v>
      </c>
      <c r="B3122" s="45" t="str">
        <v>Not Yet Received</v>
      </c>
      <c r="C3122" s="25">
        <v>582302</v>
      </c>
      <c r="D3122" s="25">
        <f>_xlfn.XLOOKUP(C3122,MasterSheet!H:H,MasterSheet!F:F)</f>
        <v>9055.2000000000007</v>
      </c>
      <c r="E3122" s="26">
        <f>SUMIFS(MasterSheet!J:J, MasterSheet!B:B, A3122, MasterSheet!D:D, B3122, MasterSheet!H:H, C3122)</f>
        <v>1</v>
      </c>
      <c r="F3122" s="26">
        <f t="shared" si="144"/>
        <v>9055.2000000000007</v>
      </c>
      <c r="G3122" s="30">
        <f>SUMIFS(MasterSheet!K:K, MasterSheet!B:B, A3122, MasterSheet!D:D, B3122, MasterSheet!H:H, C3122)</f>
        <v>1</v>
      </c>
      <c r="H3122" s="30">
        <f t="shared" si="145"/>
        <v>9055.2000000000007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BIOLEGEND</v>
      </c>
    </row>
    <row r="3123" spans="1:11" x14ac:dyDescent="0.25">
      <c r="A3123" s="25" t="str">
        <v>Not Yet Received</v>
      </c>
      <c r="B3123" s="45" t="str">
        <v>Not Yet Received</v>
      </c>
      <c r="C3123" s="25">
        <v>640922</v>
      </c>
      <c r="D3123" s="25">
        <f>_xlfn.XLOOKUP(C3123,MasterSheet!H:H,MasterSheet!F:F)</f>
        <v>15584.8</v>
      </c>
      <c r="E3123" s="26">
        <f>SUMIFS(MasterSheet!J:J, MasterSheet!B:B, A3123, MasterSheet!D:D, B3123, MasterSheet!H:H, C3123)</f>
        <v>2</v>
      </c>
      <c r="F3123" s="26">
        <f t="shared" si="144"/>
        <v>31169.599999999999</v>
      </c>
      <c r="G3123" s="30">
        <f>SUMIFS(MasterSheet!K:K, MasterSheet!B:B, A3123, MasterSheet!D:D, B3123, MasterSheet!H:H, C3123)</f>
        <v>2</v>
      </c>
      <c r="H3123" s="30">
        <f t="shared" si="145"/>
        <v>31169.599999999999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BIOLEGEND</v>
      </c>
    </row>
    <row r="3124" spans="1:11" x14ac:dyDescent="0.25">
      <c r="A3124" s="25" t="str">
        <v>Not Yet Received</v>
      </c>
      <c r="B3124" s="45" t="str">
        <v>Not Yet Received</v>
      </c>
      <c r="C3124" s="25">
        <v>643808</v>
      </c>
      <c r="D3124" s="25">
        <f>_xlfn.XLOOKUP(C3124,MasterSheet!H:H,MasterSheet!F:F)</f>
        <v>6221.6</v>
      </c>
      <c r="E3124" s="26">
        <f>SUMIFS(MasterSheet!J:J, MasterSheet!B:B, A3124, MasterSheet!D:D, B3124, MasterSheet!H:H, C3124)</f>
        <v>1</v>
      </c>
      <c r="F3124" s="26">
        <f t="shared" si="144"/>
        <v>6221.6</v>
      </c>
      <c r="G3124" s="30">
        <f>SUMIFS(MasterSheet!K:K, MasterSheet!B:B, A3124, MasterSheet!D:D, B3124, MasterSheet!H:H, C3124)</f>
        <v>1</v>
      </c>
      <c r="H3124" s="30">
        <f t="shared" si="145"/>
        <v>6221.6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BIOLEGEND</v>
      </c>
    </row>
    <row r="3125" spans="1:11" x14ac:dyDescent="0.25">
      <c r="A3125" s="25" t="str">
        <v>Not Yet Received</v>
      </c>
      <c r="B3125" s="45" t="str">
        <v>Not Yet Received</v>
      </c>
      <c r="C3125" s="25">
        <v>644702</v>
      </c>
      <c r="D3125" s="25">
        <f>_xlfn.XLOOKUP(C3125,MasterSheet!H:H,MasterSheet!F:F)</f>
        <v>18048.8</v>
      </c>
      <c r="E3125" s="26">
        <f>SUMIFS(MasterSheet!J:J, MasterSheet!B:B, A3125, MasterSheet!D:D, B3125, MasterSheet!H:H, C3125)</f>
        <v>1</v>
      </c>
      <c r="F3125" s="26">
        <f t="shared" si="144"/>
        <v>18048.8</v>
      </c>
      <c r="G3125" s="30">
        <f>SUMIFS(MasterSheet!K:K, MasterSheet!B:B, A3125, MasterSheet!D:D, B3125, MasterSheet!H:H, C3125)</f>
        <v>1</v>
      </c>
      <c r="H3125" s="30">
        <f t="shared" si="145"/>
        <v>18048.8</v>
      </c>
      <c r="I3125" s="32">
        <f>SUMIFS(MasterSheet!L:L, MasterSheet!B:B, A3125, MasterSheet!D:D, B3125, MasterSheet!H:H, C3125)</f>
        <v>0</v>
      </c>
      <c r="J3125" s="32">
        <f t="shared" si="146"/>
        <v>0</v>
      </c>
      <c r="K3125" s="25" t="str">
        <f>UPPER(VLOOKUP(C3125,MasterSheet!H:U,14,))</f>
        <v>BIOLEGEND</v>
      </c>
    </row>
    <row r="3126" spans="1:11" x14ac:dyDescent="0.25">
      <c r="A3126" s="25" t="str">
        <v>Not Yet Received</v>
      </c>
      <c r="B3126" s="45" t="str">
        <v>Not Yet Received</v>
      </c>
      <c r="C3126" s="25">
        <v>651002</v>
      </c>
      <c r="D3126" s="25">
        <f>_xlfn.XLOOKUP(C3126,MasterSheet!H:H,MasterSheet!F:F)</f>
        <v>19896.8</v>
      </c>
      <c r="E3126" s="26">
        <f>SUMIFS(MasterSheet!J:J, MasterSheet!B:B, A3126, MasterSheet!D:D, B3126, MasterSheet!H:H, C3126)</f>
        <v>1</v>
      </c>
      <c r="F3126" s="26">
        <f t="shared" si="144"/>
        <v>19896.8</v>
      </c>
      <c r="G3126" s="30">
        <f>SUMIFS(MasterSheet!K:K, MasterSheet!B:B, A3126, MasterSheet!D:D, B3126, MasterSheet!H:H, C3126)</f>
        <v>1</v>
      </c>
      <c r="H3126" s="30">
        <f t="shared" si="145"/>
        <v>19896.8</v>
      </c>
      <c r="I3126" s="32">
        <f>SUMIFS(MasterSheet!L:L, MasterSheet!B:B, A3126, MasterSheet!D:D, B3126, MasterSheet!H:H, C3126)</f>
        <v>0</v>
      </c>
      <c r="J3126" s="32">
        <f t="shared" si="146"/>
        <v>0</v>
      </c>
      <c r="K3126" s="25" t="str">
        <f>UPPER(VLOOKUP(C3126,MasterSheet!H:U,14,))</f>
        <v>BIOLEGEND</v>
      </c>
    </row>
    <row r="3127" spans="1:11" x14ac:dyDescent="0.25">
      <c r="A3127" s="25" t="str">
        <v>Not Yet Received</v>
      </c>
      <c r="B3127" s="45" t="str">
        <v>Not Yet Received</v>
      </c>
      <c r="C3127" s="25">
        <v>653813</v>
      </c>
      <c r="D3127" s="25">
        <f>_xlfn.XLOOKUP(C3127,MasterSheet!H:H,MasterSheet!F:F)</f>
        <v>12012</v>
      </c>
      <c r="E3127" s="26">
        <f>SUMIFS(MasterSheet!J:J, MasterSheet!B:B, A3127, MasterSheet!D:D, B3127, MasterSheet!H:H, C3127)</f>
        <v>1</v>
      </c>
      <c r="F3127" s="26">
        <f t="shared" si="144"/>
        <v>12012</v>
      </c>
      <c r="G3127" s="30">
        <f>SUMIFS(MasterSheet!K:K, MasterSheet!B:B, A3127, MasterSheet!D:D, B3127, MasterSheet!H:H, C3127)</f>
        <v>1</v>
      </c>
      <c r="H3127" s="30">
        <f t="shared" si="145"/>
        <v>12012</v>
      </c>
      <c r="I3127" s="32">
        <f>SUMIFS(MasterSheet!L:L, MasterSheet!B:B, A3127, MasterSheet!D:D, B3127, MasterSheet!H:H, C3127)</f>
        <v>0</v>
      </c>
      <c r="J3127" s="32">
        <f t="shared" si="146"/>
        <v>0</v>
      </c>
      <c r="K3127" s="25" t="str">
        <f>UPPER(VLOOKUP(C3127,MasterSheet!H:U,14,))</f>
        <v>BIOLEGEND</v>
      </c>
    </row>
    <row r="3128" spans="1:11" x14ac:dyDescent="0.25">
      <c r="A3128" s="25" t="str">
        <v>Not Yet Received</v>
      </c>
      <c r="B3128" s="45" t="str">
        <v>Not Yet Received</v>
      </c>
      <c r="C3128" s="25">
        <v>691502</v>
      </c>
      <c r="D3128" s="25">
        <f>_xlfn.XLOOKUP(C3128,MasterSheet!H:H,MasterSheet!F:F)</f>
        <v>15584.8</v>
      </c>
      <c r="E3128" s="26">
        <f>SUMIFS(MasterSheet!J:J, MasterSheet!B:B, A3128, MasterSheet!D:D, B3128, MasterSheet!H:H, C3128)</f>
        <v>1</v>
      </c>
      <c r="F3128" s="26">
        <f t="shared" si="144"/>
        <v>15584.8</v>
      </c>
      <c r="G3128" s="30">
        <f>SUMIFS(MasterSheet!K:K, MasterSheet!B:B, A3128, MasterSheet!D:D, B3128, MasterSheet!H:H, C3128)</f>
        <v>1</v>
      </c>
      <c r="H3128" s="30">
        <f t="shared" si="145"/>
        <v>15584.8</v>
      </c>
      <c r="I3128" s="32">
        <f>SUMIFS(MasterSheet!L:L, MasterSheet!B:B, A3128, MasterSheet!D:D, B3128, MasterSheet!H:H, C3128)</f>
        <v>0</v>
      </c>
      <c r="J3128" s="32">
        <f t="shared" si="146"/>
        <v>0</v>
      </c>
      <c r="K3128" s="25" t="str">
        <f>UPPER(VLOOKUP(C3128,MasterSheet!H:U,14,))</f>
        <v>BIOLEGEND</v>
      </c>
    </row>
    <row r="3129" spans="1:11" x14ac:dyDescent="0.25">
      <c r="A3129" s="25" t="str">
        <v>Not Yet Received</v>
      </c>
      <c r="B3129" s="45" t="str">
        <v>Not Yet Received</v>
      </c>
      <c r="C3129" s="25">
        <v>692802</v>
      </c>
      <c r="D3129" s="25">
        <f>_xlfn.XLOOKUP(C3129,MasterSheet!H:H,MasterSheet!F:F)</f>
        <v>15584.8</v>
      </c>
      <c r="E3129" s="26">
        <f>SUMIFS(MasterSheet!J:J, MasterSheet!B:B, A3129, MasterSheet!D:D, B3129, MasterSheet!H:H, C3129)</f>
        <v>1</v>
      </c>
      <c r="F3129" s="26">
        <f t="shared" si="144"/>
        <v>15584.8</v>
      </c>
      <c r="G3129" s="30">
        <f>SUMIFS(MasterSheet!K:K, MasterSheet!B:B, A3129, MasterSheet!D:D, B3129, MasterSheet!H:H, C3129)</f>
        <v>1</v>
      </c>
      <c r="H3129" s="30">
        <f t="shared" si="145"/>
        <v>15584.8</v>
      </c>
      <c r="I3129" s="32">
        <f>SUMIFS(MasterSheet!L:L, MasterSheet!B:B, A3129, MasterSheet!D:D, B3129, MasterSheet!H:H, C3129)</f>
        <v>0</v>
      </c>
      <c r="J3129" s="32">
        <f t="shared" si="146"/>
        <v>0</v>
      </c>
      <c r="K3129" s="25" t="str">
        <f>UPPER(VLOOKUP(C3129,MasterSheet!H:U,14,))</f>
        <v>BIOLEGEND</v>
      </c>
    </row>
    <row r="3130" spans="1:11" x14ac:dyDescent="0.25">
      <c r="A3130" s="25" t="str">
        <v>Not Yet Received</v>
      </c>
      <c r="B3130" s="45" t="str">
        <v>Not Yet Received</v>
      </c>
      <c r="C3130" s="25">
        <v>693504</v>
      </c>
      <c r="D3130" s="25">
        <f>_xlfn.XLOOKUP(C3130,MasterSheet!H:H,MasterSheet!F:F)</f>
        <v>17679.2</v>
      </c>
      <c r="E3130" s="26">
        <f>SUMIFS(MasterSheet!J:J, MasterSheet!B:B, A3130, MasterSheet!D:D, B3130, MasterSheet!H:H, C3130)</f>
        <v>1</v>
      </c>
      <c r="F3130" s="26">
        <f t="shared" si="144"/>
        <v>17679.2</v>
      </c>
      <c r="G3130" s="30">
        <f>SUMIFS(MasterSheet!K:K, MasterSheet!B:B, A3130, MasterSheet!D:D, B3130, MasterSheet!H:H, C3130)</f>
        <v>1</v>
      </c>
      <c r="H3130" s="30">
        <f t="shared" si="145"/>
        <v>17679.2</v>
      </c>
      <c r="I3130" s="32">
        <f>SUMIFS(MasterSheet!L:L, MasterSheet!B:B, A3130, MasterSheet!D:D, B3130, MasterSheet!H:H, C3130)</f>
        <v>0</v>
      </c>
      <c r="J3130" s="32">
        <f t="shared" si="146"/>
        <v>0</v>
      </c>
      <c r="K3130" s="25" t="str">
        <f>UPPER(VLOOKUP(C3130,MasterSheet!H:U,14,))</f>
        <v>BIOLEGEND</v>
      </c>
    </row>
    <row r="3131" spans="1:11" x14ac:dyDescent="0.25">
      <c r="A3131" s="25" t="str">
        <v>Not Yet Received</v>
      </c>
      <c r="B3131" s="45" t="str">
        <v>Not Yet Received</v>
      </c>
      <c r="C3131" s="25">
        <v>696806</v>
      </c>
      <c r="D3131" s="25">
        <f>_xlfn.XLOOKUP(C3131,MasterSheet!H:H,MasterSheet!F:F)</f>
        <v>24045.120000000003</v>
      </c>
      <c r="E3131" s="26">
        <f>SUMIFS(MasterSheet!J:J, MasterSheet!B:B, A3131, MasterSheet!D:D, B3131, MasterSheet!H:H, C3131)</f>
        <v>1</v>
      </c>
      <c r="F3131" s="26">
        <f t="shared" si="144"/>
        <v>24045.120000000003</v>
      </c>
      <c r="G3131" s="30">
        <f>SUMIFS(MasterSheet!K:K, MasterSheet!B:B, A3131, MasterSheet!D:D, B3131, MasterSheet!H:H, C3131)</f>
        <v>1</v>
      </c>
      <c r="H3131" s="30">
        <f t="shared" si="145"/>
        <v>24045.120000000003</v>
      </c>
      <c r="I3131" s="32">
        <f>SUMIFS(MasterSheet!L:L, MasterSheet!B:B, A3131, MasterSheet!D:D, B3131, MasterSheet!H:H, C3131)</f>
        <v>0</v>
      </c>
      <c r="J3131" s="32">
        <f t="shared" si="146"/>
        <v>0</v>
      </c>
      <c r="K3131" s="25" t="str">
        <f>UPPER(VLOOKUP(C3131,MasterSheet!H:U,14,))</f>
        <v>BIOLEGEND</v>
      </c>
    </row>
    <row r="3132" spans="1:11" x14ac:dyDescent="0.25">
      <c r="A3132" s="25" t="str">
        <v>Not Yet Received</v>
      </c>
      <c r="B3132" s="45" t="str">
        <v>Not Yet Received</v>
      </c>
      <c r="C3132" s="25">
        <v>696814</v>
      </c>
      <c r="D3132" s="25">
        <f>_xlfn.XLOOKUP(C3132,MasterSheet!H:H,MasterSheet!F:F)</f>
        <v>24024</v>
      </c>
      <c r="E3132" s="26">
        <f>SUMIFS(MasterSheet!J:J, MasterSheet!B:B, A3132, MasterSheet!D:D, B3132, MasterSheet!H:H, C3132)</f>
        <v>1</v>
      </c>
      <c r="F3132" s="26">
        <f t="shared" si="144"/>
        <v>24024</v>
      </c>
      <c r="G3132" s="30">
        <f>SUMIFS(MasterSheet!K:K, MasterSheet!B:B, A3132, MasterSheet!D:D, B3132, MasterSheet!H:H, C3132)</f>
        <v>1</v>
      </c>
      <c r="H3132" s="30">
        <f t="shared" si="145"/>
        <v>24024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BIOLEGEND</v>
      </c>
    </row>
    <row r="3133" spans="1:11" x14ac:dyDescent="0.25">
      <c r="A3133" s="25" t="str">
        <v>Not Yet Received</v>
      </c>
      <c r="B3133" s="45" t="str">
        <v>Not Yet Received</v>
      </c>
      <c r="C3133" s="25">
        <v>740153</v>
      </c>
      <c r="D3133" s="25">
        <f>_xlfn.XLOOKUP(C3133,MasterSheet!H:H,MasterSheet!F:F)</f>
        <v>7268.7999999999993</v>
      </c>
      <c r="E3133" s="26">
        <f>SUMIFS(MasterSheet!J:J, MasterSheet!B:B, A3133, MasterSheet!D:D, B3133, MasterSheet!H:H, C3133)</f>
        <v>1</v>
      </c>
      <c r="F3133" s="26">
        <f t="shared" si="144"/>
        <v>7268.7999999999993</v>
      </c>
      <c r="G3133" s="30">
        <f>SUMIFS(MasterSheet!K:K, MasterSheet!B:B, A3133, MasterSheet!D:D, B3133, MasterSheet!H:H, C3133)</f>
        <v>1</v>
      </c>
      <c r="H3133" s="30">
        <f t="shared" si="145"/>
        <v>7268.7999999999993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BIOLEGEND</v>
      </c>
    </row>
    <row r="3134" spans="1:11" x14ac:dyDescent="0.25">
      <c r="A3134" s="25" t="str">
        <v>Not Yet Received</v>
      </c>
      <c r="B3134" s="45" t="str">
        <v>Not Yet Received</v>
      </c>
      <c r="C3134" s="25">
        <v>740154</v>
      </c>
      <c r="D3134" s="25">
        <f>_xlfn.XLOOKUP(C3134,MasterSheet!H:H,MasterSheet!F:F)</f>
        <v>7268.7999999999993</v>
      </c>
      <c r="E3134" s="26">
        <f>SUMIFS(MasterSheet!J:J, MasterSheet!B:B, A3134, MasterSheet!D:D, B3134, MasterSheet!H:H, C3134)</f>
        <v>1</v>
      </c>
      <c r="F3134" s="26">
        <f t="shared" si="144"/>
        <v>7268.7999999999993</v>
      </c>
      <c r="G3134" s="30">
        <f>SUMIFS(MasterSheet!K:K, MasterSheet!B:B, A3134, MasterSheet!D:D, B3134, MasterSheet!H:H, C3134)</f>
        <v>1</v>
      </c>
      <c r="H3134" s="30">
        <f t="shared" si="145"/>
        <v>7268.7999999999993</v>
      </c>
      <c r="I3134" s="32">
        <f>SUMIFS(MasterSheet!L:L, MasterSheet!B:B, A3134, MasterSheet!D:D, B3134, MasterSheet!H:H, C3134)</f>
        <v>0</v>
      </c>
      <c r="J3134" s="32">
        <f t="shared" si="146"/>
        <v>0</v>
      </c>
      <c r="K3134" s="25" t="str">
        <f>UPPER(VLOOKUP(C3134,MasterSheet!H:U,14,))</f>
        <v>BIOLEGEND</v>
      </c>
    </row>
    <row r="3135" spans="1:11" x14ac:dyDescent="0.25">
      <c r="A3135" s="25" t="str">
        <v>Not Yet Received</v>
      </c>
      <c r="B3135" s="45" t="str">
        <v>Not Yet Received</v>
      </c>
      <c r="C3135" s="25">
        <v>740155</v>
      </c>
      <c r="D3135" s="25">
        <f>_xlfn.XLOOKUP(C3135,MasterSheet!H:H,MasterSheet!F:F)</f>
        <v>7268.7999999999993</v>
      </c>
      <c r="E3135" s="26">
        <f>SUMIFS(MasterSheet!J:J, MasterSheet!B:B, A3135, MasterSheet!D:D, B3135, MasterSheet!H:H, C3135)</f>
        <v>1</v>
      </c>
      <c r="F3135" s="26">
        <f t="shared" si="144"/>
        <v>7268.7999999999993</v>
      </c>
      <c r="G3135" s="30">
        <f>SUMIFS(MasterSheet!K:K, MasterSheet!B:B, A3135, MasterSheet!D:D, B3135, MasterSheet!H:H, C3135)</f>
        <v>1</v>
      </c>
      <c r="H3135" s="30">
        <f t="shared" si="145"/>
        <v>7268.7999999999993</v>
      </c>
      <c r="I3135" s="32">
        <f>SUMIFS(MasterSheet!L:L, MasterSheet!B:B, A3135, MasterSheet!D:D, B3135, MasterSheet!H:H, C3135)</f>
        <v>0</v>
      </c>
      <c r="J3135" s="32">
        <f t="shared" si="146"/>
        <v>0</v>
      </c>
      <c r="K3135" s="25" t="str">
        <f>UPPER(VLOOKUP(C3135,MasterSheet!H:U,14,))</f>
        <v>BIOLEGEND</v>
      </c>
    </row>
    <row r="3136" spans="1:11" x14ac:dyDescent="0.25">
      <c r="A3136" s="25" t="str">
        <v>Not Yet Received</v>
      </c>
      <c r="B3136" s="45" t="str">
        <v>Not Yet Received</v>
      </c>
      <c r="C3136" s="25">
        <v>740156</v>
      </c>
      <c r="D3136" s="25">
        <f>_xlfn.XLOOKUP(C3136,MasterSheet!H:H,MasterSheet!F:F)</f>
        <v>7268.7999999999993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7268.7999999999993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7268.7999999999993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BIOLEGEND</v>
      </c>
    </row>
    <row r="3137" spans="1:11" x14ac:dyDescent="0.25">
      <c r="A3137" s="25" t="str">
        <v>Not Yet Received</v>
      </c>
      <c r="B3137" s="45" t="str">
        <v>Not Yet Received</v>
      </c>
      <c r="C3137" s="25">
        <v>740157</v>
      </c>
      <c r="D3137" s="25">
        <f>_xlfn.XLOOKUP(C3137,MasterSheet!H:H,MasterSheet!F:F)</f>
        <v>7268.7999999999993</v>
      </c>
      <c r="E3137" s="26">
        <f>SUMIFS(MasterSheet!J:J, MasterSheet!B:B, A3137, MasterSheet!D:D, B3137, MasterSheet!H:H, C3137)</f>
        <v>1</v>
      </c>
      <c r="F3137" s="26">
        <f t="shared" si="147"/>
        <v>7268.7999999999993</v>
      </c>
      <c r="G3137" s="30">
        <f>SUMIFS(MasterSheet!K:K, MasterSheet!B:B, A3137, MasterSheet!D:D, B3137, MasterSheet!H:H, C3137)</f>
        <v>1</v>
      </c>
      <c r="H3137" s="30">
        <f t="shared" si="148"/>
        <v>7268.7999999999993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BIOLEGEND</v>
      </c>
    </row>
    <row r="3138" spans="1:11" x14ac:dyDescent="0.25">
      <c r="A3138" s="25" t="str">
        <v>Not Yet Received</v>
      </c>
      <c r="B3138" s="45" t="str">
        <v>Not Yet Received</v>
      </c>
      <c r="C3138" s="25">
        <v>740158</v>
      </c>
      <c r="D3138" s="25">
        <f>_xlfn.XLOOKUP(C3138,MasterSheet!H:H,MasterSheet!F:F)</f>
        <v>7268.7999999999993</v>
      </c>
      <c r="E3138" s="26">
        <f>SUMIFS(MasterSheet!J:J, MasterSheet!B:B, A3138, MasterSheet!D:D, B3138, MasterSheet!H:H, C3138)</f>
        <v>1</v>
      </c>
      <c r="F3138" s="26">
        <f t="shared" si="147"/>
        <v>7268.7999999999993</v>
      </c>
      <c r="G3138" s="30">
        <f>SUMIFS(MasterSheet!K:K, MasterSheet!B:B, A3138, MasterSheet!D:D, B3138, MasterSheet!H:H, C3138)</f>
        <v>1</v>
      </c>
      <c r="H3138" s="30">
        <f t="shared" si="148"/>
        <v>7268.7999999999993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BIOLEGEND</v>
      </c>
    </row>
    <row r="3139" spans="1:11" x14ac:dyDescent="0.25">
      <c r="A3139" s="25" t="str">
        <v>Not Yet Received</v>
      </c>
      <c r="B3139" s="45" t="str">
        <v>Not Yet Received</v>
      </c>
      <c r="C3139" s="25">
        <v>740159</v>
      </c>
      <c r="D3139" s="25">
        <f>_xlfn.XLOOKUP(C3139,MasterSheet!H:H,MasterSheet!F:F)</f>
        <v>7268.7999999999993</v>
      </c>
      <c r="E3139" s="26">
        <f>SUMIFS(MasterSheet!J:J, MasterSheet!B:B, A3139, MasterSheet!D:D, B3139, MasterSheet!H:H, C3139)</f>
        <v>1</v>
      </c>
      <c r="F3139" s="26">
        <f t="shared" si="147"/>
        <v>7268.7999999999993</v>
      </c>
      <c r="G3139" s="30">
        <f>SUMIFS(MasterSheet!K:K, MasterSheet!B:B, A3139, MasterSheet!D:D, B3139, MasterSheet!H:H, C3139)</f>
        <v>1</v>
      </c>
      <c r="H3139" s="30">
        <f t="shared" si="148"/>
        <v>7268.7999999999993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BIOLEGEND</v>
      </c>
    </row>
    <row r="3140" spans="1:11" x14ac:dyDescent="0.25">
      <c r="A3140" s="25" t="str">
        <v>Not Yet Received</v>
      </c>
      <c r="B3140" s="45" t="str">
        <v>Not Yet Received</v>
      </c>
      <c r="C3140" s="25">
        <v>740161</v>
      </c>
      <c r="D3140" s="25">
        <f>_xlfn.XLOOKUP(C3140,MasterSheet!H:H,MasterSheet!F:F)</f>
        <v>7268.7999999999993</v>
      </c>
      <c r="E3140" s="26">
        <f>SUMIFS(MasterSheet!J:J, MasterSheet!B:B, A3140, MasterSheet!D:D, B3140, MasterSheet!H:H, C3140)</f>
        <v>1</v>
      </c>
      <c r="F3140" s="26">
        <f t="shared" si="147"/>
        <v>7268.7999999999993</v>
      </c>
      <c r="G3140" s="30">
        <f>SUMIFS(MasterSheet!K:K, MasterSheet!B:B, A3140, MasterSheet!D:D, B3140, MasterSheet!H:H, C3140)</f>
        <v>1</v>
      </c>
      <c r="H3140" s="30">
        <f t="shared" si="148"/>
        <v>7268.7999999999993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BIOLEGEND</v>
      </c>
    </row>
    <row r="3141" spans="1:11" x14ac:dyDescent="0.25">
      <c r="A3141" s="25" t="str">
        <v>Not Yet Received</v>
      </c>
      <c r="B3141" s="45" t="str">
        <v>Not Yet Received</v>
      </c>
      <c r="C3141" s="25">
        <v>740165</v>
      </c>
      <c r="D3141" s="25">
        <f>_xlfn.XLOOKUP(C3141,MasterSheet!H:H,MasterSheet!F:F)</f>
        <v>18110.400000000001</v>
      </c>
      <c r="E3141" s="26">
        <f>SUMIFS(MasterSheet!J:J, MasterSheet!B:B, A3141, MasterSheet!D:D, B3141, MasterSheet!H:H, C3141)</f>
        <v>1</v>
      </c>
      <c r="F3141" s="26">
        <f t="shared" si="147"/>
        <v>18110.400000000001</v>
      </c>
      <c r="G3141" s="30">
        <f>SUMIFS(MasterSheet!K:K, MasterSheet!B:B, A3141, MasterSheet!D:D, B3141, MasterSheet!H:H, C3141)</f>
        <v>1</v>
      </c>
      <c r="H3141" s="30">
        <f t="shared" si="148"/>
        <v>18110.400000000001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BIOLEGEND</v>
      </c>
    </row>
    <row r="3142" spans="1:11" x14ac:dyDescent="0.25">
      <c r="A3142" s="25" t="str">
        <v>Not Yet Received</v>
      </c>
      <c r="B3142" s="45" t="str">
        <v>Not Yet Received</v>
      </c>
      <c r="C3142" s="25">
        <v>740368</v>
      </c>
      <c r="D3142" s="25">
        <f>_xlfn.XLOOKUP(C3142,MasterSheet!H:H,MasterSheet!F:F)</f>
        <v>7268.7999999999993</v>
      </c>
      <c r="E3142" s="26">
        <f>SUMIFS(MasterSheet!J:J, MasterSheet!B:B, A3142, MasterSheet!D:D, B3142, MasterSheet!H:H, C3142)</f>
        <v>1</v>
      </c>
      <c r="F3142" s="26">
        <f t="shared" si="147"/>
        <v>7268.7999999999993</v>
      </c>
      <c r="G3142" s="30">
        <f>SUMIFS(MasterSheet!K:K, MasterSheet!B:B, A3142, MasterSheet!D:D, B3142, MasterSheet!H:H, C3142)</f>
        <v>1</v>
      </c>
      <c r="H3142" s="30">
        <f t="shared" si="148"/>
        <v>7268.7999999999993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BIOLEGEND</v>
      </c>
    </row>
    <row r="3143" spans="1:11" x14ac:dyDescent="0.25">
      <c r="A3143" s="25" t="str">
        <v>Not Yet Received</v>
      </c>
      <c r="B3143" s="45" t="str">
        <v>Not Yet Received</v>
      </c>
      <c r="C3143" s="25">
        <v>740371</v>
      </c>
      <c r="D3143" s="25">
        <f>_xlfn.XLOOKUP(C3143,MasterSheet!H:H,MasterSheet!F:F)</f>
        <v>3634.3999999999996</v>
      </c>
      <c r="E3143" s="26">
        <f>SUMIFS(MasterSheet!J:J, MasterSheet!B:B, A3143, MasterSheet!D:D, B3143, MasterSheet!H:H, C3143)</f>
        <v>1</v>
      </c>
      <c r="F3143" s="26">
        <f t="shared" si="147"/>
        <v>3634.3999999999996</v>
      </c>
      <c r="G3143" s="30">
        <f>SUMIFS(MasterSheet!K:K, MasterSheet!B:B, A3143, MasterSheet!D:D, B3143, MasterSheet!H:H, C3143)</f>
        <v>1</v>
      </c>
      <c r="H3143" s="30">
        <f t="shared" si="148"/>
        <v>3634.3999999999996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BIOLEGEND</v>
      </c>
    </row>
    <row r="3144" spans="1:11" x14ac:dyDescent="0.25">
      <c r="A3144" s="25" t="str">
        <v>Not Yet Received</v>
      </c>
      <c r="B3144" s="45" t="str">
        <v>Not Yet Received</v>
      </c>
      <c r="C3144" s="25">
        <v>740373</v>
      </c>
      <c r="D3144" s="25">
        <f>_xlfn.XLOOKUP(C3144,MasterSheet!H:H,MasterSheet!F:F)</f>
        <v>7268.7999999999993</v>
      </c>
      <c r="E3144" s="26">
        <f>SUMIFS(MasterSheet!J:J, MasterSheet!B:B, A3144, MasterSheet!D:D, B3144, MasterSheet!H:H, C3144)</f>
        <v>1</v>
      </c>
      <c r="F3144" s="26">
        <f t="shared" si="147"/>
        <v>7268.7999999999993</v>
      </c>
      <c r="G3144" s="30">
        <f>SUMIFS(MasterSheet!K:K, MasterSheet!B:B, A3144, MasterSheet!D:D, B3144, MasterSheet!H:H, C3144)</f>
        <v>1</v>
      </c>
      <c r="H3144" s="30">
        <f t="shared" si="148"/>
        <v>7268.7999999999993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BIOLEGEND</v>
      </c>
    </row>
    <row r="3145" spans="1:11" x14ac:dyDescent="0.25">
      <c r="A3145" s="25" t="str">
        <v>Not Yet Received</v>
      </c>
      <c r="B3145" s="45" t="str">
        <v>Not Yet Received</v>
      </c>
      <c r="C3145" s="25">
        <v>740379</v>
      </c>
      <c r="D3145" s="25">
        <f>_xlfn.XLOOKUP(C3145,MasterSheet!H:H,MasterSheet!F:F)</f>
        <v>431.20000000000005</v>
      </c>
      <c r="E3145" s="26">
        <f>SUMIFS(MasterSheet!J:J, MasterSheet!B:B, A3145, MasterSheet!D:D, B3145, MasterSheet!H:H, C3145)</f>
        <v>3</v>
      </c>
      <c r="F3145" s="26">
        <f t="shared" si="147"/>
        <v>1293.6000000000001</v>
      </c>
      <c r="G3145" s="30">
        <f>SUMIFS(MasterSheet!K:K, MasterSheet!B:B, A3145, MasterSheet!D:D, B3145, MasterSheet!H:H, C3145)</f>
        <v>3</v>
      </c>
      <c r="H3145" s="30">
        <f t="shared" si="148"/>
        <v>1293.6000000000001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BIOLEGEND</v>
      </c>
    </row>
    <row r="3146" spans="1:11" x14ac:dyDescent="0.25">
      <c r="A3146" s="25" t="str">
        <v>Not Yet Received</v>
      </c>
      <c r="B3146" s="45" t="str">
        <v>Not Yet Received</v>
      </c>
      <c r="C3146" s="25">
        <v>740931</v>
      </c>
      <c r="D3146" s="25">
        <f>_xlfn.XLOOKUP(C3146,MasterSheet!H:H,MasterSheet!F:F)</f>
        <v>18110.400000000001</v>
      </c>
      <c r="E3146" s="26">
        <f>SUMIFS(MasterSheet!J:J, MasterSheet!B:B, A3146, MasterSheet!D:D, B3146, MasterSheet!H:H, C3146)</f>
        <v>1</v>
      </c>
      <c r="F3146" s="26">
        <f t="shared" si="147"/>
        <v>18110.400000000001</v>
      </c>
      <c r="G3146" s="30">
        <f>SUMIFS(MasterSheet!K:K, MasterSheet!B:B, A3146, MasterSheet!D:D, B3146, MasterSheet!H:H, C3146)</f>
        <v>1</v>
      </c>
      <c r="H3146" s="30">
        <f t="shared" si="148"/>
        <v>18110.400000000001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BIOLEGEND</v>
      </c>
    </row>
    <row r="3147" spans="1:11" x14ac:dyDescent="0.25">
      <c r="A3147" s="25" t="str">
        <v>Not Yet Received</v>
      </c>
      <c r="B3147" s="45" t="str">
        <v>Not Yet Received</v>
      </c>
      <c r="C3147" s="25">
        <v>740932</v>
      </c>
      <c r="D3147" s="25">
        <f>_xlfn.XLOOKUP(C3147,MasterSheet!H:H,MasterSheet!F:F)</f>
        <v>3634.3999999999996</v>
      </c>
      <c r="E3147" s="26">
        <f>SUMIFS(MasterSheet!J:J, MasterSheet!B:B, A3147, MasterSheet!D:D, B3147, MasterSheet!H:H, C3147)</f>
        <v>1</v>
      </c>
      <c r="F3147" s="26">
        <f t="shared" si="147"/>
        <v>3634.3999999999996</v>
      </c>
      <c r="G3147" s="30">
        <f>SUMIFS(MasterSheet!K:K, MasterSheet!B:B, A3147, MasterSheet!D:D, B3147, MasterSheet!H:H, C3147)</f>
        <v>1</v>
      </c>
      <c r="H3147" s="30">
        <f t="shared" si="148"/>
        <v>3634.3999999999996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BIOLEGEND</v>
      </c>
    </row>
    <row r="3148" spans="1:11" x14ac:dyDescent="0.25">
      <c r="A3148" s="25" t="str">
        <v>Not Yet Received</v>
      </c>
      <c r="B3148" s="45" t="str">
        <v>Not Yet Received</v>
      </c>
      <c r="C3148" s="25">
        <v>740936</v>
      </c>
      <c r="D3148" s="25">
        <f>_xlfn.XLOOKUP(C3148,MasterSheet!H:H,MasterSheet!F:F)</f>
        <v>7268.7999999999993</v>
      </c>
      <c r="E3148" s="26">
        <f>SUMIFS(MasterSheet!J:J, MasterSheet!B:B, A3148, MasterSheet!D:D, B3148, MasterSheet!H:H, C3148)</f>
        <v>1</v>
      </c>
      <c r="F3148" s="26">
        <f t="shared" si="147"/>
        <v>7268.7999999999993</v>
      </c>
      <c r="G3148" s="30">
        <f>SUMIFS(MasterSheet!K:K, MasterSheet!B:B, A3148, MasterSheet!D:D, B3148, MasterSheet!H:H, C3148)</f>
        <v>1</v>
      </c>
      <c r="H3148" s="30">
        <f t="shared" si="148"/>
        <v>7268.7999999999993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BIOLEGEND</v>
      </c>
    </row>
    <row r="3149" spans="1:11" x14ac:dyDescent="0.25">
      <c r="A3149" s="25" t="str">
        <v>Not Yet Received</v>
      </c>
      <c r="B3149" s="45" t="str">
        <v>Not Yet Received</v>
      </c>
      <c r="C3149" s="25">
        <v>740937</v>
      </c>
      <c r="D3149" s="25">
        <f>_xlfn.XLOOKUP(C3149,MasterSheet!H:H,MasterSheet!F:F)</f>
        <v>7268.7999999999993</v>
      </c>
      <c r="E3149" s="26">
        <f>SUMIFS(MasterSheet!J:J, MasterSheet!B:B, A3149, MasterSheet!D:D, B3149, MasterSheet!H:H, C3149)</f>
        <v>1</v>
      </c>
      <c r="F3149" s="26">
        <f t="shared" si="147"/>
        <v>7268.7999999999993</v>
      </c>
      <c r="G3149" s="30">
        <f>SUMIFS(MasterSheet!K:K, MasterSheet!B:B, A3149, MasterSheet!D:D, B3149, MasterSheet!H:H, C3149)</f>
        <v>1</v>
      </c>
      <c r="H3149" s="30">
        <f t="shared" si="148"/>
        <v>7268.7999999999993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BIOLEGEND</v>
      </c>
    </row>
    <row r="3150" spans="1:11" x14ac:dyDescent="0.25">
      <c r="A3150" s="25" t="str">
        <v>Not Yet Received</v>
      </c>
      <c r="B3150" s="45" t="str">
        <v>Not Yet Received</v>
      </c>
      <c r="C3150" s="25">
        <v>740939</v>
      </c>
      <c r="D3150" s="25">
        <f>_xlfn.XLOOKUP(C3150,MasterSheet!H:H,MasterSheet!F:F)</f>
        <v>7268.7999999999993</v>
      </c>
      <c r="E3150" s="26">
        <f>SUMIFS(MasterSheet!J:J, MasterSheet!B:B, A3150, MasterSheet!D:D, B3150, MasterSheet!H:H, C3150)</f>
        <v>1</v>
      </c>
      <c r="F3150" s="26">
        <f t="shared" si="147"/>
        <v>7268.7999999999993</v>
      </c>
      <c r="G3150" s="30">
        <f>SUMIFS(MasterSheet!K:K, MasterSheet!B:B, A3150, MasterSheet!D:D, B3150, MasterSheet!H:H, C3150)</f>
        <v>1</v>
      </c>
      <c r="H3150" s="30">
        <f t="shared" si="148"/>
        <v>7268.7999999999993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BIOLEGEND</v>
      </c>
    </row>
    <row r="3151" spans="1:11" x14ac:dyDescent="0.25">
      <c r="A3151" s="25" t="str">
        <v>Not Yet Received</v>
      </c>
      <c r="B3151" s="45" t="str">
        <v>Not Yet Received</v>
      </c>
      <c r="C3151" s="25">
        <v>740940</v>
      </c>
      <c r="D3151" s="25">
        <f>_xlfn.XLOOKUP(C3151,MasterSheet!H:H,MasterSheet!F:F)</f>
        <v>7268.7999999999993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7268.7999999999993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7268.7999999999993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BIOLEGEND</v>
      </c>
    </row>
    <row r="3152" spans="1:11" x14ac:dyDescent="0.25">
      <c r="A3152" s="25" t="str">
        <v>Not Yet Received</v>
      </c>
      <c r="B3152" s="45" t="str">
        <v>Not Yet Received</v>
      </c>
      <c r="C3152" s="25">
        <v>740941</v>
      </c>
      <c r="D3152" s="25">
        <f>_xlfn.XLOOKUP(C3152,MasterSheet!H:H,MasterSheet!F:F)</f>
        <v>7268.7999999999993</v>
      </c>
      <c r="E3152" s="26">
        <f>SUMIFS(MasterSheet!J:J, MasterSheet!B:B, A3152, MasterSheet!D:D, B3152, MasterSheet!H:H, C3152)</f>
        <v>1</v>
      </c>
      <c r="F3152" s="26">
        <f t="shared" si="150"/>
        <v>7268.7999999999993</v>
      </c>
      <c r="G3152" s="30">
        <f>SUMIFS(MasterSheet!K:K, MasterSheet!B:B, A3152, MasterSheet!D:D, B3152, MasterSheet!H:H, C3152)</f>
        <v>1</v>
      </c>
      <c r="H3152" s="30">
        <f t="shared" si="151"/>
        <v>7268.7999999999993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BIOLEGEND</v>
      </c>
    </row>
    <row r="3153" spans="1:11" x14ac:dyDescent="0.25">
      <c r="A3153" s="25" t="str">
        <v>Not Yet Received</v>
      </c>
      <c r="B3153" s="45" t="str">
        <v>Not Yet Received</v>
      </c>
      <c r="C3153" s="25">
        <v>740942</v>
      </c>
      <c r="D3153" s="25">
        <f>_xlfn.XLOOKUP(C3153,MasterSheet!H:H,MasterSheet!F:F)</f>
        <v>7268.7999999999993</v>
      </c>
      <c r="E3153" s="26">
        <f>SUMIFS(MasterSheet!J:J, MasterSheet!B:B, A3153, MasterSheet!D:D, B3153, MasterSheet!H:H, C3153)</f>
        <v>1</v>
      </c>
      <c r="F3153" s="26">
        <f t="shared" si="150"/>
        <v>7268.7999999999993</v>
      </c>
      <c r="G3153" s="30">
        <f>SUMIFS(MasterSheet!K:K, MasterSheet!B:B, A3153, MasterSheet!D:D, B3153, MasterSheet!H:H, C3153)</f>
        <v>1</v>
      </c>
      <c r="H3153" s="30">
        <f t="shared" si="151"/>
        <v>7268.7999999999993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BIOLEGEND</v>
      </c>
    </row>
    <row r="3154" spans="1:11" x14ac:dyDescent="0.25">
      <c r="A3154" s="25" t="str">
        <v>Not Yet Received</v>
      </c>
      <c r="B3154" s="45" t="str">
        <v>Not Yet Received</v>
      </c>
      <c r="C3154" s="25">
        <v>740943</v>
      </c>
      <c r="D3154" s="25">
        <f>_xlfn.XLOOKUP(C3154,MasterSheet!H:H,MasterSheet!F:F)</f>
        <v>7268.7999999999993</v>
      </c>
      <c r="E3154" s="26">
        <f>SUMIFS(MasterSheet!J:J, MasterSheet!B:B, A3154, MasterSheet!D:D, B3154, MasterSheet!H:H, C3154)</f>
        <v>1</v>
      </c>
      <c r="F3154" s="26">
        <f t="shared" si="150"/>
        <v>7268.7999999999993</v>
      </c>
      <c r="G3154" s="30">
        <f>SUMIFS(MasterSheet!K:K, MasterSheet!B:B, A3154, MasterSheet!D:D, B3154, MasterSheet!H:H, C3154)</f>
        <v>1</v>
      </c>
      <c r="H3154" s="30">
        <f t="shared" si="151"/>
        <v>7268.7999999999993</v>
      </c>
      <c r="I3154" s="32">
        <f>SUMIFS(MasterSheet!L:L, MasterSheet!B:B, A3154, MasterSheet!D:D, B3154, MasterSheet!H:H, C3154)</f>
        <v>0</v>
      </c>
      <c r="J3154" s="32">
        <f t="shared" si="152"/>
        <v>0</v>
      </c>
      <c r="K3154" s="25" t="str">
        <f>UPPER(VLOOKUP(C3154,MasterSheet!H:U,14,))</f>
        <v>BIOLEGEND</v>
      </c>
    </row>
    <row r="3155" spans="1:11" x14ac:dyDescent="0.25">
      <c r="A3155" s="25" t="str">
        <v>Not Yet Received</v>
      </c>
      <c r="B3155" s="45" t="str">
        <v>Not Yet Received</v>
      </c>
      <c r="C3155" s="25">
        <v>740944</v>
      </c>
      <c r="D3155" s="25">
        <f>_xlfn.XLOOKUP(C3155,MasterSheet!H:H,MasterSheet!F:F)</f>
        <v>7268.7999999999993</v>
      </c>
      <c r="E3155" s="26">
        <f>SUMIFS(MasterSheet!J:J, MasterSheet!B:B, A3155, MasterSheet!D:D, B3155, MasterSheet!H:H, C3155)</f>
        <v>1</v>
      </c>
      <c r="F3155" s="26">
        <f t="shared" si="150"/>
        <v>7268.7999999999993</v>
      </c>
      <c r="G3155" s="30">
        <f>SUMIFS(MasterSheet!K:K, MasterSheet!B:B, A3155, MasterSheet!D:D, B3155, MasterSheet!H:H, C3155)</f>
        <v>1</v>
      </c>
      <c r="H3155" s="30">
        <f t="shared" si="151"/>
        <v>7268.7999999999993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BIOLEGEND</v>
      </c>
    </row>
    <row r="3156" spans="1:11" x14ac:dyDescent="0.25">
      <c r="A3156" s="25" t="str">
        <v>Not Yet Received</v>
      </c>
      <c r="B3156" s="45" t="str">
        <v>Not Yet Received</v>
      </c>
      <c r="C3156" s="25">
        <v>741024</v>
      </c>
      <c r="D3156" s="25">
        <f>_xlfn.XLOOKUP(C3156,MasterSheet!H:H,MasterSheet!F:F)</f>
        <v>108477.6</v>
      </c>
      <c r="E3156" s="26">
        <f>SUMIFS(MasterSheet!J:J, MasterSheet!B:B, A3156, MasterSheet!D:D, B3156, MasterSheet!H:H, C3156)</f>
        <v>1</v>
      </c>
      <c r="F3156" s="26">
        <f t="shared" si="150"/>
        <v>108477.6</v>
      </c>
      <c r="G3156" s="30">
        <f>SUMIFS(MasterSheet!K:K, MasterSheet!B:B, A3156, MasterSheet!D:D, B3156, MasterSheet!H:H, C3156)</f>
        <v>1</v>
      </c>
      <c r="H3156" s="30">
        <f t="shared" si="151"/>
        <v>108477.6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BIOLEGEND</v>
      </c>
    </row>
    <row r="3157" spans="1:11" x14ac:dyDescent="0.25">
      <c r="A3157" s="25" t="str">
        <v>Not Yet Received</v>
      </c>
      <c r="B3157" s="45" t="str">
        <v>Not Yet Received</v>
      </c>
      <c r="C3157" s="25">
        <v>741032</v>
      </c>
      <c r="D3157" s="25">
        <f>_xlfn.XLOOKUP(C3157,MasterSheet!H:H,MasterSheet!F:F)</f>
        <v>65111.199999999997</v>
      </c>
      <c r="E3157" s="26">
        <f>SUMIFS(MasterSheet!J:J, MasterSheet!B:B, A3157, MasterSheet!D:D, B3157, MasterSheet!H:H, C3157)</f>
        <v>1</v>
      </c>
      <c r="F3157" s="26">
        <f t="shared" si="150"/>
        <v>65111.199999999997</v>
      </c>
      <c r="G3157" s="30">
        <f>SUMIFS(MasterSheet!K:K, MasterSheet!B:B, A3157, MasterSheet!D:D, B3157, MasterSheet!H:H, C3157)</f>
        <v>1</v>
      </c>
      <c r="H3157" s="30">
        <f t="shared" si="151"/>
        <v>65111.199999999997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BIOLEGEND</v>
      </c>
    </row>
    <row r="3158" spans="1:11" x14ac:dyDescent="0.25">
      <c r="A3158" s="25" t="str">
        <v>Not Yet Received</v>
      </c>
      <c r="B3158" s="45" t="str">
        <v>Not Yet Received</v>
      </c>
      <c r="C3158" s="25">
        <v>741110</v>
      </c>
      <c r="D3158" s="25">
        <f>_xlfn.XLOOKUP(C3158,MasterSheet!H:H,MasterSheet!F:F)</f>
        <v>7268.7999999999993</v>
      </c>
      <c r="E3158" s="26">
        <f>SUMIFS(MasterSheet!J:J, MasterSheet!B:B, A3158, MasterSheet!D:D, B3158, MasterSheet!H:H, C3158)</f>
        <v>1</v>
      </c>
      <c r="F3158" s="26">
        <f t="shared" si="150"/>
        <v>7268.7999999999993</v>
      </c>
      <c r="G3158" s="30">
        <f>SUMIFS(MasterSheet!K:K, MasterSheet!B:B, A3158, MasterSheet!D:D, B3158, MasterSheet!H:H, C3158)</f>
        <v>1</v>
      </c>
      <c r="H3158" s="30">
        <f t="shared" si="151"/>
        <v>7268.7999999999993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BIOLEGEND</v>
      </c>
    </row>
    <row r="3159" spans="1:11" x14ac:dyDescent="0.25">
      <c r="A3159" s="25" t="str">
        <v>Not Yet Received</v>
      </c>
      <c r="B3159" s="45" t="str">
        <v>Not Yet Received</v>
      </c>
      <c r="C3159" s="25">
        <v>741335</v>
      </c>
      <c r="D3159" s="25">
        <f>_xlfn.XLOOKUP(C3159,MasterSheet!H:H,MasterSheet!F:F)</f>
        <v>108477.6</v>
      </c>
      <c r="E3159" s="26">
        <f>SUMIFS(MasterSheet!J:J, MasterSheet!B:B, A3159, MasterSheet!D:D, B3159, MasterSheet!H:H, C3159)</f>
        <v>1</v>
      </c>
      <c r="F3159" s="26">
        <f t="shared" si="150"/>
        <v>108477.6</v>
      </c>
      <c r="G3159" s="30">
        <f>SUMIFS(MasterSheet!K:K, MasterSheet!B:B, A3159, MasterSheet!D:D, B3159, MasterSheet!H:H, C3159)</f>
        <v>1</v>
      </c>
      <c r="H3159" s="30">
        <f t="shared" si="151"/>
        <v>108477.6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BIOLEGEND</v>
      </c>
    </row>
    <row r="3160" spans="1:11" x14ac:dyDescent="0.25">
      <c r="A3160" s="27" t="str">
        <v>Not Yet Received</v>
      </c>
      <c r="B3160" s="46" t="str">
        <v>Not Yet Received</v>
      </c>
      <c r="C3160" s="27">
        <v>824805</v>
      </c>
    </row>
    <row r="3161" spans="1:11" x14ac:dyDescent="0.25">
      <c r="A3161" s="27" t="str">
        <v>Not Yet Received</v>
      </c>
      <c r="B3161" s="46" t="str">
        <v>Not Yet Received</v>
      </c>
      <c r="C3161" s="27">
        <v>935101</v>
      </c>
    </row>
    <row r="3162" spans="1:11" x14ac:dyDescent="0.25">
      <c r="A3162" s="27">
        <v>0</v>
      </c>
      <c r="B3162" s="46">
        <v>0</v>
      </c>
      <c r="C3162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3706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0"/>
  <sheetViews>
    <sheetView topLeftCell="A192" workbookViewId="0">
      <selection activeCell="B212" sqref="B212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3458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0" si="3">A194+1</f>
        <v>194</v>
      </c>
      <c r="B195" s="12" t="s">
        <v>3480</v>
      </c>
      <c r="C195" s="12" t="s">
        <v>3486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3487</v>
      </c>
      <c r="C196" s="12" t="s">
        <v>3486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3585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3586</v>
      </c>
      <c r="C198" s="12" t="s">
        <v>3587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3600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3603</v>
      </c>
      <c r="C200" s="12" t="s">
        <v>3604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3605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3614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3619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3617</v>
      </c>
      <c r="C204" s="12" t="s">
        <v>3618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3693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3697</v>
      </c>
      <c r="C206" s="12" t="s">
        <v>3699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3707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3710</v>
      </c>
      <c r="C208" s="12" t="s">
        <v>3710</v>
      </c>
      <c r="D208" s="13" t="s">
        <v>3710</v>
      </c>
      <c r="E208" s="1"/>
      <c r="F208" s="1"/>
    </row>
    <row r="209" spans="1:6" x14ac:dyDescent="0.25">
      <c r="A209" s="12">
        <f t="shared" si="3"/>
        <v>208</v>
      </c>
      <c r="B209" s="12" t="s">
        <v>3730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3729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3732</v>
      </c>
      <c r="C211" s="12" t="s">
        <v>3733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3737</v>
      </c>
      <c r="C212" s="12" t="s">
        <v>3587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4365</v>
      </c>
      <c r="C213" s="12" t="s">
        <v>4366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4456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4457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4458</v>
      </c>
      <c r="C216" s="12" t="s">
        <v>4461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4459</v>
      </c>
      <c r="C217" s="12" t="s">
        <v>3699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4460</v>
      </c>
      <c r="C218" s="12" t="s">
        <v>4461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4704</v>
      </c>
      <c r="C219" s="12" t="s">
        <v>4706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25" t="s">
        <v>4720</v>
      </c>
      <c r="C220" s="14" t="s">
        <v>826</v>
      </c>
      <c r="D220" s="71" t="s">
        <v>1189</v>
      </c>
    </row>
  </sheetData>
  <conditionalFormatting sqref="B1:B126 B139:B173 B175 B177:B185 B188 B195:B219 B221:B1048576">
    <cfRule type="duplicateValues" dxfId="11" priority="17"/>
  </conditionalFormatting>
  <conditionalFormatting sqref="B1:B173 B175 B177:B185 B188 B195:B219 B221:B1048576">
    <cfRule type="duplicateValues" dxfId="10" priority="4"/>
    <cfRule type="duplicateValues" dxfId="9" priority="15"/>
    <cfRule type="duplicateValues" dxfId="8" priority="16"/>
  </conditionalFormatting>
  <conditionalFormatting sqref="B1:B219 B22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24"/>
  <sheetViews>
    <sheetView zoomScale="115" zoomScaleNormal="115" workbookViewId="0">
      <selection activeCell="E2" sqref="E2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2" t="s">
        <v>1200</v>
      </c>
      <c r="I1" s="73"/>
      <c r="J1" s="73"/>
      <c r="K1" s="74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24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3564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7">_xlfn._xlws.SORT(
  _xlfn._xlws.FILTER(A3:D418, (C3:C418=0))
)</f>
        <v>45934</v>
      </c>
      <c r="I3" s="1">
        <v>58156475322</v>
      </c>
      <c r="J3" s="1">
        <v>0</v>
      </c>
      <c r="K3" s="1" t="str">
        <v>Mishu Pharma</v>
      </c>
      <c r="L3" s="24"/>
      <c r="M3" t="str" cm="1">
        <f t="array" ref="M3">_xlfn._xlws.SORT(_xlfn.TEXTJOIN(",", TRUE, _xlfn._xlws.FILTER(I:I, ISNUMBER(--LEFT(I:I,1)))))</f>
        <v>58156475322,58156475764,58156477724,58156478682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45934</v>
      </c>
      <c r="I4" s="1">
        <v>58156475764</v>
      </c>
      <c r="J4" s="1">
        <v>0</v>
      </c>
      <c r="K4" s="1" t="str">
        <v>RG SONS</v>
      </c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45934</v>
      </c>
      <c r="I5" s="1">
        <v>58156477724</v>
      </c>
      <c r="J5" s="1">
        <v>0</v>
      </c>
      <c r="K5" s="1" t="str">
        <v>Hinduja</v>
      </c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45934</v>
      </c>
      <c r="I6" s="1">
        <v>58156478682</v>
      </c>
      <c r="J6" s="1">
        <v>0</v>
      </c>
      <c r="K6" s="1" t="str">
        <v>SSCMP</v>
      </c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45934</v>
      </c>
      <c r="I7" s="1" t="str">
        <v>D3003710010</v>
      </c>
      <c r="J7" s="1">
        <v>0</v>
      </c>
      <c r="K7" s="1" t="str">
        <v>Vector</v>
      </c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str" cm="1">
        <f t="array" ref="M9">_xlfn._xlws.SORT(_xlfn.TEXTJOIN(",", TRUE, _xlfn._xlws.FILTER(I:I, LEFT(I:I,1)="D")))</f>
        <v>D3003710010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>
        <f>IFERROR(VLOOKUP(B377,MasterSheet!Q:R,2,)," ")</f>
        <v>0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>
        <f>IFERROR(VLOOKUP(B378,MasterSheet!Q:R,2,)," ")</f>
        <v>0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>
        <f>IFERROR(VLOOKUP(B379,MasterSheet!Q:R,2,)," ")</f>
        <v>0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>
        <f>IFERROR(VLOOKUP(B380,MasterSheet!Q:R,2,)," ")</f>
        <v>0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 t="str">
        <f>_xlfn.XLOOKUP(B381,MasterSheet!Q:Q,MasterSheet!N:N," ")</f>
        <v>Dispatch Date</v>
      </c>
      <c r="B381" s="1" t="str">
        <v>Awb Number</v>
      </c>
      <c r="C381" s="1" t="str">
        <f>IFERROR(VLOOKUP(B381,MasterSheet!Q:R,2,)," ")</f>
        <v>Docket Status</v>
      </c>
      <c r="D381" s="1" t="str">
        <f>_xlfn.XLOOKUP(B381,MasterSheet!Q:Q,MasterSheet!P:P)</f>
        <v>Customer name</v>
      </c>
      <c r="E381" s="1" t="str">
        <f t="shared" si="62"/>
        <v>Other</v>
      </c>
      <c r="F381" s="1" t="str">
        <f t="shared" si="63"/>
        <v>Dispatch Date</v>
      </c>
    </row>
    <row r="382" spans="1:6" x14ac:dyDescent="0.25">
      <c r="A382" s="2">
        <f>_xlfn.XLOOKUP(B382,MasterSheet!Q:Q,MasterSheet!N:N," ")</f>
        <v>45812</v>
      </c>
      <c r="B382" s="1" t="str">
        <v>BY HAND</v>
      </c>
      <c r="C382" s="1" t="str">
        <f>IFERROR(VLOOKUP(B382,MasterSheet!Q:R,2,)," ")</f>
        <v>PRIYANKA MADAM</v>
      </c>
      <c r="D382" s="1" t="str">
        <f>_xlfn.XLOOKUP(B382,MasterSheet!Q:Q,MasterSheet!P:P)</f>
        <v>ICGEB</v>
      </c>
      <c r="E382" s="1" t="str">
        <f t="shared" si="62"/>
        <v>Other</v>
      </c>
      <c r="F382" s="1" t="str">
        <f t="shared" si="63"/>
        <v>Wednesday</v>
      </c>
    </row>
    <row r="383" spans="1:6" x14ac:dyDescent="0.25">
      <c r="A383" s="2">
        <f>_xlfn.XLOOKUP(B383,MasterSheet!Q:Q,MasterSheet!N:N," ")</f>
        <v>45840</v>
      </c>
      <c r="B383" s="1" t="str">
        <v>BY PORTER</v>
      </c>
      <c r="C383" s="1" t="str">
        <f>IFERROR(VLOOKUP(B383,MasterSheet!Q:R,2,)," ")</f>
        <v>BY PORTER</v>
      </c>
      <c r="D383" s="1" t="str">
        <f>_xlfn.XLOOKUP(B383,MasterSheet!Q:Q,MasterSheet!P:P)</f>
        <v>NDTL</v>
      </c>
      <c r="E383" s="1" t="str">
        <f t="shared" si="62"/>
        <v>Other</v>
      </c>
      <c r="F383" s="1" t="str">
        <f t="shared" si="63"/>
        <v>Wednesday</v>
      </c>
    </row>
    <row r="384" spans="1:6" x14ac:dyDescent="0.25">
      <c r="A384" s="2">
        <f>_xlfn.XLOOKUP(B384,MasterSheet!Q:Q,MasterSheet!N:N," ")</f>
        <v>45894</v>
      </c>
      <c r="B384" s="1" t="str">
        <v>D3001955194</v>
      </c>
      <c r="C384" s="1" t="str">
        <f>IFERROR(VLOOKUP(B384,MasterSheet!Q:R,2,)," ")</f>
        <v>Delivered</v>
      </c>
      <c r="D384" s="1" t="str">
        <f>_xlfn.XLOOKUP(B384,MasterSheet!Q:Q,MasterSheet!P:P)</f>
        <v>IISER MOHALI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45846</v>
      </c>
      <c r="B385" s="1" t="str">
        <v>D3001996933</v>
      </c>
      <c r="C385" s="1" t="str">
        <f>IFERROR(VLOOKUP(B385,MasterSheet!Q:R,2,)," ")</f>
        <v>Delivered</v>
      </c>
      <c r="D385" s="1" t="str">
        <f>_xlfn.XLOOKUP(B385,MasterSheet!Q:Q,MasterSheet!P:P)</f>
        <v>VECTOR</v>
      </c>
      <c r="E385" s="1" t="str">
        <f t="shared" si="62"/>
        <v>DTDC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45846</v>
      </c>
      <c r="B386" s="1" t="str">
        <v>D3001996934</v>
      </c>
      <c r="C386" s="1" t="str">
        <f>IFERROR(VLOOKUP(B386,MasterSheet!Q:R,2,)," ")</f>
        <v>Delivered</v>
      </c>
      <c r="D386" s="1" t="str">
        <f>_xlfn.XLOOKUP(B386,MasterSheet!Q:Q,MasterSheet!P:P)</f>
        <v>BIO SYSTEMS</v>
      </c>
      <c r="E386" s="1" t="str">
        <f t="shared" si="62"/>
        <v>DTDC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45846</v>
      </c>
      <c r="B387" s="1" t="str">
        <v>D3001996935</v>
      </c>
      <c r="C387" s="1" t="str">
        <f>IFERROR(VLOOKUP(B387,MasterSheet!Q:R,2,)," ")</f>
        <v>Delivered</v>
      </c>
      <c r="D387" s="1" t="str">
        <f>_xlfn.XLOOKUP(B387,MasterSheet!Q:Q,MasterSheet!P:P)</f>
        <v>Medlife</v>
      </c>
      <c r="E387" s="1" t="str">
        <f t="shared" si="62"/>
        <v>DTDC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45880</v>
      </c>
      <c r="B388" s="1" t="str">
        <v>D3001997013</v>
      </c>
      <c r="C388" s="1" t="str">
        <f>IFERROR(VLOOKUP(B388,MasterSheet!Q:R,2,)," ")</f>
        <v>Delivered</v>
      </c>
      <c r="D388" s="1" t="str">
        <f>_xlfn.XLOOKUP(B388,MasterSheet!Q:Q,MasterSheet!P:P)</f>
        <v>RESEARCH WORLD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45880</v>
      </c>
      <c r="B389" s="1" t="str">
        <v>D3001997014</v>
      </c>
      <c r="C389" s="1" t="str">
        <f>IFERROR(VLOOKUP(B389,MasterSheet!Q:R,2,)," ")</f>
        <v>Delivered</v>
      </c>
      <c r="D389" s="1" t="str">
        <f>_xlfn.XLOOKUP(B389,MasterSheet!Q:Q,MasterSheet!P:P)</f>
        <v>IMTECH</v>
      </c>
      <c r="E389" s="1" t="str">
        <f t="shared" si="62"/>
        <v>DTDC</v>
      </c>
      <c r="F389" s="1" t="str">
        <f t="shared" si="63"/>
        <v>Monday</v>
      </c>
    </row>
    <row r="390" spans="1:6" x14ac:dyDescent="0.25">
      <c r="A390" s="2">
        <f>_xlfn.XLOOKUP(B390,MasterSheet!Q:Q,MasterSheet!N:N," ")</f>
        <v>45880</v>
      </c>
      <c r="B390" s="1" t="str">
        <v>D3001997015</v>
      </c>
      <c r="C390" s="1" t="str">
        <f>IFERROR(VLOOKUP(B390,MasterSheet!Q:R,2,)," ")</f>
        <v>Delivered</v>
      </c>
      <c r="D390" s="1" t="str">
        <f>_xlfn.XLOOKUP(B390,MasterSheet!Q:Q,MasterSheet!P:P)</f>
        <v>IIT-ROORKE</v>
      </c>
      <c r="E390" s="1" t="str">
        <f t="shared" si="62"/>
        <v>DTDC</v>
      </c>
      <c r="F390" s="1" t="str">
        <f t="shared" si="63"/>
        <v>Monday</v>
      </c>
    </row>
    <row r="391" spans="1:6" x14ac:dyDescent="0.25">
      <c r="A391" s="2">
        <f>_xlfn.XLOOKUP(B391,MasterSheet!Q:Q,MasterSheet!N:N," ")</f>
        <v>45887</v>
      </c>
      <c r="B391" s="1" t="str">
        <v>D3001997017</v>
      </c>
      <c r="C391" s="1" t="str">
        <f>IFERROR(VLOOKUP(B391,MasterSheet!Q:R,2,)," ")</f>
        <v>Delivered</v>
      </c>
      <c r="D391" s="1" t="str">
        <f>_xlfn.XLOOKUP(B391,MasterSheet!Q:Q,MasterSheet!P:P)</f>
        <v>Essence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Monday</v>
      </c>
    </row>
    <row r="392" spans="1:6" x14ac:dyDescent="0.25">
      <c r="A392" s="2">
        <f>_xlfn.XLOOKUP(B392,MasterSheet!Q:Q,MasterSheet!N:N," ")</f>
        <v>45887</v>
      </c>
      <c r="B392" s="1" t="str">
        <v>D3001997018</v>
      </c>
      <c r="C392" s="1" t="str">
        <f>IFERROR(VLOOKUP(B392,MasterSheet!Q:R,2,)," ")</f>
        <v>Delivered</v>
      </c>
      <c r="D392" s="1" t="str">
        <f>_xlfn.XLOOKUP(B392,MasterSheet!Q:Q,MasterSheet!P:P)</f>
        <v>MEDLIFE</v>
      </c>
      <c r="E392" s="1" t="str">
        <f t="shared" si="64"/>
        <v>DTDC</v>
      </c>
      <c r="F392" s="1" t="str">
        <f t="shared" si="65"/>
        <v>Monday</v>
      </c>
    </row>
    <row r="393" spans="1:6" x14ac:dyDescent="0.25">
      <c r="A393" s="2">
        <f>_xlfn.XLOOKUP(B393,MasterSheet!Q:Q,MasterSheet!N:N," ")</f>
        <v>45836</v>
      </c>
      <c r="B393" s="1" t="str">
        <v>D3002213696</v>
      </c>
      <c r="C393" s="1" t="str">
        <f>IFERROR(VLOOKUP(B393,MasterSheet!Q:R,2,)," ")</f>
        <v>Delivered</v>
      </c>
      <c r="D393" s="1" t="str">
        <f>_xlfn.XLOOKUP(B393,MasterSheet!Q:Q,MasterSheet!P:P)</f>
        <v>SOHST</v>
      </c>
      <c r="E393" s="1" t="str">
        <f t="shared" si="64"/>
        <v>DTDC</v>
      </c>
      <c r="F393" s="1" t="str">
        <f t="shared" si="65"/>
        <v>Saturday</v>
      </c>
    </row>
    <row r="394" spans="1:6" x14ac:dyDescent="0.25">
      <c r="A394" s="2">
        <f>_xlfn.XLOOKUP(B394,MasterSheet!Q:Q,MasterSheet!N:N," ")</f>
        <v>45846</v>
      </c>
      <c r="B394" s="1" t="str">
        <v>D3002213697</v>
      </c>
      <c r="C394" s="1" t="str">
        <f>IFERROR(VLOOKUP(B394,MasterSheet!Q:R,2,)," ")</f>
        <v>Delivered</v>
      </c>
      <c r="D394" s="1" t="str">
        <f>_xlfn.XLOOKUP(B394,MasterSheet!Q:Q,MasterSheet!P:P)</f>
        <v>RESEARCH</v>
      </c>
      <c r="E394" s="1" t="str">
        <f t="shared" si="64"/>
        <v>DTDC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45832</v>
      </c>
      <c r="B395" s="1" t="str">
        <v>D3002213704</v>
      </c>
      <c r="C395" s="1" t="str">
        <f>IFERROR(VLOOKUP(B395,MasterSheet!Q:R,2,)," ")</f>
        <v>Delivered</v>
      </c>
      <c r="D395" s="1" t="str">
        <f>_xlfn.XLOOKUP(B395,MasterSheet!Q:Q,MasterSheet!P:P)</f>
        <v>MEDLIFE</v>
      </c>
      <c r="E395" s="1" t="str">
        <f t="shared" si="64"/>
        <v>DTDC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45829</v>
      </c>
      <c r="B396" s="1" t="str">
        <v>D3002213705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Saturday</v>
      </c>
    </row>
    <row r="397" spans="1:6" x14ac:dyDescent="0.25">
      <c r="A397" s="2">
        <f>_xlfn.XLOOKUP(B397,MasterSheet!Q:Q,MasterSheet!N:N," ")</f>
        <v>45867</v>
      </c>
      <c r="B397" s="1" t="str">
        <v>D3002709220</v>
      </c>
      <c r="C397" s="1" t="str">
        <f>IFERROR(VLOOKUP(B397,MasterSheet!Q:R,2,)," ")</f>
        <v>Delivered</v>
      </c>
      <c r="D397" s="1" t="str">
        <f>_xlfn.XLOOKUP(B397,MasterSheet!Q:Q,MasterSheet!P:P)</f>
        <v>IMTECH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45852</v>
      </c>
      <c r="B398" s="1" t="str">
        <v>D3002709675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Monday</v>
      </c>
    </row>
    <row r="399" spans="1:6" x14ac:dyDescent="0.25">
      <c r="A399" s="2">
        <f>_xlfn.XLOOKUP(B399,MasterSheet!Q:Q,MasterSheet!N:N," ")</f>
        <v>45852</v>
      </c>
      <c r="B399" s="1" t="str">
        <v>D3002709676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Monday</v>
      </c>
    </row>
    <row r="400" spans="1:6" x14ac:dyDescent="0.25">
      <c r="A400" s="2">
        <f>_xlfn.XLOOKUP(B400,MasterSheet!Q:Q,MasterSheet!N:N," ")</f>
        <v>45860</v>
      </c>
      <c r="B400" s="1" t="str">
        <v>D3002709684</v>
      </c>
      <c r="C400" s="1" t="str">
        <f>IFERROR(VLOOKUP(B400,MasterSheet!Q:R,2,)," ")</f>
        <v>Delivered</v>
      </c>
      <c r="D400" s="1" t="str">
        <f>_xlfn.XLOOKUP(B400,MasterSheet!Q:Q,MasterSheet!P:P)</f>
        <v>IMTECH</v>
      </c>
      <c r="E400" s="1" t="str">
        <f t="shared" si="68"/>
        <v>DTDC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45860</v>
      </c>
      <c r="B401" s="1" t="str">
        <v>D3002709685</v>
      </c>
      <c r="C401" s="1" t="str">
        <f>IFERROR(VLOOKUP(B401,MasterSheet!Q:R,2,)," ")</f>
        <v>Delivered</v>
      </c>
      <c r="D401" s="1" t="str">
        <f>_xlfn.XLOOKUP(B401,MasterSheet!Q:Q,MasterSheet!P:P)</f>
        <v>Essence</v>
      </c>
      <c r="E401" s="1" t="str">
        <f t="shared" si="68"/>
        <v>DTDC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45867</v>
      </c>
      <c r="B402" s="1" t="str">
        <v>D3002864036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45867</v>
      </c>
      <c r="B403" s="1" t="str">
        <v>D3002864037</v>
      </c>
      <c r="C403" s="1" t="str">
        <f>IFERROR(VLOOKUP(B403,MasterSheet!Q:R,2,)," ")</f>
        <v>Delivered</v>
      </c>
      <c r="D403" s="1" t="str">
        <f>_xlfn.XLOOKUP(B403,MasterSheet!Q:Q,MasterSheet!P:P)</f>
        <v>IMTECH</v>
      </c>
      <c r="E403" s="1" t="str">
        <f t="shared" si="68"/>
        <v>DTDC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45873</v>
      </c>
      <c r="B404" s="1" t="str">
        <v>D3002864041</v>
      </c>
      <c r="C404" s="1" t="str">
        <f>IFERROR(VLOOKUP(B404,MasterSheet!Q:R,2,)," ")</f>
        <v>Delivered</v>
      </c>
      <c r="D404" s="1" t="str">
        <f>_xlfn.XLOOKUP(B404,MasterSheet!Q:Q,MasterSheet!P:P)</f>
        <v>POOJA TRADERS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45871</v>
      </c>
      <c r="B405" s="1" t="str">
        <v>D3002864042</v>
      </c>
      <c r="C405" s="1" t="str">
        <f>IFERROR(VLOOKUP(B405,MasterSheet!Q:R,2,)," ")</f>
        <v>Delivered</v>
      </c>
      <c r="D405" s="1" t="str">
        <f>_xlfn.XLOOKUP(B405,MasterSheet!Q:Q,MasterSheet!P:P)</f>
        <v>Medlife</v>
      </c>
      <c r="E405" s="1" t="str">
        <f t="shared" si="68"/>
        <v>DTDC</v>
      </c>
      <c r="F405" s="1" t="str">
        <f t="shared" si="69"/>
        <v>Saturday</v>
      </c>
    </row>
    <row r="406" spans="1:6" x14ac:dyDescent="0.25">
      <c r="A406" s="2">
        <f>_xlfn.XLOOKUP(B406,MasterSheet!Q:Q,MasterSheet!N:N," ")</f>
        <v>45875</v>
      </c>
      <c r="B406" s="1" t="str">
        <v>D3002864046</v>
      </c>
      <c r="C406" s="1" t="str">
        <f>IFERROR(VLOOKUP(B406,MasterSheet!Q:R,2,)," ")</f>
        <v>Delivered</v>
      </c>
      <c r="D406" s="1" t="str">
        <f>_xlfn.XLOOKUP(B406,MasterSheet!Q:Q,MasterSheet!P:P)</f>
        <v>MEDLIFE</v>
      </c>
      <c r="E406" s="1" t="str">
        <f t="shared" si="68"/>
        <v>DTDC</v>
      </c>
      <c r="F406" s="1" t="str">
        <f t="shared" si="69"/>
        <v>Wednesday</v>
      </c>
    </row>
    <row r="407" spans="1:6" x14ac:dyDescent="0.25">
      <c r="A407" s="2">
        <f>_xlfn.XLOOKUP(B407,MasterSheet!Q:Q,MasterSheet!N:N," ")</f>
        <v>45901</v>
      </c>
      <c r="B407" s="1" t="str">
        <v>D3002950334</v>
      </c>
      <c r="C407" s="1" t="str">
        <f>IFERROR(VLOOKUP(B407,MasterSheet!Q:R,2,)," ")</f>
        <v>Delivered</v>
      </c>
      <c r="D407" s="1" t="str">
        <f>_xlfn.XLOOKUP(B407,MasterSheet!Q:Q,MasterSheet!P:P)</f>
        <v>IISER MOHALI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45908</v>
      </c>
      <c r="B408" s="1" t="str">
        <v>D3002950414</v>
      </c>
      <c r="C408" s="1" t="str">
        <f>IFERROR(VLOOKUP(B408,MasterSheet!Q:R,2,)," ")</f>
        <v>Delivered</v>
      </c>
      <c r="D408" s="1" t="str">
        <f>_xlfn.XLOOKUP(B408,MasterSheet!Q:Q,MasterSheet!P:P)</f>
        <v>RESEARCH</v>
      </c>
      <c r="E408" s="1" t="str">
        <f t="shared" si="68"/>
        <v>DTDC</v>
      </c>
      <c r="F408" s="1" t="str">
        <f t="shared" si="69"/>
        <v>Monday</v>
      </c>
    </row>
    <row r="409" spans="1:6" x14ac:dyDescent="0.25">
      <c r="A409" s="2">
        <f>_xlfn.XLOOKUP(B409,MasterSheet!Q:Q,MasterSheet!N:N," ")</f>
        <v>45908</v>
      </c>
      <c r="B409" s="1" t="str">
        <v>D3002950415</v>
      </c>
      <c r="C409" s="1" t="str">
        <f>IFERROR(VLOOKUP(B409,MasterSheet!Q:R,2,)," ")</f>
        <v>Delivered</v>
      </c>
      <c r="D409" s="1" t="str">
        <f>_xlfn.XLOOKUP(B409,MasterSheet!Q:Q,MasterSheet!P:P)</f>
        <v>IISER MOHALI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45908</v>
      </c>
      <c r="B410" s="1" t="str">
        <v>D3002950416</v>
      </c>
      <c r="C410" s="1" t="str">
        <f>IFERROR(VLOOKUP(B410,MasterSheet!Q:R,2,)," ")</f>
        <v>Delivered</v>
      </c>
      <c r="D410" s="1" t="str">
        <f>_xlfn.XLOOKUP(B410,MasterSheet!Q:Q,MasterSheet!P:P)</f>
        <v>VECTOR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45908</v>
      </c>
      <c r="B411" s="1" t="str">
        <v>D3002950417</v>
      </c>
      <c r="C411" s="1" t="str">
        <f>IFERROR(VLOOKUP(B411,MasterSheet!Q:R,2,)," ")</f>
        <v>Delivered</v>
      </c>
      <c r="D411" s="1" t="str">
        <f>_xlfn.XLOOKUP(B411,MasterSheet!Q:Q,MasterSheet!P:P)</f>
        <v>ESSENCE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45913</v>
      </c>
      <c r="B412" s="1" t="str">
        <v>D3003568451</v>
      </c>
      <c r="C412" s="1" t="str">
        <f>IFERROR(VLOOKUP(B412,MasterSheet!Q:R,2,)," ")</f>
        <v>Delivered</v>
      </c>
      <c r="D412" s="1" t="str">
        <f>_xlfn.XLOOKUP(B412,MasterSheet!Q:Q,MasterSheet!P:P)</f>
        <v>MEDLIFE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45915</v>
      </c>
      <c r="B413" s="1" t="str">
        <v>D3003568486</v>
      </c>
      <c r="C413" s="1" t="str">
        <f>IFERROR(VLOOKUP(B413,MasterSheet!Q:R,2,)," ")</f>
        <v>Delivered</v>
      </c>
      <c r="D413" s="1" t="str">
        <f>_xlfn.XLOOKUP(B413,MasterSheet!Q:Q,MasterSheet!P:P)</f>
        <v>IMTECH</v>
      </c>
      <c r="E413" s="1" t="str">
        <f t="shared" si="68"/>
        <v>DTDC</v>
      </c>
      <c r="F413" s="1" t="str">
        <f t="shared" si="69"/>
        <v>Monday</v>
      </c>
    </row>
    <row r="414" spans="1:6" x14ac:dyDescent="0.25">
      <c r="A414" s="2">
        <f>_xlfn.XLOOKUP(B414,MasterSheet!Q:Q,MasterSheet!N:N," ")</f>
        <v>45915</v>
      </c>
      <c r="B414" s="1" t="str">
        <v>D3003568487</v>
      </c>
      <c r="C414" s="1" t="str">
        <f>IFERROR(VLOOKUP(B414,MasterSheet!Q:R,2,)," ")</f>
        <v>Delivered</v>
      </c>
      <c r="D414" s="1" t="str">
        <f>_xlfn.XLOOKUP(B414,MasterSheet!Q:Q,MasterSheet!P:P)</f>
        <v>RESEARCH</v>
      </c>
      <c r="E414" s="1" t="str">
        <f t="shared" si="68"/>
        <v>DTDC</v>
      </c>
      <c r="F414" s="1" t="str">
        <f t="shared" si="69"/>
        <v>Monday</v>
      </c>
    </row>
    <row r="415" spans="1:6" x14ac:dyDescent="0.25">
      <c r="A415" s="2">
        <f>_xlfn.XLOOKUP(B415,MasterSheet!Q:Q,MasterSheet!N:N," ")</f>
        <v>45915</v>
      </c>
      <c r="B415" s="1" t="str">
        <v>D3003568488</v>
      </c>
      <c r="C415" s="1" t="str">
        <f>IFERROR(VLOOKUP(B415,MasterSheet!Q:R,2,)," ")</f>
        <v>Delivered</v>
      </c>
      <c r="D415" s="1" t="str">
        <f>_xlfn.XLOOKUP(B415,MasterSheet!Q:Q,MasterSheet!P:P)</f>
        <v>VECTOR</v>
      </c>
      <c r="E415" s="1" t="str">
        <f t="shared" si="68"/>
        <v>DTDC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45927</v>
      </c>
      <c r="B416" s="1" t="str">
        <v>D3003710005</v>
      </c>
      <c r="C416" s="1" t="str">
        <f>IFERROR(VLOOKUP(B416,MasterSheet!Q:R,2,)," ")</f>
        <v>Delivered</v>
      </c>
      <c r="D416" s="1" t="str">
        <f>_xlfn.XLOOKUP(B416,MasterSheet!Q:Q,MasterSheet!P:P)</f>
        <v>INFINITY</v>
      </c>
      <c r="E416" s="1" t="str">
        <f t="shared" si="68"/>
        <v>DTDC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45927</v>
      </c>
      <c r="B417" s="1" t="str">
        <v>D3003710006</v>
      </c>
      <c r="C417" s="1" t="str">
        <f>IFERROR(VLOOKUP(B417,MasterSheet!Q:R,2,)," ")</f>
        <v>Delivered</v>
      </c>
      <c r="D417" s="1" t="str">
        <f>_xlfn.XLOOKUP(B417,MasterSheet!Q:Q,MasterSheet!P:P)</f>
        <v>MEDLIFE</v>
      </c>
      <c r="E417" s="1" t="str">
        <f t="shared" si="68"/>
        <v>DTDC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45934</v>
      </c>
      <c r="B418" s="1" t="str">
        <v>D3003710010</v>
      </c>
      <c r="C418" s="1">
        <f>IFERROR(VLOOKUP(B418,MasterSheet!Q:R,2,)," ")</f>
        <v>0</v>
      </c>
      <c r="D418" s="1" t="str">
        <f>_xlfn.XLOOKUP(B418,MasterSheet!Q:Q,MasterSheet!P:P)</f>
        <v>Vector</v>
      </c>
      <c r="E418" s="1" t="str">
        <f t="shared" si="68"/>
        <v>DTDC</v>
      </c>
      <c r="F418" s="1" t="str">
        <f t="shared" si="69"/>
        <v>Saturday</v>
      </c>
    </row>
    <row r="419" spans="1:6" x14ac:dyDescent="0.25">
      <c r="B419" t="str">
        <v>D3003710018</v>
      </c>
    </row>
    <row r="420" spans="1:6" x14ac:dyDescent="0.25">
      <c r="B420" t="str">
        <v>Expired</v>
      </c>
    </row>
    <row r="421" spans="1:6" x14ac:dyDescent="0.25">
      <c r="B421" t="str">
        <v>PORTER</v>
      </c>
    </row>
    <row r="422" spans="1:6" x14ac:dyDescent="0.25">
      <c r="B422" t="str">
        <v>WILL BE BILLED</v>
      </c>
    </row>
    <row r="423" spans="1:6" x14ac:dyDescent="0.25">
      <c r="B423" t="str">
        <v>with M Bio</v>
      </c>
    </row>
    <row r="424" spans="1:6" x14ac:dyDescent="0.25">
      <c r="B424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58"/>
  <sheetViews>
    <sheetView zoomScale="85" zoomScaleNormal="85" workbookViewId="0">
      <selection activeCell="G30" sqref="G30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1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134">_xlfn._xlws.SORT(
  _xlfn._xlws.FILTER(
    CHOOSE({1,2,3,4,5,6,7,8,9},
      MasterSheet!H2:H10407,
      MasterSheet!L2:L10407,
      MasterSheet!P2:P10407,
      MasterSheet!S2:S10407,
      MasterSheet!U2:U10407,
      MasterSheet!T2:T10407,
MasterSheet!V2:V10407,MasterSheet!W2:W10407,MasterSheet!AC2:AC10407
    ),
    MasterSheet!L2:L10407 &gt; 0
  ),
  3, TRUE
)</f>
        <v>103011</v>
      </c>
      <c r="B2" s="68">
        <v>1</v>
      </c>
      <c r="C2" s="68" t="str">
        <v>ABHI BIO</v>
      </c>
      <c r="D2" s="68">
        <v>4</v>
      </c>
      <c r="E2" s="68" t="str">
        <v>BioLegend</v>
      </c>
      <c r="F2" s="68">
        <v>0</v>
      </c>
      <c r="G2" s="68" t="str">
        <v>Kolkata</v>
      </c>
      <c r="H2" s="68" t="str">
        <v>Monday (6-10-2025)</v>
      </c>
      <c r="I2" s="68" t="str">
        <v>OutStation</v>
      </c>
      <c r="K2" s="68">
        <f t="shared" ref="K2:K33" si="0">SUMIFS(B:B,C:C, L2,D:D, M2,E:E, N2,F:F, O2,G:G, P2,H:H, Q2)</f>
        <v>20</v>
      </c>
      <c r="L2" s="68" t="str">
        <v>ABHI BIO</v>
      </c>
      <c r="M2" s="68">
        <v>4</v>
      </c>
      <c r="N2" s="68" t="str">
        <v>BioLegend</v>
      </c>
      <c r="O2" s="68">
        <v>0</v>
      </c>
      <c r="P2" s="68" t="str">
        <v>Kolkata</v>
      </c>
      <c r="Q2" s="68" t="str">
        <v>Monday (6-10-2025)</v>
      </c>
      <c r="R2" s="68" t="str">
        <v>OutStation</v>
      </c>
      <c r="S2" s="68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Monday (6-10-2025)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Monday (6-10-2025)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Monday (6-10-2025)</v>
      </c>
      <c r="I5" s="1" t="str">
        <v>OutStation</v>
      </c>
      <c r="K5" s="1">
        <f t="shared" si="0"/>
        <v>1</v>
      </c>
      <c r="L5" s="1" t="str">
        <v>CELLOGEN</v>
      </c>
      <c r="M5" s="1">
        <v>-80</v>
      </c>
      <c r="N5" s="1" t="str">
        <v>BPS</v>
      </c>
      <c r="O5" s="1">
        <v>0</v>
      </c>
      <c r="P5" s="1" t="str">
        <v>Noida</v>
      </c>
      <c r="Q5" s="1" t="str">
        <v>Priyanka Madam</v>
      </c>
      <c r="R5" s="1" t="str">
        <v>Local</v>
      </c>
      <c r="S5" s="1">
        <f t="shared" si="1"/>
        <v>1</v>
      </c>
    </row>
    <row r="6" spans="1:19" x14ac:dyDescent="0.25">
      <c r="A6" s="68">
        <v>317313</v>
      </c>
      <c r="B6" s="68">
        <v>1</v>
      </c>
      <c r="C6" s="68" t="str">
        <v>ABHI BIO</v>
      </c>
      <c r="D6" s="68">
        <v>4</v>
      </c>
      <c r="E6" s="68" t="str">
        <v>BioLegend</v>
      </c>
      <c r="F6" s="68">
        <v>0</v>
      </c>
      <c r="G6" s="68" t="str">
        <v>Kolkata</v>
      </c>
      <c r="H6" s="68" t="str">
        <v>Monday (6-10-2025)</v>
      </c>
      <c r="I6" s="68" t="str">
        <v>OutStation</v>
      </c>
      <c r="K6" s="68">
        <f t="shared" si="0"/>
        <v>2</v>
      </c>
      <c r="L6" s="68" t="str">
        <v>FARCAST</v>
      </c>
      <c r="M6" s="68">
        <v>-20</v>
      </c>
      <c r="N6" s="68" t="str">
        <v>TOPCLASS ENTERPRISES</v>
      </c>
      <c r="O6" s="68">
        <v>0</v>
      </c>
      <c r="P6" s="68" t="str">
        <v>Banglore</v>
      </c>
      <c r="Q6" s="68" t="str">
        <v>On Hold</v>
      </c>
      <c r="R6" s="68" t="str">
        <v>OutStation</v>
      </c>
      <c r="S6" s="68">
        <f t="shared" si="1"/>
        <v>2</v>
      </c>
    </row>
    <row r="7" spans="1:19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Monday (6-10-2025)</v>
      </c>
      <c r="I7" s="1" t="str">
        <v>OutStation</v>
      </c>
      <c r="K7" s="1">
        <f t="shared" si="0"/>
        <v>1</v>
      </c>
      <c r="L7" s="1" t="str">
        <v>IISER MOHALI</v>
      </c>
      <c r="M7" s="1" t="str">
        <v>RT</v>
      </c>
      <c r="N7" s="1" t="str">
        <v>BioLegend</v>
      </c>
      <c r="O7" s="1">
        <v>0</v>
      </c>
      <c r="P7" s="1" t="str">
        <v>MOHALI (PUNJAB)</v>
      </c>
      <c r="Q7" s="1" t="str">
        <v>Monday (6-10-2025)</v>
      </c>
      <c r="R7" s="1" t="str">
        <v>OutStation</v>
      </c>
      <c r="S7" s="1">
        <f t="shared" si="1"/>
        <v>1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Monday (6-10-2025)</v>
      </c>
      <c r="I8" s="1" t="str">
        <v>OutStation</v>
      </c>
      <c r="K8" s="1">
        <f t="shared" si="0"/>
        <v>1</v>
      </c>
      <c r="L8" s="1" t="str">
        <v>IIT DELHI</v>
      </c>
      <c r="M8" s="1" t="str">
        <v>RT</v>
      </c>
      <c r="N8" s="1" t="str">
        <v>SARTORIUS</v>
      </c>
      <c r="O8" s="1">
        <v>0</v>
      </c>
      <c r="P8" s="1" t="str">
        <v>Delhi</v>
      </c>
      <c r="Q8" s="1">
        <v>0</v>
      </c>
      <c r="R8" s="1" t="str">
        <v>Local</v>
      </c>
      <c r="S8" s="1">
        <f t="shared" si="1"/>
        <v>1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Monday (6-10-2025)</v>
      </c>
      <c r="I9" s="1" t="str">
        <v>OutStation</v>
      </c>
      <c r="K9" s="1">
        <f t="shared" si="0"/>
        <v>4</v>
      </c>
      <c r="L9" s="1" t="str">
        <v>ILS</v>
      </c>
      <c r="M9" s="1">
        <v>-80</v>
      </c>
      <c r="N9" s="1" t="str">
        <v>Dharmacon</v>
      </c>
      <c r="O9" s="1">
        <v>0</v>
      </c>
      <c r="P9" s="1" t="str">
        <v>Bhuvneshwar</v>
      </c>
      <c r="Q9" s="1" t="str">
        <v>On Hold</v>
      </c>
      <c r="R9" s="1" t="str">
        <v>OutStation</v>
      </c>
      <c r="S9" s="1">
        <f t="shared" si="1"/>
        <v>4</v>
      </c>
    </row>
    <row r="10" spans="1:19" x14ac:dyDescent="0.25">
      <c r="A10" s="68">
        <v>356110</v>
      </c>
      <c r="B10" s="68">
        <v>1</v>
      </c>
      <c r="C10" s="68" t="str">
        <v>ABHI BIO</v>
      </c>
      <c r="D10" s="68">
        <v>4</v>
      </c>
      <c r="E10" s="68" t="str">
        <v>BioLegend</v>
      </c>
      <c r="F10" s="68">
        <v>0</v>
      </c>
      <c r="G10" s="68" t="str">
        <v>Kolkata</v>
      </c>
      <c r="H10" s="68" t="str">
        <v>Monday (6-10-2025)</v>
      </c>
      <c r="I10" s="68" t="str">
        <v>OutStation</v>
      </c>
      <c r="K10" s="68">
        <f t="shared" si="0"/>
        <v>2</v>
      </c>
      <c r="L10" s="68" t="str">
        <v>ILS</v>
      </c>
      <c r="M10" s="68">
        <v>4</v>
      </c>
      <c r="N10" s="68" t="str">
        <v>BioLegend</v>
      </c>
      <c r="O10" s="68">
        <v>0</v>
      </c>
      <c r="P10" s="68" t="str">
        <v>Bhuvneshwar</v>
      </c>
      <c r="Q10" s="68" t="str">
        <v>On Hold</v>
      </c>
      <c r="R10" s="68" t="str">
        <v>OutStation</v>
      </c>
      <c r="S10" s="68">
        <f t="shared" si="1"/>
        <v>2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Monday (6-10-2025)</v>
      </c>
      <c r="I11" s="1" t="str">
        <v>OutStation</v>
      </c>
      <c r="K11" s="1">
        <f t="shared" si="0"/>
        <v>1</v>
      </c>
      <c r="L11" s="1" t="str">
        <v>KEMWELL</v>
      </c>
      <c r="M11" s="1">
        <v>-20</v>
      </c>
      <c r="N11" s="1" t="str">
        <v>BOSTER</v>
      </c>
      <c r="O11" s="1">
        <v>0</v>
      </c>
      <c r="P11" s="1" t="str">
        <v xml:space="preserve"> BANGLORE</v>
      </c>
      <c r="Q11" s="1" t="str">
        <v>Monday (6-10-2025)</v>
      </c>
      <c r="R11" s="1" t="str">
        <v>OutStation</v>
      </c>
      <c r="S11" s="1">
        <f t="shared" si="1"/>
        <v>1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Monday (6-10-2025)</v>
      </c>
      <c r="I12" s="1" t="str">
        <v>OutStation</v>
      </c>
      <c r="K12" s="1">
        <f t="shared" si="0"/>
        <v>1</v>
      </c>
      <c r="L12" s="1" t="str">
        <v>M BIOTECH</v>
      </c>
      <c r="M12" s="1">
        <v>4</v>
      </c>
      <c r="N12" s="1" t="str">
        <v>BioXcell</v>
      </c>
      <c r="O12" s="1">
        <v>0</v>
      </c>
      <c r="P12" s="1" t="str">
        <v>Kolkata</v>
      </c>
      <c r="Q12" s="1" t="str">
        <v>Saturday (4-10-2025)</v>
      </c>
      <c r="R12" s="1" t="str">
        <v>OutStation</v>
      </c>
      <c r="S12" s="1">
        <f t="shared" si="1"/>
        <v>1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Monday (6-10-2025)</v>
      </c>
      <c r="I13" s="1" t="str">
        <v>OutStation</v>
      </c>
      <c r="K13" s="1">
        <f t="shared" si="0"/>
        <v>2</v>
      </c>
      <c r="L13" s="1" t="str">
        <v>NII</v>
      </c>
      <c r="M13" s="1" t="str">
        <v>RT</v>
      </c>
      <c r="N13" s="1" t="str">
        <v>SARTORIUS</v>
      </c>
      <c r="O13" s="1">
        <v>0</v>
      </c>
      <c r="P13" s="1" t="str">
        <v>Delhi</v>
      </c>
      <c r="Q13" s="1">
        <v>0</v>
      </c>
      <c r="R13" s="1" t="str">
        <v>Local</v>
      </c>
      <c r="S13" s="1">
        <f t="shared" si="1"/>
        <v>2</v>
      </c>
    </row>
    <row r="14" spans="1:19" x14ac:dyDescent="0.25">
      <c r="A14" s="68">
        <v>368508</v>
      </c>
      <c r="B14" s="68">
        <v>1</v>
      </c>
      <c r="C14" s="68" t="str">
        <v>ABHI BIO</v>
      </c>
      <c r="D14" s="68">
        <v>4</v>
      </c>
      <c r="E14" s="68" t="str">
        <v>BioLegend</v>
      </c>
      <c r="F14" s="68">
        <v>0</v>
      </c>
      <c r="G14" s="68" t="str">
        <v>Kolkata</v>
      </c>
      <c r="H14" s="68" t="str">
        <v>Monday (6-10-2025)</v>
      </c>
      <c r="I14" s="68" t="str">
        <v>OutStation</v>
      </c>
      <c r="K14" s="68">
        <f t="shared" si="0"/>
        <v>1</v>
      </c>
      <c r="L14" s="68" t="str">
        <v>NNF</v>
      </c>
      <c r="M14" s="68">
        <v>-20</v>
      </c>
      <c r="N14" s="68" t="str">
        <v>Targetmol</v>
      </c>
      <c r="O14" s="68">
        <v>0</v>
      </c>
      <c r="P14" s="68" t="str">
        <v>Banglore</v>
      </c>
      <c r="Q14" s="68" t="str">
        <v>Sample</v>
      </c>
      <c r="R14" s="68" t="str">
        <v>OutStation</v>
      </c>
      <c r="S14" s="68">
        <f t="shared" si="1"/>
        <v>1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Monday (6-10-2025)</v>
      </c>
      <c r="I15" s="1" t="str">
        <v>OutStation</v>
      </c>
      <c r="K15" s="1">
        <f t="shared" si="0"/>
        <v>1</v>
      </c>
      <c r="L15" s="1" t="str">
        <v>Opening Stock</v>
      </c>
      <c r="M15" s="1">
        <v>-20</v>
      </c>
      <c r="N15" s="1" t="str">
        <v>Dharmacon</v>
      </c>
      <c r="O15" s="1" t="str">
        <v>Set of 4 item code (N-187978-01-0020, N-187978-02-0020, N-187978-03-0020, N-187978-04-0020)</v>
      </c>
      <c r="P15" s="1" t="str">
        <v>STOCK</v>
      </c>
      <c r="Q15" s="1" t="str">
        <v>Stock</v>
      </c>
      <c r="R15" s="1" t="str">
        <v>STOCK</v>
      </c>
      <c r="S15" s="1">
        <f t="shared" si="1"/>
        <v>1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Monday (6-10-2025)</v>
      </c>
      <c r="I16" s="1" t="str">
        <v>OutStation</v>
      </c>
      <c r="K16" s="1">
        <f t="shared" si="0"/>
        <v>9</v>
      </c>
      <c r="L16" s="1" t="str">
        <v>Opening Stock</v>
      </c>
      <c r="M16" s="1">
        <v>-20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9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Monday (6-10-2025)</v>
      </c>
      <c r="I17" s="1" t="str">
        <v>OutStation</v>
      </c>
      <c r="K17" s="1">
        <f t="shared" si="0"/>
        <v>15</v>
      </c>
      <c r="L17" s="1" t="str">
        <v>Opening Stock</v>
      </c>
      <c r="M17" s="1">
        <v>4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15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Monday (6-10-2025)</v>
      </c>
      <c r="I18" s="1" t="str">
        <v>OutStation</v>
      </c>
      <c r="K18" s="1">
        <f t="shared" si="0"/>
        <v>1</v>
      </c>
      <c r="L18" s="1" t="str">
        <v>OPENING STOCK</v>
      </c>
      <c r="M18" s="1">
        <v>4</v>
      </c>
      <c r="N18" s="1" t="str">
        <v>Dharmacon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1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Monday (6-10-2025)</v>
      </c>
      <c r="I19" s="1" t="str">
        <v>OutStation</v>
      </c>
      <c r="K19" s="1">
        <f t="shared" si="0"/>
        <v>23</v>
      </c>
      <c r="L19" s="1" t="str">
        <v>OPENING STOCK</v>
      </c>
      <c r="M19" s="1" t="str">
        <v>RT</v>
      </c>
      <c r="N19" s="1" t="str">
        <v>Sartorius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23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Monday (6-10-2025)</v>
      </c>
      <c r="I20" s="1" t="str">
        <v>OutStation</v>
      </c>
      <c r="K20" s="1">
        <f t="shared" si="0"/>
        <v>3</v>
      </c>
      <c r="L20" s="1" t="str">
        <v>RCB</v>
      </c>
      <c r="M20" s="1">
        <v>-20</v>
      </c>
      <c r="N20" s="1" t="str">
        <v>Dharmacon</v>
      </c>
      <c r="O20" s="1">
        <v>0</v>
      </c>
      <c r="P20" s="1" t="str">
        <v>Delhi</v>
      </c>
      <c r="Q20" s="1" t="str">
        <v>Deepak/Priyanka Madam</v>
      </c>
      <c r="R20" s="1" t="str">
        <v>Local</v>
      </c>
      <c r="S20" s="1">
        <f t="shared" si="1"/>
        <v>3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Monday (6-10-2025)</v>
      </c>
      <c r="I21" s="1" t="str">
        <v>OutStation</v>
      </c>
      <c r="K21" s="1">
        <f t="shared" si="0"/>
        <v>4</v>
      </c>
      <c r="L21" s="1" t="str">
        <v>RCB</v>
      </c>
      <c r="M21" s="1">
        <v>4</v>
      </c>
      <c r="N21" s="1" t="str">
        <v>BioLegend</v>
      </c>
      <c r="O21" s="1">
        <v>0</v>
      </c>
      <c r="P21" s="1" t="str">
        <v>Delhi</v>
      </c>
      <c r="Q21" s="1" t="str">
        <v>Deepak/Priyanka Madam</v>
      </c>
      <c r="R21" s="1" t="str">
        <v>Local</v>
      </c>
      <c r="S21" s="1">
        <f t="shared" si="1"/>
        <v>4</v>
      </c>
    </row>
    <row r="22" spans="1:19" x14ac:dyDescent="0.25">
      <c r="A22" s="1">
        <v>900007707</v>
      </c>
      <c r="B22" s="1">
        <v>1</v>
      </c>
      <c r="C22" s="1" t="str">
        <v>APOLLO CHENNAI</v>
      </c>
      <c r="D22" s="1">
        <v>4</v>
      </c>
      <c r="E22" s="1" t="str">
        <v>BioLegend</v>
      </c>
      <c r="F22" s="1">
        <v>0</v>
      </c>
      <c r="G22" s="1" t="str">
        <v>CHENNAI</v>
      </c>
      <c r="H22" s="1" t="str">
        <v>PO Awaited</v>
      </c>
      <c r="I22" s="1" t="str">
        <v>OutStation</v>
      </c>
      <c r="K22" s="1">
        <f t="shared" si="0"/>
        <v>5</v>
      </c>
      <c r="L22" s="1" t="str">
        <v>Sample (PM)</v>
      </c>
      <c r="M22" s="1">
        <v>4</v>
      </c>
      <c r="N22" s="1" t="str">
        <v>Hansa Biomed</v>
      </c>
      <c r="O22" s="1" t="str">
        <v>Priyanka Madam</v>
      </c>
      <c r="P22" s="1" t="str">
        <v>delhi</v>
      </c>
      <c r="Q22" s="1" t="str">
        <v>Priyanka Madam</v>
      </c>
      <c r="R22" s="1" t="str">
        <v>Local</v>
      </c>
      <c r="S22" s="1">
        <f t="shared" si="1"/>
        <v>5</v>
      </c>
    </row>
    <row r="23" spans="1:19" x14ac:dyDescent="0.25">
      <c r="A23" s="1">
        <v>626812</v>
      </c>
      <c r="B23" s="1">
        <v>5</v>
      </c>
      <c r="C23" s="1" t="str">
        <v>AURIGINE ONCO</v>
      </c>
      <c r="D23" s="1">
        <v>4</v>
      </c>
      <c r="E23" s="1" t="str">
        <v>BioLegend</v>
      </c>
      <c r="F23" s="1" t="str">
        <v>for stock</v>
      </c>
      <c r="G23" s="1" t="str">
        <v>Banglore</v>
      </c>
      <c r="H23" s="1" t="str">
        <v>Stock</v>
      </c>
      <c r="I23" s="1" t="str">
        <v>OutStation</v>
      </c>
      <c r="K23" s="1">
        <f t="shared" si="0"/>
        <v>2</v>
      </c>
      <c r="L23" s="1" t="str">
        <v>SOUTH CAMPUS</v>
      </c>
      <c r="M23" s="1" t="str">
        <v>RT</v>
      </c>
      <c r="N23" s="1" t="str">
        <v>HOEFER</v>
      </c>
      <c r="O23" s="1">
        <v>0</v>
      </c>
      <c r="P23" s="1" t="str">
        <v>Delhi</v>
      </c>
      <c r="Q23" s="1" t="str">
        <v>Sample</v>
      </c>
      <c r="R23" s="1" t="str">
        <v>Local</v>
      </c>
      <c r="S23" s="1">
        <f t="shared" si="1"/>
        <v>2</v>
      </c>
    </row>
    <row r="24" spans="1:19" x14ac:dyDescent="0.25">
      <c r="A24" s="68">
        <v>82511</v>
      </c>
      <c r="B24" s="68">
        <v>1</v>
      </c>
      <c r="C24" s="68" t="str">
        <v>CELLOGEN</v>
      </c>
      <c r="D24" s="68">
        <v>-80</v>
      </c>
      <c r="E24" s="68" t="str">
        <v>BPS</v>
      </c>
      <c r="F24" s="68">
        <v>0</v>
      </c>
      <c r="G24" s="68" t="str">
        <v>Noida</v>
      </c>
      <c r="H24" s="68" t="str">
        <v>Priyanka Madam</v>
      </c>
      <c r="I24" s="68" t="str">
        <v>Local</v>
      </c>
      <c r="K24" s="68">
        <f t="shared" si="0"/>
        <v>2</v>
      </c>
      <c r="L24" s="68" t="str">
        <v>Stock</v>
      </c>
      <c r="M24" s="68">
        <v>4</v>
      </c>
      <c r="N24" s="68" t="str">
        <v>BioLegend</v>
      </c>
      <c r="O24" s="68" t="str">
        <v>Biocon Order Cancelled</v>
      </c>
      <c r="P24" s="68" t="str">
        <v>STOCK</v>
      </c>
      <c r="Q24" s="68" t="str">
        <v>stock</v>
      </c>
      <c r="R24" s="68" t="str">
        <v>STOCK</v>
      </c>
      <c r="S24" s="68">
        <f t="shared" si="1"/>
        <v>2</v>
      </c>
    </row>
    <row r="25" spans="1:19" x14ac:dyDescent="0.25">
      <c r="A25" s="1" t="str">
        <v>S1714</v>
      </c>
      <c r="B25" s="1">
        <v>2</v>
      </c>
      <c r="C25" s="1" t="str">
        <v>FARCAST</v>
      </c>
      <c r="D25" s="1">
        <v>-20</v>
      </c>
      <c r="E25" s="1" t="str">
        <v>TOPCLASS ENTERPRISES</v>
      </c>
      <c r="F25" s="1">
        <v>0</v>
      </c>
      <c r="G25" s="1" t="str">
        <v>Banglore</v>
      </c>
      <c r="H25" s="1" t="str">
        <v>On Hold</v>
      </c>
      <c r="I25" s="1" t="str">
        <v>OutStation</v>
      </c>
      <c r="K25" s="1">
        <f t="shared" si="0"/>
        <v>3</v>
      </c>
      <c r="L25" s="1" t="str">
        <v>STOCK</v>
      </c>
      <c r="M25" s="1">
        <v>4</v>
      </c>
      <c r="N25" s="1" t="str">
        <v>BioLegend</v>
      </c>
      <c r="O25" s="1" t="str">
        <v>FOC Informed By Priya Madam and informed to SM Sir</v>
      </c>
      <c r="P25" s="1" t="str">
        <v>STOCK</v>
      </c>
      <c r="Q25" s="1" t="str">
        <v>Stock</v>
      </c>
      <c r="R25" s="1" t="str">
        <v>STOCK</v>
      </c>
      <c r="S25" s="1">
        <f t="shared" si="1"/>
        <v>3</v>
      </c>
    </row>
    <row r="26" spans="1:19" x14ac:dyDescent="0.25">
      <c r="A26" s="1">
        <v>423501</v>
      </c>
      <c r="B26" s="1">
        <v>1</v>
      </c>
      <c r="C26" s="1" t="str">
        <v>IISER MOHALI</v>
      </c>
      <c r="D26" s="1" t="str">
        <v>RT</v>
      </c>
      <c r="E26" s="1" t="str">
        <v>BioLegend</v>
      </c>
      <c r="F26" s="1">
        <v>0</v>
      </c>
      <c r="G26" s="1" t="str">
        <v>MOHALI (PUNJAB)</v>
      </c>
      <c r="H26" s="1" t="str">
        <v>Monday (6-10-2025)</v>
      </c>
      <c r="I26" s="1" t="str">
        <v>OutStation</v>
      </c>
      <c r="K26" s="1">
        <f t="shared" si="0"/>
        <v>1</v>
      </c>
      <c r="L26" s="1" t="str">
        <v>stock</v>
      </c>
      <c r="M26" s="1">
        <v>-20</v>
      </c>
      <c r="N26" s="1" t="str">
        <v>Dharmacon</v>
      </c>
      <c r="O26" s="1" t="str">
        <v>Extra Item Purchased (Informed by Dharmendra Sir)</v>
      </c>
      <c r="P26" s="1" t="str">
        <v>STOCK</v>
      </c>
      <c r="Q26" s="1" t="str">
        <v>Stock</v>
      </c>
      <c r="R26" s="1" t="str">
        <v>STOCK</v>
      </c>
      <c r="S26" s="1">
        <f t="shared" si="1"/>
        <v>1</v>
      </c>
    </row>
    <row r="27" spans="1:19" x14ac:dyDescent="0.25">
      <c r="A27" s="68" t="str">
        <v>VS0101</v>
      </c>
      <c r="B27" s="68">
        <v>1</v>
      </c>
      <c r="C27" s="68" t="str">
        <v>IIT DELHI</v>
      </c>
      <c r="D27" s="68" t="str">
        <v>RT</v>
      </c>
      <c r="E27" s="68" t="str">
        <v>SARTORIUS</v>
      </c>
      <c r="F27" s="68">
        <v>0</v>
      </c>
      <c r="G27" s="68" t="str">
        <v>Delhi</v>
      </c>
      <c r="H27" s="68">
        <v>0</v>
      </c>
      <c r="I27" s="68" t="str">
        <v>Local</v>
      </c>
      <c r="K27" s="68">
        <f t="shared" si="0"/>
        <v>3</v>
      </c>
      <c r="L27" s="68" t="str">
        <v>STOCK</v>
      </c>
      <c r="M27" s="68">
        <v>-20</v>
      </c>
      <c r="N27" s="68" t="str">
        <v>BioLegend</v>
      </c>
      <c r="O27" s="68" t="str">
        <v xml:space="preserve">Same item dispatched to Aiims from Opening Stock </v>
      </c>
      <c r="P27" s="68" t="str">
        <v>STOCK</v>
      </c>
      <c r="Q27" s="68" t="str">
        <v>Stock</v>
      </c>
      <c r="R27" s="68" t="str">
        <v>STOCK</v>
      </c>
      <c r="S27" s="68">
        <f t="shared" si="1"/>
        <v>3</v>
      </c>
    </row>
    <row r="28" spans="1:19" x14ac:dyDescent="0.25">
      <c r="A28" s="1" t="str">
        <v>VSGH12684-16EG7919</v>
      </c>
      <c r="B28" s="1">
        <v>1</v>
      </c>
      <c r="C28" s="1" t="str">
        <v>ILS</v>
      </c>
      <c r="D28" s="1">
        <v>-80</v>
      </c>
      <c r="E28" s="1" t="str">
        <v>Dharmacon</v>
      </c>
      <c r="F28" s="1">
        <v>0</v>
      </c>
      <c r="G28" s="1" t="str">
        <v>Bhuvneshwar</v>
      </c>
      <c r="H28" s="1" t="str">
        <v>On Hold</v>
      </c>
      <c r="I28" s="1" t="str">
        <v>OutStation</v>
      </c>
      <c r="K28" s="1">
        <f t="shared" si="0"/>
        <v>2</v>
      </c>
      <c r="L28" s="1" t="str">
        <v>STOCK</v>
      </c>
      <c r="M28" s="1" t="str">
        <v>RT</v>
      </c>
      <c r="N28" s="1" t="str">
        <v>Revvity</v>
      </c>
      <c r="O28" s="1" t="str">
        <v>MACHINE (PRIYANKA MADAM)</v>
      </c>
      <c r="P28" s="1" t="str">
        <v>STOCK</v>
      </c>
      <c r="Q28" s="1" t="str">
        <v>Stock</v>
      </c>
      <c r="R28" s="1" t="str">
        <v>STOCK</v>
      </c>
      <c r="S28" s="1">
        <f t="shared" si="1"/>
        <v>2</v>
      </c>
    </row>
    <row r="29" spans="1:19" x14ac:dyDescent="0.25">
      <c r="A29" s="1" t="str">
        <v>VSGH12000</v>
      </c>
      <c r="B29" s="1">
        <v>1</v>
      </c>
      <c r="C29" s="1" t="str">
        <v>ILS</v>
      </c>
      <c r="D29" s="1">
        <v>-80</v>
      </c>
      <c r="E29" s="1" t="str">
        <v>Dharmacon</v>
      </c>
      <c r="F29" s="1">
        <v>0</v>
      </c>
      <c r="G29" s="1" t="str">
        <v>Bhuvneshwar</v>
      </c>
      <c r="H29" s="1" t="str">
        <v>On Hold</v>
      </c>
      <c r="I29" s="1" t="str">
        <v>OutStation</v>
      </c>
      <c r="K29" s="1">
        <f t="shared" si="0"/>
        <v>1</v>
      </c>
      <c r="L29" s="1" t="str">
        <v>STOCK</v>
      </c>
      <c r="M29" s="1">
        <v>4</v>
      </c>
      <c r="N29" s="1" t="str">
        <v>BioLegend</v>
      </c>
      <c r="O29" s="1" t="str">
        <v>Return From Bio Health (Extra Purchase infromed by Priynka Madam)</v>
      </c>
      <c r="P29" s="1" t="str">
        <v>STOCK</v>
      </c>
      <c r="Q29" s="1" t="str">
        <v>Priyanka Madam</v>
      </c>
      <c r="R29" s="1" t="str">
        <v>STOCK</v>
      </c>
      <c r="S29" s="1">
        <f t="shared" si="1"/>
        <v>1</v>
      </c>
    </row>
    <row r="30" spans="1:19" x14ac:dyDescent="0.25">
      <c r="A30" s="1" t="str">
        <v>VSGH12682- 16EG10482</v>
      </c>
      <c r="B30" s="1">
        <v>1</v>
      </c>
      <c r="C30" s="1" t="str">
        <v>ILS</v>
      </c>
      <c r="D30" s="1">
        <v>-80</v>
      </c>
      <c r="E30" s="1" t="str">
        <v>Dharmacon</v>
      </c>
      <c r="F30" s="1">
        <v>0</v>
      </c>
      <c r="G30" s="1" t="str">
        <v>Bhuvneshwar</v>
      </c>
      <c r="H30" s="1" t="str">
        <v>On Hold</v>
      </c>
      <c r="I30" s="1" t="str">
        <v>OutStation</v>
      </c>
      <c r="K30" s="1">
        <f t="shared" si="0"/>
        <v>5</v>
      </c>
      <c r="L30" s="1" t="str">
        <v>Stock</v>
      </c>
      <c r="M30" s="1">
        <v>4</v>
      </c>
      <c r="N30" s="1" t="str">
        <v>BioLegend</v>
      </c>
      <c r="O30" s="1">
        <v>0</v>
      </c>
      <c r="P30" s="1" t="str">
        <v>STOCK</v>
      </c>
      <c r="Q30" s="1" t="str">
        <v>Stock</v>
      </c>
      <c r="R30" s="1" t="str">
        <v>STOCK</v>
      </c>
      <c r="S30" s="1">
        <f t="shared" si="1"/>
        <v>5</v>
      </c>
    </row>
    <row r="31" spans="1:19" x14ac:dyDescent="0.25">
      <c r="A31" s="1" t="str">
        <v>VSGH12684-16EG7431</v>
      </c>
      <c r="B31" s="1">
        <v>1</v>
      </c>
      <c r="C31" s="1" t="str">
        <v>ILS</v>
      </c>
      <c r="D31" s="1">
        <v>-80</v>
      </c>
      <c r="E31" s="1" t="str">
        <v>Dharmacon</v>
      </c>
      <c r="F31" s="1">
        <v>0</v>
      </c>
      <c r="G31" s="1" t="str">
        <v>Bhuvneshwar</v>
      </c>
      <c r="H31" s="1" t="str">
        <v>On Hold</v>
      </c>
      <c r="I31" s="1" t="str">
        <v>OutStation</v>
      </c>
      <c r="K31" s="1">
        <f t="shared" si="0"/>
        <v>1</v>
      </c>
      <c r="L31" s="1" t="str">
        <v>STOCK</v>
      </c>
      <c r="M31" s="1" t="str">
        <v>4</v>
      </c>
      <c r="N31" s="1" t="str">
        <v>BioLegend</v>
      </c>
      <c r="O31" s="1" t="str">
        <v>Extra Purchase By Priya Madam</v>
      </c>
      <c r="P31" s="1" t="str">
        <v>STOCK</v>
      </c>
      <c r="Q31" s="1" t="str">
        <v>Stock</v>
      </c>
      <c r="R31" s="1" t="str">
        <v>STOCK</v>
      </c>
      <c r="S31" s="1">
        <f t="shared" si="1"/>
        <v>1</v>
      </c>
    </row>
    <row r="32" spans="1:19" x14ac:dyDescent="0.25">
      <c r="A32" s="1">
        <v>347318</v>
      </c>
      <c r="B32" s="1">
        <v>1</v>
      </c>
      <c r="C32" s="1" t="str">
        <v>ILS</v>
      </c>
      <c r="D32" s="1">
        <v>4</v>
      </c>
      <c r="E32" s="1" t="str">
        <v>BioLegend</v>
      </c>
      <c r="F32" s="1">
        <v>0</v>
      </c>
      <c r="G32" s="1" t="str">
        <v>Bhuvneshwar</v>
      </c>
      <c r="H32" s="1" t="str">
        <v>On Hold</v>
      </c>
      <c r="I32" s="1" t="str">
        <v>OutStation</v>
      </c>
      <c r="K32" s="1">
        <f t="shared" si="0"/>
        <v>5</v>
      </c>
      <c r="L32" s="1" t="str">
        <v>Stock</v>
      </c>
      <c r="M32" s="1" t="str">
        <v>RT</v>
      </c>
      <c r="N32" s="1" t="str">
        <v>Biotium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5</v>
      </c>
    </row>
    <row r="33" spans="1:19" x14ac:dyDescent="0.25">
      <c r="A33" s="1">
        <v>502948</v>
      </c>
      <c r="B33" s="1">
        <v>1</v>
      </c>
      <c r="C33" s="1" t="str">
        <v>ILS</v>
      </c>
      <c r="D33" s="1">
        <v>4</v>
      </c>
      <c r="E33" s="1" t="str">
        <v>BioLegend</v>
      </c>
      <c r="F33" s="1">
        <v>0</v>
      </c>
      <c r="G33" s="1" t="str">
        <v>Bhuvneshwar</v>
      </c>
      <c r="H33" s="1" t="str">
        <v>On Hold</v>
      </c>
      <c r="I33" s="1" t="str">
        <v>OutStation</v>
      </c>
      <c r="K33" s="1">
        <f t="shared" si="0"/>
        <v>6</v>
      </c>
      <c r="L33" s="1" t="str">
        <v>STOCK</v>
      </c>
      <c r="M33" s="1">
        <v>4</v>
      </c>
      <c r="N33" s="1" t="str">
        <v>BioLegend</v>
      </c>
      <c r="O33" s="1" t="str">
        <v>Extra Received</v>
      </c>
      <c r="P33" s="1" t="str">
        <v>STOCK</v>
      </c>
      <c r="Q33" s="1" t="str">
        <v>Stock</v>
      </c>
      <c r="R33" s="1" t="str">
        <v>STOCK</v>
      </c>
      <c r="S33" s="1">
        <f t="shared" si="1"/>
        <v>6</v>
      </c>
    </row>
    <row r="34" spans="1:19" x14ac:dyDescent="0.25">
      <c r="A34" s="1" t="str">
        <v>PROTQ9NPF7-3</v>
      </c>
      <c r="B34" s="1">
        <v>1</v>
      </c>
      <c r="C34" s="1" t="str">
        <v>KEMWELL</v>
      </c>
      <c r="D34" s="1">
        <v>-20</v>
      </c>
      <c r="E34" s="1" t="str">
        <v>BOSTER</v>
      </c>
      <c r="F34" s="1">
        <v>0</v>
      </c>
      <c r="G34" s="1" t="str">
        <v xml:space="preserve"> BANGLORE</v>
      </c>
      <c r="H34" s="1" t="str">
        <v>Monday (6-10-2025)</v>
      </c>
      <c r="I34" s="1" t="str">
        <v>OutStation</v>
      </c>
      <c r="K34" s="1">
        <f t="shared" ref="K34:K65" si="2">SUMIFS(B:B,C:C, L34,D:D, M34,E:E, N34,F:F, O34,G:G, P34,H:H, Q34)</f>
        <v>2</v>
      </c>
      <c r="L34" s="1" t="str">
        <v>STOCK</v>
      </c>
      <c r="M34" s="1" t="str">
        <v>RT</v>
      </c>
      <c r="N34" s="1" t="str">
        <v>Genei Lab</v>
      </c>
      <c r="O34" s="1">
        <v>0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2</v>
      </c>
    </row>
    <row r="35" spans="1:19" x14ac:dyDescent="0.25">
      <c r="A35" s="1" t="str">
        <v>BE0237</v>
      </c>
      <c r="B35" s="1">
        <v>1</v>
      </c>
      <c r="C35" s="1" t="str">
        <v>M BIOTECH</v>
      </c>
      <c r="D35" s="1">
        <v>4</v>
      </c>
      <c r="E35" s="1" t="str">
        <v>BioXcell</v>
      </c>
      <c r="F35" s="1">
        <v>0</v>
      </c>
      <c r="G35" s="1" t="str">
        <v>Kolkata</v>
      </c>
      <c r="H35" s="1" t="str">
        <v>Saturday (4-10-2025)</v>
      </c>
      <c r="I35" s="1" t="str">
        <v>OutStation</v>
      </c>
      <c r="K35" s="1">
        <f t="shared" si="2"/>
        <v>2</v>
      </c>
      <c r="L35" s="1" t="str">
        <v>STOCK</v>
      </c>
      <c r="M35" s="1">
        <v>-20</v>
      </c>
      <c r="N35" s="1" t="str">
        <v>Genei Lab</v>
      </c>
      <c r="O35" s="1" t="str">
        <v>One Piece Damaged received (Replacement received)</v>
      </c>
      <c r="P35" s="1" t="str">
        <v>STOCK</v>
      </c>
      <c r="Q35" s="1" t="str">
        <v>Stock</v>
      </c>
      <c r="R35" s="1" t="str">
        <v>STOCK</v>
      </c>
      <c r="S35" s="1">
        <f t="shared" si="3"/>
        <v>2</v>
      </c>
    </row>
    <row r="36" spans="1:19" x14ac:dyDescent="0.25">
      <c r="A36" s="1" t="str">
        <v>VS0102</v>
      </c>
      <c r="B36" s="1">
        <v>1</v>
      </c>
      <c r="C36" s="1" t="str">
        <v>NII</v>
      </c>
      <c r="D36" s="1" t="str">
        <v>RT</v>
      </c>
      <c r="E36" s="1" t="str">
        <v>SARTORIUS</v>
      </c>
      <c r="F36" s="1">
        <v>0</v>
      </c>
      <c r="G36" s="1" t="str">
        <v>Delhi</v>
      </c>
      <c r="H36" s="1">
        <v>0</v>
      </c>
      <c r="I36" s="1" t="str">
        <v>Local</v>
      </c>
      <c r="K36" s="1">
        <f t="shared" si="2"/>
        <v>3</v>
      </c>
      <c r="L36" s="1" t="str">
        <v>STOCK</v>
      </c>
      <c r="M36" s="1">
        <v>-20</v>
      </c>
      <c r="N36" s="1" t="str">
        <v>Genei Lab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3</v>
      </c>
    </row>
    <row r="37" spans="1:19" x14ac:dyDescent="0.25">
      <c r="A37" s="1" t="str">
        <v>VS0131</v>
      </c>
      <c r="B37" s="1">
        <v>1</v>
      </c>
      <c r="C37" s="1" t="str">
        <v>NII</v>
      </c>
      <c r="D37" s="1" t="str">
        <v>RT</v>
      </c>
      <c r="E37" s="1" t="str">
        <v>SARTORIUS</v>
      </c>
      <c r="F37" s="1">
        <v>0</v>
      </c>
      <c r="G37" s="1" t="str">
        <v>Delhi</v>
      </c>
      <c r="H37" s="1">
        <v>0</v>
      </c>
      <c r="I37" s="1" t="str">
        <v>Local</v>
      </c>
      <c r="K37" s="1">
        <f t="shared" si="2"/>
        <v>3</v>
      </c>
      <c r="L37" s="1" t="str">
        <v>STOCK</v>
      </c>
      <c r="M37" s="1" t="str">
        <v>rt</v>
      </c>
      <c r="N37" s="1" t="str">
        <v>BioLegend</v>
      </c>
      <c r="O37" s="1" t="str">
        <v>Extra Received</v>
      </c>
      <c r="P37" s="1" t="str">
        <v>STOCK</v>
      </c>
      <c r="Q37" s="1" t="str">
        <v>Stock</v>
      </c>
      <c r="R37" s="1" t="str">
        <v>STOCK</v>
      </c>
      <c r="S37" s="1">
        <f t="shared" si="3"/>
        <v>3</v>
      </c>
    </row>
    <row r="38" spans="1:19" x14ac:dyDescent="0.25">
      <c r="A38" s="1" t="str">
        <v>T1785</v>
      </c>
      <c r="B38" s="1">
        <v>1</v>
      </c>
      <c r="C38" s="1" t="str">
        <v>NNF</v>
      </c>
      <c r="D38" s="1">
        <v>-20</v>
      </c>
      <c r="E38" s="1" t="str">
        <v>Targetmol</v>
      </c>
      <c r="F38" s="1">
        <v>0</v>
      </c>
      <c r="G38" s="1" t="str">
        <v>Banglore</v>
      </c>
      <c r="H38" s="1" t="str">
        <v>Sample</v>
      </c>
      <c r="I38" s="1" t="str">
        <v>OutStation</v>
      </c>
      <c r="K38" s="1">
        <f t="shared" si="2"/>
        <v>3</v>
      </c>
      <c r="L38" s="1" t="str">
        <v>stock</v>
      </c>
      <c r="M38" s="1">
        <v>4</v>
      </c>
      <c r="N38" s="1" t="str">
        <v>Genexis Biotech</v>
      </c>
      <c r="O38" s="1" t="str">
        <v>Sample Received (Priyanka madam)</v>
      </c>
      <c r="P38" s="1" t="str">
        <v>STOCK</v>
      </c>
      <c r="Q38" s="1" t="str">
        <v>Stock</v>
      </c>
      <c r="R38" s="1" t="str">
        <v>STOCK</v>
      </c>
      <c r="S38" s="1">
        <f t="shared" si="3"/>
        <v>3</v>
      </c>
    </row>
    <row r="39" spans="1:19" x14ac:dyDescent="0.25">
      <c r="A39" s="1" t="str">
        <v>RU-187978-00-0020</v>
      </c>
      <c r="B39" s="1">
        <v>1</v>
      </c>
      <c r="C39" s="1" t="str">
        <v>Opening Stock</v>
      </c>
      <c r="D39" s="1">
        <v>-20</v>
      </c>
      <c r="E39" s="1" t="str">
        <v>Dharmacon</v>
      </c>
      <c r="F39" s="1" t="str">
        <v>Set of 4 item code (N-187978-01-0020, N-187978-02-0020, N-187978-03-0020, N-187978-04-0020)</v>
      </c>
      <c r="G39" s="1" t="str">
        <v>STOCK</v>
      </c>
      <c r="H39" s="1" t="str">
        <v>Stock</v>
      </c>
      <c r="I39" s="1" t="str">
        <v>STOCK</v>
      </c>
      <c r="K39" s="1">
        <f t="shared" si="2"/>
        <v>17</v>
      </c>
      <c r="L39" s="1" t="str">
        <v>STOCK</v>
      </c>
      <c r="M39" s="1">
        <v>-20</v>
      </c>
      <c r="N39" s="1" t="str">
        <v>Intron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17</v>
      </c>
    </row>
    <row r="40" spans="1:19" x14ac:dyDescent="0.25">
      <c r="A40" s="1">
        <v>556002</v>
      </c>
      <c r="B40" s="1">
        <v>5</v>
      </c>
      <c r="C40" s="1" t="str">
        <v>Opening Stock</v>
      </c>
      <c r="D40" s="1">
        <v>-20</v>
      </c>
      <c r="E40" s="1" t="str">
        <v>BioLegend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69</v>
      </c>
      <c r="L40" s="1" t="str">
        <v>Stock</v>
      </c>
      <c r="M40" s="1" t="str">
        <v>RT</v>
      </c>
      <c r="N40" s="1" t="str">
        <v>Sartorius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69</v>
      </c>
    </row>
    <row r="41" spans="1:19" x14ac:dyDescent="0.25">
      <c r="A41" s="1">
        <v>570802</v>
      </c>
      <c r="B41" s="1">
        <v>2</v>
      </c>
      <c r="C41" s="1" t="str">
        <v>Opening Stock</v>
      </c>
      <c r="D41" s="1">
        <v>-20</v>
      </c>
      <c r="E41" s="1" t="str">
        <v>BioLegend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28</v>
      </c>
      <c r="L41" s="1" t="str">
        <v>Stock</v>
      </c>
      <c r="M41" s="1" t="str">
        <v>RT</v>
      </c>
      <c r="N41" s="1" t="str">
        <v>Mp Bio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28</v>
      </c>
    </row>
    <row r="42" spans="1:19" x14ac:dyDescent="0.25">
      <c r="A42" s="1">
        <v>423303</v>
      </c>
      <c r="B42" s="1">
        <v>2</v>
      </c>
      <c r="C42" s="1" t="str">
        <v>Opening Stock</v>
      </c>
      <c r="D42" s="1">
        <v>-20</v>
      </c>
      <c r="E42" s="1" t="str">
        <v>BioLegend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18</v>
      </c>
      <c r="L42" s="1" t="str">
        <v>Stock</v>
      </c>
      <c r="M42" s="1">
        <v>-20</v>
      </c>
      <c r="N42" s="1" t="str">
        <v>Mp Bio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18</v>
      </c>
    </row>
    <row r="43" spans="1:19" x14ac:dyDescent="0.25">
      <c r="A43" s="1">
        <v>421002</v>
      </c>
      <c r="B43" s="1">
        <v>4</v>
      </c>
      <c r="C43" s="1" t="str">
        <v>Opening Stock</v>
      </c>
      <c r="D43" s="1">
        <v>4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3</v>
      </c>
      <c r="L43" s="1" t="str">
        <v>Stock</v>
      </c>
      <c r="M43" s="1">
        <v>4</v>
      </c>
      <c r="N43" s="1" t="str">
        <v>BioLegend</v>
      </c>
      <c r="O43" s="1" t="str">
        <v>Retrun From IGIB , Invoice Number 1058</v>
      </c>
      <c r="P43" s="1" t="str">
        <v>STOCK</v>
      </c>
      <c r="Q43" s="1" t="str">
        <v>Stock</v>
      </c>
      <c r="R43" s="1" t="str">
        <v>STOCK</v>
      </c>
      <c r="S43" s="1">
        <f t="shared" si="3"/>
        <v>3</v>
      </c>
    </row>
    <row r="44" spans="1:19" x14ac:dyDescent="0.25">
      <c r="A44" s="1">
        <v>421403</v>
      </c>
      <c r="B44" s="1">
        <v>7</v>
      </c>
      <c r="C44" s="1" t="str">
        <v>Opening Stock</v>
      </c>
      <c r="D44" s="1">
        <v>4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1</v>
      </c>
      <c r="L44" s="1" t="str">
        <v>Stock</v>
      </c>
      <c r="M44" s="1">
        <v>4</v>
      </c>
      <c r="N44" s="1" t="str">
        <v>BioXcell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</v>
      </c>
    </row>
    <row r="45" spans="1:19" x14ac:dyDescent="0.25">
      <c r="A45" s="1">
        <v>100261</v>
      </c>
      <c r="B45" s="1">
        <v>1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2</v>
      </c>
      <c r="L45" s="1" t="str">
        <v>Stock</v>
      </c>
      <c r="M45" s="1">
        <v>4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2</v>
      </c>
    </row>
    <row r="46" spans="1:19" x14ac:dyDescent="0.25">
      <c r="A46" s="1">
        <v>108123</v>
      </c>
      <c r="B46" s="1">
        <v>1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1</v>
      </c>
      <c r="L46" s="1" t="str">
        <v>THSTI</v>
      </c>
      <c r="M46" s="1">
        <v>4</v>
      </c>
      <c r="N46" s="1" t="str">
        <v>BioLegend</v>
      </c>
      <c r="O46" s="1">
        <v>0</v>
      </c>
      <c r="P46" s="1" t="str">
        <v>Faridabad</v>
      </c>
      <c r="Q46" s="1" t="str">
        <v>Priyanka Madam</v>
      </c>
      <c r="R46" s="1" t="str">
        <v>Local</v>
      </c>
      <c r="S46" s="1">
        <f t="shared" si="3"/>
        <v>1</v>
      </c>
    </row>
    <row r="47" spans="1:19" x14ac:dyDescent="0.25">
      <c r="A47" s="1">
        <v>329702</v>
      </c>
      <c r="B47" s="1">
        <v>2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1</v>
      </c>
      <c r="L47" s="1" t="str">
        <v>THSTI</v>
      </c>
      <c r="M47" s="1">
        <v>4</v>
      </c>
      <c r="N47" s="1" t="str">
        <v>SOUTHERNBIOTECH</v>
      </c>
      <c r="O47" s="1">
        <v>0</v>
      </c>
      <c r="P47" s="1" t="str">
        <v>Faridabad</v>
      </c>
      <c r="Q47" s="1" t="str">
        <v>Priyanka Madam</v>
      </c>
      <c r="R47" s="1" t="str">
        <v>Local</v>
      </c>
      <c r="S47" s="1">
        <f t="shared" si="3"/>
        <v>1</v>
      </c>
    </row>
    <row r="48" spans="1:19" x14ac:dyDescent="0.25">
      <c r="A48" s="1" t="str">
        <v>B-003000-WB-100</v>
      </c>
      <c r="B48" s="1">
        <v>1</v>
      </c>
      <c r="C48" s="1" t="str">
        <v>OPENING STOCK</v>
      </c>
      <c r="D48" s="1">
        <v>4</v>
      </c>
      <c r="E48" s="1" t="str">
        <v>Dharmacon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4</v>
      </c>
      <c r="L48" s="1" t="str">
        <v>UNKNOWN</v>
      </c>
      <c r="M48" s="1">
        <v>4</v>
      </c>
      <c r="N48" s="1" t="str">
        <v>BioLegend</v>
      </c>
      <c r="O48" s="1" t="str">
        <v>Demo Kit Mohan Sir (740811, 741146) 2 pcs Kit</v>
      </c>
      <c r="P48" s="1" t="str">
        <v>Unknown</v>
      </c>
      <c r="Q48" s="1" t="str">
        <v>DemoKit (Mohan Sir)</v>
      </c>
      <c r="R48" s="1" t="str">
        <v>Unknown</v>
      </c>
      <c r="S48" s="1">
        <f t="shared" si="3"/>
        <v>4</v>
      </c>
    </row>
    <row r="49" spans="1:19" x14ac:dyDescent="0.25">
      <c r="A49" s="1">
        <v>16532</v>
      </c>
      <c r="B49" s="1">
        <v>23</v>
      </c>
      <c r="C49" s="1" t="str">
        <v>OPENING STOCK</v>
      </c>
      <c r="D49" s="1" t="str">
        <v>RT</v>
      </c>
      <c r="E49" s="1" t="str">
        <v>Sartorius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1</v>
      </c>
      <c r="L49" s="1" t="str">
        <v>UNKNOWN</v>
      </c>
      <c r="M49" s="1">
        <v>4</v>
      </c>
      <c r="N49" s="1" t="str">
        <v>BioLegend</v>
      </c>
      <c r="O49" s="1" t="str">
        <v>Mohan Sir, (Demo)</v>
      </c>
      <c r="P49" s="1" t="str">
        <v>Unknown</v>
      </c>
      <c r="Q49" s="1" t="str">
        <v>Mohan Sir, (Demo)</v>
      </c>
      <c r="R49" s="1" t="str">
        <v>Unknown</v>
      </c>
      <c r="S49" s="1">
        <f t="shared" si="3"/>
        <v>1</v>
      </c>
    </row>
    <row r="50" spans="1:19" x14ac:dyDescent="0.25">
      <c r="A50" s="1" t="str">
        <v>J-041705-05-0002</v>
      </c>
      <c r="B50" s="1">
        <v>1</v>
      </c>
      <c r="C50" s="1" t="str">
        <v>RCB</v>
      </c>
      <c r="D50" s="1">
        <v>-20</v>
      </c>
      <c r="E50" s="1" t="str">
        <v>Dharmacon</v>
      </c>
      <c r="F50" s="1">
        <v>0</v>
      </c>
      <c r="G50" s="1" t="str">
        <v>Delhi</v>
      </c>
      <c r="H50" s="1" t="str">
        <v>Deepak/Priyanka Madam</v>
      </c>
      <c r="I50" s="1" t="str">
        <v>Local</v>
      </c>
      <c r="K50" s="1">
        <f t="shared" si="2"/>
        <v>2</v>
      </c>
      <c r="L50" s="1" t="str">
        <v>XAVIERS</v>
      </c>
      <c r="M50" s="1">
        <v>-20</v>
      </c>
      <c r="N50" s="1" t="str">
        <v>Targetmol</v>
      </c>
      <c r="O50" s="1">
        <v>0</v>
      </c>
      <c r="P50" s="1" t="str">
        <v>Mumbai</v>
      </c>
      <c r="Q50" s="1">
        <v>0</v>
      </c>
      <c r="R50" s="1" t="str">
        <v>OutStation</v>
      </c>
      <c r="S50" s="1">
        <f t="shared" si="3"/>
        <v>2</v>
      </c>
    </row>
    <row r="51" spans="1:19" x14ac:dyDescent="0.25">
      <c r="A51" s="1" t="str">
        <v>J-065323-09-0002</v>
      </c>
      <c r="B51" s="1">
        <v>1</v>
      </c>
      <c r="C51" s="1" t="str">
        <v>RCB</v>
      </c>
      <c r="D51" s="1">
        <v>-20</v>
      </c>
      <c r="E51" s="1" t="str">
        <v>Dharmacon</v>
      </c>
      <c r="F51" s="1">
        <v>0</v>
      </c>
      <c r="G51" s="1" t="str">
        <v>Delhi</v>
      </c>
      <c r="H51" s="1" t="str">
        <v>Deepak/Priyanka Madam</v>
      </c>
      <c r="I51" s="1" t="str">
        <v>Local</v>
      </c>
      <c r="K51" s="1">
        <f t="shared" si="2"/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f t="shared" si="3"/>
        <v>0</v>
      </c>
    </row>
    <row r="52" spans="1:19" x14ac:dyDescent="0.25">
      <c r="A52" s="68" t="str">
        <v>L-041018-00-0005</v>
      </c>
      <c r="B52" s="68">
        <v>1</v>
      </c>
      <c r="C52" s="68" t="str">
        <v>RCB</v>
      </c>
      <c r="D52" s="68">
        <v>-20</v>
      </c>
      <c r="E52" s="68" t="str">
        <v>Dharmacon</v>
      </c>
      <c r="F52" s="68">
        <v>0</v>
      </c>
      <c r="G52" s="68" t="str">
        <v>Delhi</v>
      </c>
      <c r="H52" s="68" t="str">
        <v>Deepak/Priyanka Madam</v>
      </c>
      <c r="I52" s="68" t="str">
        <v>Local</v>
      </c>
      <c r="K52" s="68">
        <f t="shared" si="2"/>
        <v>0</v>
      </c>
      <c r="L52" s="68"/>
      <c r="M52" s="68"/>
      <c r="N52" s="68"/>
      <c r="O52" s="68"/>
      <c r="P52" s="68"/>
      <c r="Q52" s="68"/>
      <c r="R52" s="68"/>
      <c r="S52" s="68">
        <f t="shared" si="3"/>
        <v>0</v>
      </c>
    </row>
    <row r="53" spans="1:19" x14ac:dyDescent="0.25">
      <c r="A53" s="1">
        <v>303744</v>
      </c>
      <c r="B53" s="1">
        <v>1</v>
      </c>
      <c r="C53" s="1" t="str">
        <v>RCB</v>
      </c>
      <c r="D53" s="1">
        <v>4</v>
      </c>
      <c r="E53" s="1" t="str">
        <v>BioLegend</v>
      </c>
      <c r="F53" s="1">
        <v>0</v>
      </c>
      <c r="G53" s="1" t="str">
        <v>Delhi</v>
      </c>
      <c r="H53" s="1" t="str">
        <v>Deepak/Priyanka Madam</v>
      </c>
      <c r="I53" s="1" t="str">
        <v>Local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>
        <v>311136</v>
      </c>
      <c r="B54" s="1">
        <v>1</v>
      </c>
      <c r="C54" s="1" t="str">
        <v>RCB</v>
      </c>
      <c r="D54" s="1">
        <v>4</v>
      </c>
      <c r="E54" s="1" t="str">
        <v>BioLegend</v>
      </c>
      <c r="F54" s="1">
        <v>0</v>
      </c>
      <c r="G54" s="1" t="str">
        <v>Delhi</v>
      </c>
      <c r="H54" s="1" t="str">
        <v>Deepak/Priyanka Madam</v>
      </c>
      <c r="I54" s="1" t="str">
        <v>Local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x14ac:dyDescent="0.25">
      <c r="A55" s="1">
        <v>372208</v>
      </c>
      <c r="B55" s="1">
        <v>1</v>
      </c>
      <c r="C55" s="1" t="str">
        <v>RCB</v>
      </c>
      <c r="D55" s="1">
        <v>4</v>
      </c>
      <c r="E55" s="1" t="str">
        <v>BioLegend</v>
      </c>
      <c r="F55" s="1">
        <v>0</v>
      </c>
      <c r="G55" s="1" t="str">
        <v>Delhi</v>
      </c>
      <c r="H55" s="1" t="str">
        <v>Deepak/Priyanka Madam</v>
      </c>
      <c r="I55" s="1" t="str">
        <v>Local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>
        <v>500832</v>
      </c>
      <c r="B56" s="1">
        <v>1</v>
      </c>
      <c r="C56" s="1" t="str">
        <v>RCB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>Deepak/Priyanka Madam</v>
      </c>
      <c r="I56" s="1" t="str">
        <v>Local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 t="str">
        <v>HBM-EXP-B2.5</v>
      </c>
      <c r="B57" s="1">
        <v>5</v>
      </c>
      <c r="C57" s="1" t="str">
        <v>Sample (PM)</v>
      </c>
      <c r="D57" s="1">
        <v>4</v>
      </c>
      <c r="E57" s="1" t="str">
        <v>Hansa Biomed</v>
      </c>
      <c r="F57" s="1" t="str">
        <v>Priyanka Madam</v>
      </c>
      <c r="G57" s="1" t="str">
        <v>delhi</v>
      </c>
      <c r="H57" s="1" t="str">
        <v>Priyanka Madam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 t="str">
        <v>SE2619T-2-1.5</v>
      </c>
      <c r="B58" s="1">
        <v>1</v>
      </c>
      <c r="C58" s="1" t="str">
        <v>SOUTH CAMPUS</v>
      </c>
      <c r="D58" s="1" t="str">
        <v>RT</v>
      </c>
      <c r="E58" s="1" t="str">
        <v>HOEFER</v>
      </c>
      <c r="F58" s="1">
        <v>0</v>
      </c>
      <c r="G58" s="1" t="str">
        <v>Delhi</v>
      </c>
      <c r="H58" s="1" t="str">
        <v>Sample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 t="str">
        <v>SE211A-10-1.5</v>
      </c>
      <c r="B59" s="1">
        <v>1</v>
      </c>
      <c r="C59" s="1" t="str">
        <v>SOUTH CAMPUS</v>
      </c>
      <c r="D59" s="1" t="str">
        <v>RT</v>
      </c>
      <c r="E59" s="1" t="str">
        <v>HOEFER</v>
      </c>
      <c r="F59" s="1">
        <v>0</v>
      </c>
      <c r="G59" s="1" t="str">
        <v>Delhi</v>
      </c>
      <c r="H59" s="1" t="str">
        <v>Sample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>
        <v>316302</v>
      </c>
      <c r="B60" s="1">
        <v>2</v>
      </c>
      <c r="C60" s="1" t="str">
        <v>Stock</v>
      </c>
      <c r="D60" s="1">
        <v>4</v>
      </c>
      <c r="E60" s="1" t="str">
        <v>BioLegend</v>
      </c>
      <c r="F60" s="1" t="str">
        <v>Biocon Order Cancelled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631151</v>
      </c>
      <c r="B61" s="1">
        <v>1</v>
      </c>
      <c r="C61" s="1" t="str">
        <v>STOCK</v>
      </c>
      <c r="D61" s="1">
        <v>4</v>
      </c>
      <c r="E61" s="1" t="str">
        <v>BioLegend</v>
      </c>
      <c r="F61" s="1" t="str">
        <v>FOC Informed By Priya Madam and informed to SM Sir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>
        <v>656801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FOC Informed By Priya Madam and informed to SM Sir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>
        <v>805002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FOC Informed By Priya Madam and informed to SM Sir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J-004924-06-0010</v>
      </c>
      <c r="B64" s="1">
        <v>1</v>
      </c>
      <c r="C64" s="1" t="str">
        <v>stock</v>
      </c>
      <c r="D64" s="1">
        <v>-20</v>
      </c>
      <c r="E64" s="1" t="str">
        <v>Dharmacon</v>
      </c>
      <c r="F64" s="1" t="str">
        <v>Extra Item Purchased (Informed by Dharmendra Sir)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423303</v>
      </c>
      <c r="B65" s="1">
        <v>3</v>
      </c>
      <c r="C65" s="1" t="str">
        <v>STOCK</v>
      </c>
      <c r="D65" s="1">
        <v>-20</v>
      </c>
      <c r="E65" s="1" t="str">
        <v>BioLegend</v>
      </c>
      <c r="F65" s="1" t="str">
        <v xml:space="preserve">Same item dispatched to Aiims from Opening Stock 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 t="str">
        <v>TM125-220</v>
      </c>
      <c r="B66" s="1">
        <v>1</v>
      </c>
      <c r="C66" s="1" t="str">
        <v>STOCK</v>
      </c>
      <c r="D66" s="1" t="str">
        <v>RT</v>
      </c>
      <c r="E66" s="1" t="str">
        <v>Revvity</v>
      </c>
      <c r="F66" s="1" t="str">
        <v>MACHINE (PRIYANKA MADAM)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 t="str">
        <v>TM-125-220-05</v>
      </c>
      <c r="B67" s="1">
        <v>1</v>
      </c>
      <c r="C67" s="1" t="str">
        <v>STOCK</v>
      </c>
      <c r="D67" s="1" t="str">
        <v>RT</v>
      </c>
      <c r="E67" s="1" t="str">
        <v>Revvity</v>
      </c>
      <c r="F67" s="1" t="str">
        <v>MACHINE (PRIYANKA MADAM)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344812</v>
      </c>
      <c r="B68" s="1">
        <v>1</v>
      </c>
      <c r="C68" s="1" t="str">
        <v>STOCK</v>
      </c>
      <c r="D68" s="1">
        <v>4</v>
      </c>
      <c r="E68" s="1" t="str">
        <v>BioLegend</v>
      </c>
      <c r="F68" s="1" t="str">
        <v>Return From Bio Health (Extra Purchase infromed by Priynka Madam)</v>
      </c>
      <c r="G68" s="1" t="str">
        <v>STOCK</v>
      </c>
      <c r="H68" s="1" t="str">
        <v>Priyanka Madam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421403</v>
      </c>
      <c r="B69" s="1">
        <v>1</v>
      </c>
      <c r="C69" s="1" t="str">
        <v>Stock</v>
      </c>
      <c r="D69" s="1">
        <v>4</v>
      </c>
      <c r="E69" s="1" t="str">
        <v>BioLegend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300408</v>
      </c>
      <c r="B70" s="1">
        <v>1</v>
      </c>
      <c r="C70" s="1" t="str">
        <v>STOCK</v>
      </c>
      <c r="D70" s="1" t="str">
        <v>4</v>
      </c>
      <c r="E70" s="1" t="str">
        <v>BioLegend</v>
      </c>
      <c r="F70" s="1" t="str">
        <v>Extra Purchase By Priya Madam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41003</v>
      </c>
      <c r="B71" s="1">
        <v>1</v>
      </c>
      <c r="C71" s="1" t="str">
        <v>Stock</v>
      </c>
      <c r="D71" s="1" t="str">
        <v>RT</v>
      </c>
      <c r="E71" s="1" t="str">
        <v>Biotium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432504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Extra Received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431304</v>
      </c>
      <c r="B73" s="1">
        <v>1</v>
      </c>
      <c r="C73" s="1" t="str">
        <v>STOCK</v>
      </c>
      <c r="D73" s="1">
        <v>4</v>
      </c>
      <c r="E73" s="1" t="str">
        <v>BioLegend</v>
      </c>
      <c r="F73" s="1" t="str">
        <v>Extra Received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x14ac:dyDescent="0.25">
      <c r="A74" s="1">
        <v>432604</v>
      </c>
      <c r="B74" s="1">
        <v>1</v>
      </c>
      <c r="C74" s="1" t="str">
        <v>STOCK</v>
      </c>
      <c r="D74" s="1">
        <v>4</v>
      </c>
      <c r="E74" s="1" t="str">
        <v>BioLegend</v>
      </c>
      <c r="F74" s="1" t="str">
        <v>Extra Received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>
        <v>431414</v>
      </c>
      <c r="B75" s="1">
        <v>1</v>
      </c>
      <c r="C75" s="1" t="str">
        <v>STOCK</v>
      </c>
      <c r="D75" s="1">
        <v>4</v>
      </c>
      <c r="E75" s="1" t="str">
        <v>BioLegend</v>
      </c>
      <c r="F75" s="1" t="str">
        <v>Extra Received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>
        <v>430804</v>
      </c>
      <c r="B76" s="1">
        <v>1</v>
      </c>
      <c r="C76" s="1" t="str">
        <v>STOCK</v>
      </c>
      <c r="D76" s="1">
        <v>4</v>
      </c>
      <c r="E76" s="1" t="str">
        <v>BioLegend</v>
      </c>
      <c r="F76" s="1" t="str">
        <v>Extra Received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>
        <v>430904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Extra Received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 t="str">
        <v>2600505001730</v>
      </c>
      <c r="B78" s="1">
        <v>2</v>
      </c>
      <c r="C78" s="1" t="str">
        <v>STOCK</v>
      </c>
      <c r="D78" s="1" t="str">
        <v>RT</v>
      </c>
      <c r="E78" s="1" t="str">
        <v>Genei Lab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 t="str">
        <v>2662070501730</v>
      </c>
      <c r="B79" s="1">
        <v>2</v>
      </c>
      <c r="C79" s="1" t="str">
        <v>STOCK</v>
      </c>
      <c r="D79" s="1">
        <v>-20</v>
      </c>
      <c r="E79" s="1" t="str">
        <v>Genei Lab</v>
      </c>
      <c r="F79" s="1" t="str">
        <v>One Piece Damaged received (Replacement received)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 t="str">
        <v>2662670501730</v>
      </c>
      <c r="B80" s="1">
        <v>2</v>
      </c>
      <c r="C80" s="1" t="str">
        <v>STOCK</v>
      </c>
      <c r="D80" s="1">
        <v>-20</v>
      </c>
      <c r="E80" s="1" t="str">
        <v>Genei Lab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421601</v>
      </c>
      <c r="B81" s="1">
        <v>3</v>
      </c>
      <c r="C81" s="1" t="str">
        <v>STOCK</v>
      </c>
      <c r="D81" s="1" t="str">
        <v>rt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 t="str">
        <v>LSM 1077</v>
      </c>
      <c r="B82" s="1">
        <v>3</v>
      </c>
      <c r="C82" s="1" t="str">
        <v>stock</v>
      </c>
      <c r="D82" s="1">
        <v>4</v>
      </c>
      <c r="E82" s="1" t="str">
        <v>Genexis Biotech</v>
      </c>
      <c r="F82" s="1" t="str">
        <v>Sample Received (Priyanka madam)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25021.5</v>
      </c>
      <c r="B83" s="1">
        <v>10</v>
      </c>
      <c r="C83" s="1" t="str">
        <v>STOCK</v>
      </c>
      <c r="D83" s="1">
        <v>-20</v>
      </c>
      <c r="E83" s="1" t="str">
        <v>Intron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25021.5</v>
      </c>
      <c r="B84" s="1">
        <v>7</v>
      </c>
      <c r="C84" s="1" t="str">
        <v>stock</v>
      </c>
      <c r="D84" s="1">
        <v>-20</v>
      </c>
      <c r="E84" s="1" t="str">
        <v>Intron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16532</v>
      </c>
      <c r="B85" s="1">
        <v>15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16533</v>
      </c>
      <c r="B86" s="1">
        <v>9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VS0191</v>
      </c>
      <c r="B87" s="1">
        <v>1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 t="str">
        <v>VS0141</v>
      </c>
      <c r="B88" s="1">
        <v>1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 t="str">
        <v>VS0141</v>
      </c>
      <c r="B89" s="1">
        <v>1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 t="str">
        <v>15407-47-MIN</v>
      </c>
      <c r="B90" s="1">
        <v>2</v>
      </c>
      <c r="C90" s="1" t="str">
        <v>Stock</v>
      </c>
      <c r="D90" s="1" t="str">
        <v>RT</v>
      </c>
      <c r="E90" s="1" t="str">
        <v>Sartorius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 t="str">
        <v>VS04T01</v>
      </c>
      <c r="B91" s="1">
        <v>2</v>
      </c>
      <c r="C91" s="1" t="str">
        <v>Stock</v>
      </c>
      <c r="D91" s="1" t="str">
        <v>RT</v>
      </c>
      <c r="E91" s="1" t="str">
        <v>Sartorius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 t="str">
        <v>VS04T01</v>
      </c>
      <c r="B92" s="1">
        <v>4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 t="str">
        <v>VS15T91</v>
      </c>
      <c r="B93" s="1">
        <v>3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 t="str">
        <v>VS15T21</v>
      </c>
      <c r="B94" s="1">
        <v>1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 t="str">
        <v>VS2051</v>
      </c>
      <c r="B95" s="1">
        <v>1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 t="str">
        <v>VS15TR01</v>
      </c>
      <c r="B96" s="1">
        <v>4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 t="str">
        <v>VS15TR21</v>
      </c>
      <c r="B97" s="1">
        <v>2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 t="str">
        <v>VS15T01</v>
      </c>
      <c r="B98" s="1">
        <v>1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16532</v>
      </c>
      <c r="B99" s="1">
        <v>18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 t="str">
        <v>VS15T21</v>
      </c>
      <c r="B100" s="1">
        <v>4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814326</v>
      </c>
      <c r="B101" s="1">
        <v>2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194825</v>
      </c>
      <c r="B102" s="1">
        <v>2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104772</v>
      </c>
      <c r="B103" s="1">
        <v>2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100570</v>
      </c>
      <c r="B104" s="1">
        <v>1</v>
      </c>
      <c r="C104" s="1" t="str">
        <v>Stock</v>
      </c>
      <c r="D104" s="1" t="str">
        <v>RT</v>
      </c>
      <c r="E104" s="1" t="str">
        <v>Mp Bio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152574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193982</v>
      </c>
      <c r="B106" s="1">
        <v>4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1860454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6553050</v>
      </c>
      <c r="B108" s="1">
        <v>1</v>
      </c>
      <c r="C108" s="1" t="str">
        <v>Stock</v>
      </c>
      <c r="D108" s="1" t="str">
        <v>RT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194002</v>
      </c>
      <c r="B109" s="1">
        <v>2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 t="str">
        <v>092913726</v>
      </c>
      <c r="B110" s="1">
        <v>10</v>
      </c>
      <c r="C110" s="1" t="str">
        <v>Stock</v>
      </c>
      <c r="D110" s="1">
        <v>-20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6542050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>
        <v>6539025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6552050</v>
      </c>
      <c r="B113" s="1">
        <v>6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116910001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0210064710</v>
      </c>
      <c r="B115" s="1">
        <v>1</v>
      </c>
      <c r="C115" s="1" t="str">
        <v>Stock</v>
      </c>
      <c r="D115" s="1">
        <v>-20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850494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16006980</v>
      </c>
      <c r="B117" s="1">
        <v>1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152624</v>
      </c>
      <c r="B118" s="1">
        <v>1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0602100031730</v>
      </c>
      <c r="B119" s="1">
        <v>1</v>
      </c>
      <c r="C119" s="1" t="str">
        <v>STOCK</v>
      </c>
      <c r="D119" s="1">
        <v>-20</v>
      </c>
      <c r="E119" s="1" t="str">
        <v>Genei Lab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420701</v>
      </c>
      <c r="B120" s="1">
        <v>1</v>
      </c>
      <c r="C120" s="1" t="str">
        <v>Stock</v>
      </c>
      <c r="D120" s="1">
        <v>4</v>
      </c>
      <c r="E120" s="1" t="str">
        <v>BioLegend</v>
      </c>
      <c r="F120" s="1" t="str">
        <v>Retrun From IGIB , Invoice Number 1058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424602</v>
      </c>
      <c r="B121" s="1">
        <v>2</v>
      </c>
      <c r="C121" s="1" t="str">
        <v>Stock</v>
      </c>
      <c r="D121" s="1">
        <v>4</v>
      </c>
      <c r="E121" s="1" t="str">
        <v>BioLegend</v>
      </c>
      <c r="F121" s="1" t="str">
        <v>Retrun From IGIB , Invoice Number 1058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421101</v>
      </c>
      <c r="B122" s="1">
        <v>3</v>
      </c>
      <c r="C122" s="1" t="str">
        <v>Stock</v>
      </c>
      <c r="D122" s="1">
        <v>4</v>
      </c>
      <c r="E122" s="1" t="str">
        <v>BioLegend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424602</v>
      </c>
      <c r="B123" s="1">
        <v>1</v>
      </c>
      <c r="C123" s="1" t="str">
        <v>Stock</v>
      </c>
      <c r="D123" s="1">
        <v>4</v>
      </c>
      <c r="E123" s="1" t="str">
        <v>BioLegend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41003</v>
      </c>
      <c r="B124" s="1">
        <v>4</v>
      </c>
      <c r="C124" s="1" t="str">
        <v>Stock</v>
      </c>
      <c r="D124" s="1" t="str">
        <v>RT</v>
      </c>
      <c r="E124" s="1" t="str">
        <v>Biotium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 t="str">
        <v>BE0416</v>
      </c>
      <c r="B125" s="1">
        <v>1</v>
      </c>
      <c r="C125" s="1" t="str">
        <v>Stock</v>
      </c>
      <c r="D125" s="1">
        <v>4</v>
      </c>
      <c r="E125" s="1" t="str">
        <v>BioXcell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100575</v>
      </c>
      <c r="B126" s="1">
        <v>2</v>
      </c>
      <c r="C126" s="1" t="str">
        <v>Stock</v>
      </c>
      <c r="D126" s="1">
        <v>4</v>
      </c>
      <c r="E126" s="1" t="str">
        <v>MP Bio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092913726</v>
      </c>
      <c r="B127" s="1">
        <v>7</v>
      </c>
      <c r="C127" s="1" t="str">
        <v>Stock</v>
      </c>
      <c r="D127" s="1">
        <v>-20</v>
      </c>
      <c r="E127" s="1" t="str">
        <v>MP Bio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947203</v>
      </c>
      <c r="B128" s="1">
        <v>1</v>
      </c>
      <c r="C128" s="1" t="str">
        <v>THSTI</v>
      </c>
      <c r="D128" s="1">
        <v>4</v>
      </c>
      <c r="E128" s="1" t="str">
        <v>BioLegend</v>
      </c>
      <c r="F128" s="1">
        <v>0</v>
      </c>
      <c r="G128" s="1" t="str">
        <v>Faridabad</v>
      </c>
      <c r="H128" s="1" t="str">
        <v>Priyanka Madam</v>
      </c>
      <c r="I128" s="1" t="str">
        <v>Local</v>
      </c>
    </row>
    <row r="129" spans="1:9" x14ac:dyDescent="0.25">
      <c r="A129" s="1" t="str">
        <v>1091-05</v>
      </c>
      <c r="B129" s="1">
        <v>1</v>
      </c>
      <c r="C129" s="1" t="str">
        <v>THSTI</v>
      </c>
      <c r="D129" s="1">
        <v>4</v>
      </c>
      <c r="E129" s="1" t="str">
        <v>SOUTHERNBIOTECH</v>
      </c>
      <c r="F129" s="1">
        <v>0</v>
      </c>
      <c r="G129" s="1" t="str">
        <v>Faridabad</v>
      </c>
      <c r="H129" s="1" t="str">
        <v>Priyanka Madam</v>
      </c>
      <c r="I129" s="1" t="str">
        <v>Local</v>
      </c>
    </row>
    <row r="130" spans="1:9" x14ac:dyDescent="0.25">
      <c r="A130" s="1">
        <v>740811</v>
      </c>
      <c r="B130" s="1">
        <v>2</v>
      </c>
      <c r="C130" s="1" t="str">
        <v>UNKNOWN</v>
      </c>
      <c r="D130" s="1">
        <v>4</v>
      </c>
      <c r="E130" s="1" t="str">
        <v>BioLegend</v>
      </c>
      <c r="F130" s="1" t="str">
        <v>Demo Kit Mohan Sir (740811, 741146) 2 pcs Kit</v>
      </c>
      <c r="G130" s="1" t="str">
        <v>Unknown</v>
      </c>
      <c r="H130" s="1" t="str">
        <v>DemoKit (Mohan Sir)</v>
      </c>
      <c r="I130" s="1" t="str">
        <v>Unknown</v>
      </c>
    </row>
    <row r="131" spans="1:9" x14ac:dyDescent="0.25">
      <c r="A131" s="1">
        <v>741146</v>
      </c>
      <c r="B131" s="1">
        <v>2</v>
      </c>
      <c r="C131" s="1" t="str">
        <v>UNKNOWN</v>
      </c>
      <c r="D131" s="1">
        <v>4</v>
      </c>
      <c r="E131" s="1" t="str">
        <v>BioLegend</v>
      </c>
      <c r="F131" s="1" t="str">
        <v>Demo Kit Mohan Sir (740811, 741146) 2 pcs Kit</v>
      </c>
      <c r="G131" s="1" t="str">
        <v>Unknown</v>
      </c>
      <c r="H131" s="1" t="str">
        <v>DemoKit (Mohan Sir)</v>
      </c>
      <c r="I131" s="1" t="str">
        <v>Unknown</v>
      </c>
    </row>
    <row r="132" spans="1:9" x14ac:dyDescent="0.25">
      <c r="A132" s="1">
        <v>740809</v>
      </c>
      <c r="B132" s="1">
        <v>1</v>
      </c>
      <c r="C132" s="1" t="str">
        <v>UNKNOWN</v>
      </c>
      <c r="D132" s="1">
        <v>4</v>
      </c>
      <c r="E132" s="1" t="str">
        <v>BioLegend</v>
      </c>
      <c r="F132" s="1" t="str">
        <v>Mohan Sir, (Demo)</v>
      </c>
      <c r="G132" s="1" t="str">
        <v>Unknown</v>
      </c>
      <c r="H132" s="1" t="str">
        <v>Mohan Sir, (Demo)</v>
      </c>
      <c r="I132" s="1" t="str">
        <v>Unknown</v>
      </c>
    </row>
    <row r="133" spans="1:9" x14ac:dyDescent="0.25">
      <c r="A133" s="1" t="str">
        <v>TN2315</v>
      </c>
      <c r="B133" s="1">
        <v>1</v>
      </c>
      <c r="C133" s="1" t="str">
        <v>XAVIERS</v>
      </c>
      <c r="D133" s="1">
        <v>-20</v>
      </c>
      <c r="E133" s="1" t="str">
        <v>Targetmol</v>
      </c>
      <c r="F133" s="1">
        <v>0</v>
      </c>
      <c r="G133" s="1" t="str">
        <v>Mumbai</v>
      </c>
      <c r="H133" s="1">
        <v>0</v>
      </c>
      <c r="I133" s="1" t="str">
        <v>OutStation</v>
      </c>
    </row>
    <row r="134" spans="1:9" x14ac:dyDescent="0.25">
      <c r="A134" s="1" t="str">
        <v>T5648</v>
      </c>
      <c r="B134" s="1">
        <v>1</v>
      </c>
      <c r="C134" s="1" t="str">
        <v>XAVIERS</v>
      </c>
      <c r="D134" s="1">
        <v>-20</v>
      </c>
      <c r="E134" s="1" t="str">
        <v>Targetmol</v>
      </c>
      <c r="F134" s="1">
        <v>0</v>
      </c>
      <c r="G134" s="1" t="str">
        <v>Mumbai</v>
      </c>
      <c r="H134" s="1">
        <v>0</v>
      </c>
      <c r="I134" s="1" t="str">
        <v>OutStation</v>
      </c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0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Monday (6-10-2025)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CELLOGEN</v>
      </c>
      <c r="B5" s="1">
        <v>-80</v>
      </c>
      <c r="C5" s="1" t="str">
        <v>BPS</v>
      </c>
      <c r="D5" s="1">
        <v>1</v>
      </c>
      <c r="E5" s="1" t="str">
        <v>Local</v>
      </c>
      <c r="F5" s="1" t="str">
        <v>Priyanka Madam</v>
      </c>
    </row>
    <row r="6" spans="1:6" x14ac:dyDescent="0.25">
      <c r="A6" s="1" t="str">
        <v>FARCAST</v>
      </c>
      <c r="B6" s="1">
        <v>-20</v>
      </c>
      <c r="C6" s="1" t="str">
        <v>TOPCLASS ENTERPRISES</v>
      </c>
      <c r="D6" s="1">
        <v>2</v>
      </c>
      <c r="E6" s="1" t="str">
        <v>OutStation</v>
      </c>
      <c r="F6" s="1" t="str">
        <v>On Hold</v>
      </c>
    </row>
    <row r="7" spans="1:6" x14ac:dyDescent="0.25">
      <c r="A7" s="1" t="str">
        <v>IISER MOHALI</v>
      </c>
      <c r="B7" s="1" t="str">
        <v>RT</v>
      </c>
      <c r="C7" s="1" t="str">
        <v>BioLegend</v>
      </c>
      <c r="D7" s="1">
        <v>1</v>
      </c>
      <c r="E7" s="1" t="str">
        <v>OutStation</v>
      </c>
      <c r="F7" s="1" t="str">
        <v>Monday (6-10-2025)</v>
      </c>
    </row>
    <row r="8" spans="1:6" x14ac:dyDescent="0.25">
      <c r="A8" s="1" t="str">
        <v>IIT DELHI</v>
      </c>
      <c r="B8" s="1" t="str">
        <v>RT</v>
      </c>
      <c r="C8" s="1" t="str">
        <v>SARTORIUS</v>
      </c>
      <c r="D8" s="1">
        <v>1</v>
      </c>
      <c r="E8" s="1" t="str">
        <v>Local</v>
      </c>
      <c r="F8" s="1">
        <v>0</v>
      </c>
    </row>
    <row r="9" spans="1:6" x14ac:dyDescent="0.25">
      <c r="A9" s="1" t="str">
        <v>ILS</v>
      </c>
      <c r="B9" s="1">
        <v>-80</v>
      </c>
      <c r="C9" s="1" t="str">
        <v>Dharmacon</v>
      </c>
      <c r="D9" s="1">
        <v>4</v>
      </c>
      <c r="E9" s="1" t="str">
        <v>OutStation</v>
      </c>
      <c r="F9" s="1" t="str">
        <v>On Hold</v>
      </c>
    </row>
    <row r="10" spans="1:6" x14ac:dyDescent="0.25">
      <c r="A10" s="1" t="str">
        <v>ILS</v>
      </c>
      <c r="B10" s="1">
        <v>4</v>
      </c>
      <c r="C10" s="1" t="str">
        <v>BioLegend</v>
      </c>
      <c r="D10" s="1">
        <v>2</v>
      </c>
      <c r="E10" s="1" t="str">
        <v>OutStation</v>
      </c>
      <c r="F10" s="1" t="str">
        <v>On Hold</v>
      </c>
    </row>
    <row r="11" spans="1:6" x14ac:dyDescent="0.25">
      <c r="A11" s="1" t="str">
        <v>KEMWELL</v>
      </c>
      <c r="B11" s="1">
        <v>-20</v>
      </c>
      <c r="C11" s="1" t="str">
        <v>BOSTER</v>
      </c>
      <c r="D11" s="1">
        <v>1</v>
      </c>
      <c r="E11" s="1" t="str">
        <v>OutStation</v>
      </c>
      <c r="F11" s="1" t="str">
        <v>Monday (6-10-2025)</v>
      </c>
    </row>
    <row r="12" spans="1:6" x14ac:dyDescent="0.25">
      <c r="A12" s="1" t="str">
        <v>M BIOTECH</v>
      </c>
      <c r="B12" s="1">
        <v>4</v>
      </c>
      <c r="C12" s="1" t="str">
        <v>BioXcell</v>
      </c>
      <c r="D12" s="1">
        <v>1</v>
      </c>
      <c r="E12" s="1" t="str">
        <v>OutStation</v>
      </c>
      <c r="F12" s="1" t="str">
        <v>Saturday (4-10-2025)</v>
      </c>
    </row>
    <row r="13" spans="1:6" x14ac:dyDescent="0.25">
      <c r="A13" s="1" t="str">
        <v>NII</v>
      </c>
      <c r="B13" s="1" t="str">
        <v>RT</v>
      </c>
      <c r="C13" s="1" t="str">
        <v>SARTORIUS</v>
      </c>
      <c r="D13" s="1">
        <v>2</v>
      </c>
      <c r="E13" s="1" t="str">
        <v>Local</v>
      </c>
      <c r="F13" s="1">
        <v>0</v>
      </c>
    </row>
    <row r="14" spans="1:6" x14ac:dyDescent="0.25">
      <c r="A14" s="1" t="str">
        <v>NNF</v>
      </c>
      <c r="B14" s="1">
        <v>-20</v>
      </c>
      <c r="C14" s="1" t="str">
        <v>Targetmol</v>
      </c>
      <c r="D14" s="1">
        <v>1</v>
      </c>
      <c r="E14" s="1" t="str">
        <v>OutStation</v>
      </c>
      <c r="F14" s="1" t="str">
        <v>Sample</v>
      </c>
    </row>
    <row r="15" spans="1:6" x14ac:dyDescent="0.25">
      <c r="A15" s="1" t="str">
        <v>Opening Stock</v>
      </c>
      <c r="B15" s="1">
        <v>-20</v>
      </c>
      <c r="C15" s="1" t="str">
        <v>Dharmacon</v>
      </c>
      <c r="D15" s="1">
        <v>1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-20</v>
      </c>
      <c r="C16" s="1" t="str">
        <v>BioLegend</v>
      </c>
      <c r="D16" s="1">
        <v>9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BioLegend</v>
      </c>
      <c r="D17" s="1">
        <v>15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Dharmacon</v>
      </c>
      <c r="D18" s="1">
        <v>1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 t="str">
        <v>RT</v>
      </c>
      <c r="C19" s="1" t="str">
        <v>Sartorius</v>
      </c>
      <c r="D19" s="1">
        <v>23</v>
      </c>
      <c r="E19" s="1" t="str">
        <v>STOCK</v>
      </c>
      <c r="F19" s="1" t="str">
        <v>Stock</v>
      </c>
    </row>
    <row r="20" spans="1:6" x14ac:dyDescent="0.25">
      <c r="A20" s="1" t="str">
        <v>RCB</v>
      </c>
      <c r="B20" s="1">
        <v>-20</v>
      </c>
      <c r="C20" s="1" t="str">
        <v>Dharmacon</v>
      </c>
      <c r="D20" s="1">
        <v>3</v>
      </c>
      <c r="E20" s="1" t="str">
        <v>Local</v>
      </c>
      <c r="F20" s="1" t="str">
        <v>Deepak/Priyanka Madam</v>
      </c>
    </row>
    <row r="21" spans="1:6" x14ac:dyDescent="0.25">
      <c r="A21" s="1" t="str">
        <v>RCB</v>
      </c>
      <c r="B21" s="1">
        <v>4</v>
      </c>
      <c r="C21" s="1" t="str">
        <v>BioLegend</v>
      </c>
      <c r="D21" s="1">
        <v>4</v>
      </c>
      <c r="E21" s="1" t="str">
        <v>Local</v>
      </c>
      <c r="F21" s="1" t="str">
        <v>Deepak/Priyanka Madam</v>
      </c>
    </row>
    <row r="22" spans="1:6" x14ac:dyDescent="0.25">
      <c r="A22" s="1" t="str">
        <v>Sample (PM)</v>
      </c>
      <c r="B22" s="1">
        <v>4</v>
      </c>
      <c r="C22" s="1" t="str">
        <v>Hansa Biomed</v>
      </c>
      <c r="D22" s="1">
        <v>5</v>
      </c>
      <c r="E22" s="1" t="str">
        <v>Local</v>
      </c>
      <c r="F22" s="1" t="str">
        <v>Priyanka Madam</v>
      </c>
    </row>
    <row r="23" spans="1:6" x14ac:dyDescent="0.25">
      <c r="A23" s="1" t="str">
        <v>SOUTH CAMPUS</v>
      </c>
      <c r="B23" s="1" t="str">
        <v>RT</v>
      </c>
      <c r="C23" s="1" t="str">
        <v>HOEFER</v>
      </c>
      <c r="D23" s="1">
        <v>2</v>
      </c>
      <c r="E23" s="1" t="str">
        <v>Local</v>
      </c>
      <c r="F23" s="1" t="str">
        <v>Sample</v>
      </c>
    </row>
    <row r="24" spans="1:6" x14ac:dyDescent="0.25">
      <c r="A24" s="1" t="str">
        <v>Stock</v>
      </c>
      <c r="B24" s="1">
        <v>4</v>
      </c>
      <c r="C24" s="1" t="str">
        <v>BioLegend</v>
      </c>
      <c r="D24" s="1">
        <v>2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>
        <v>4</v>
      </c>
      <c r="C25" s="1" t="str">
        <v>BioLegend</v>
      </c>
      <c r="D25" s="1">
        <v>3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-20</v>
      </c>
      <c r="C26" s="1" t="str">
        <v>Dharmacon</v>
      </c>
      <c r="D26" s="1">
        <v>1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-20</v>
      </c>
      <c r="C27" s="1" t="str">
        <v>BioLegend</v>
      </c>
      <c r="D27" s="1">
        <v>3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 t="str">
        <v>RT</v>
      </c>
      <c r="C28" s="1" t="str">
        <v>Revvity</v>
      </c>
      <c r="D28" s="1">
        <v>2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4</v>
      </c>
      <c r="C29" s="1" t="str">
        <v>BioLegend</v>
      </c>
      <c r="D29" s="1">
        <v>1</v>
      </c>
      <c r="E29" s="1" t="str">
        <v>STOCK</v>
      </c>
      <c r="F29" s="1" t="str">
        <v>Priyanka Madam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5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4</v>
      </c>
      <c r="C31" s="1" t="str">
        <v>BioLegend</v>
      </c>
      <c r="D31" s="1">
        <v>1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Biotium</v>
      </c>
      <c r="D32" s="1">
        <v>5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6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Genei Lab</v>
      </c>
      <c r="D34" s="1">
        <v>2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-20</v>
      </c>
      <c r="C35" s="1" t="str">
        <v>Genei Lab</v>
      </c>
      <c r="D35" s="1">
        <v>2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Genei Lab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BioLegend</v>
      </c>
      <c r="D37" s="1">
        <v>3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4</v>
      </c>
      <c r="C38" s="1" t="str">
        <v>Genexis Biotech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Intron</v>
      </c>
      <c r="D39" s="1">
        <v>17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Sartorius</v>
      </c>
      <c r="D40" s="1">
        <v>69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Mp Bio</v>
      </c>
      <c r="D41" s="1">
        <v>28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Mp Bio</v>
      </c>
      <c r="D42" s="1">
        <v>18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BioXcell</v>
      </c>
      <c r="D43" s="1">
        <v>1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MP Bio</v>
      </c>
      <c r="D44" s="1">
        <v>2</v>
      </c>
      <c r="E44" s="1" t="str">
        <v>STOCK</v>
      </c>
      <c r="F44" s="1" t="str">
        <v>Stock</v>
      </c>
    </row>
    <row r="45" spans="1:6" x14ac:dyDescent="0.25">
      <c r="A45" s="1" t="str">
        <v>THSTI</v>
      </c>
      <c r="B45" s="1">
        <v>4</v>
      </c>
      <c r="C45" s="1" t="str">
        <v>BioLegend</v>
      </c>
      <c r="D45" s="1">
        <v>1</v>
      </c>
      <c r="E45" s="1" t="str">
        <v>Local</v>
      </c>
      <c r="F45" s="1" t="str">
        <v>Priyanka Madam</v>
      </c>
    </row>
    <row r="46" spans="1:6" x14ac:dyDescent="0.25">
      <c r="A46" s="1" t="str">
        <v>THSTI</v>
      </c>
      <c r="B46" s="1">
        <v>4</v>
      </c>
      <c r="C46" s="1" t="str">
        <v>SOUTHERNBIOTECH</v>
      </c>
      <c r="D46" s="1">
        <v>1</v>
      </c>
      <c r="E46" s="1" t="str">
        <v>Local</v>
      </c>
      <c r="F46" s="1" t="str">
        <v>Priyanka Madam</v>
      </c>
    </row>
    <row r="47" spans="1:6" x14ac:dyDescent="0.25">
      <c r="A47" s="1" t="str">
        <v>UNKNOWN</v>
      </c>
      <c r="B47" s="1">
        <v>4</v>
      </c>
      <c r="C47" s="1" t="str">
        <v>BioLegend</v>
      </c>
      <c r="D47" s="1">
        <v>4</v>
      </c>
      <c r="E47" s="1" t="str">
        <v>Unknown</v>
      </c>
      <c r="F47" s="1" t="str">
        <v>DemoKit (Mohan Sir)</v>
      </c>
    </row>
    <row r="48" spans="1:6" x14ac:dyDescent="0.25">
      <c r="A48" s="1" t="str">
        <v>UNKNOWN</v>
      </c>
      <c r="B48" s="1">
        <v>4</v>
      </c>
      <c r="C48" s="1" t="str">
        <v>BioLegend</v>
      </c>
      <c r="D48" s="1">
        <v>1</v>
      </c>
      <c r="E48" s="1" t="str">
        <v>Unknown</v>
      </c>
      <c r="F48" s="1" t="str">
        <v>Mohan Sir, (Demo)</v>
      </c>
    </row>
    <row r="49" spans="1:6" x14ac:dyDescent="0.25">
      <c r="A49" s="1" t="str">
        <v>XAVIERS</v>
      </c>
      <c r="B49" s="1">
        <v>-20</v>
      </c>
      <c r="C49" s="1" t="str">
        <v>Targetmol</v>
      </c>
      <c r="D49" s="1">
        <v>2</v>
      </c>
      <c r="E49" s="1" t="str">
        <v>OutStation</v>
      </c>
      <c r="F49" s="1">
        <v>0</v>
      </c>
    </row>
    <row r="50" spans="1:6" x14ac:dyDescent="0.2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7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45934</v>
      </c>
      <c r="B2" s="1">
        <v>58156475322</v>
      </c>
      <c r="C2" s="1">
        <v>0</v>
      </c>
      <c r="D2" s="1" t="str">
        <v>Mishu Pharma</v>
      </c>
    </row>
    <row r="3" spans="1:4" x14ac:dyDescent="0.25">
      <c r="A3" s="2">
        <v>45934</v>
      </c>
      <c r="B3" s="1">
        <v>58156475764</v>
      </c>
      <c r="C3" s="1">
        <v>0</v>
      </c>
      <c r="D3" s="1" t="str">
        <v>RG SONS</v>
      </c>
    </row>
    <row r="4" spans="1:4" x14ac:dyDescent="0.25">
      <c r="A4" s="2">
        <v>45934</v>
      </c>
      <c r="B4" s="1">
        <v>58156477724</v>
      </c>
      <c r="C4" s="1">
        <v>0</v>
      </c>
      <c r="D4" s="1" t="str">
        <v>Hinduja</v>
      </c>
    </row>
    <row r="5" spans="1:4" x14ac:dyDescent="0.25">
      <c r="A5" s="2">
        <v>45934</v>
      </c>
      <c r="B5" s="1">
        <v>58156478682</v>
      </c>
      <c r="C5" s="1">
        <v>0</v>
      </c>
      <c r="D5" s="1" t="str">
        <v>SSCMP</v>
      </c>
    </row>
    <row r="6" spans="1:4" x14ac:dyDescent="0.25">
      <c r="A6" s="2">
        <v>45934</v>
      </c>
      <c r="B6" s="1" t="str">
        <v>D3003710010</v>
      </c>
      <c r="C6" s="1">
        <v>0</v>
      </c>
      <c r="D6" s="1" t="str">
        <v>Vector</v>
      </c>
    </row>
    <row r="7" spans="1:4" x14ac:dyDescent="0.25">
      <c r="A7" s="2">
        <v>0</v>
      </c>
      <c r="B7" s="1">
        <v>0</v>
      </c>
      <c r="C7" s="1">
        <v>0</v>
      </c>
      <c r="D7" s="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3740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34">_xlfn._xlws.SORT(
  _xlfn._xlws.FILTER(
    CHOOSE({1,2,3,4,5,6,7,8,9},
      MasterSheet!H2:H10407,
      MasterSheet!I2:I10407,
      MasterSheet!L2:L10407,
      MasterSheet!P2:P10407,
      MasterSheet!S2:S10407,
      MasterSheet!U2:U10407,
MasterSheet!V2:V10407,MasterSheet!W2:W10407,MasterSheet!AC2:AC10407
    ),
    MasterSheet!L2:L10407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 t="str">
        <v>Omni Tissue Master 220V with 7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 t="str">
        <v>Omni Tissue Master 220V with 5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344812</v>
      </c>
      <c r="B12" s="1" t="str">
        <v>APC anti-human CD3 Antibody</v>
      </c>
      <c r="C12" s="1">
        <v>1</v>
      </c>
      <c r="D12" s="1" t="str">
        <v>STOCK</v>
      </c>
      <c r="E12" s="1">
        <v>4</v>
      </c>
      <c r="F12" s="1" t="str">
        <v>BioLegend</v>
      </c>
      <c r="G12" s="1" t="str">
        <v>STOCK</v>
      </c>
      <c r="H12" s="1" t="str">
        <v>Priyanka Madam</v>
      </c>
      <c r="I12" s="1" t="str">
        <v>STOCK</v>
      </c>
    </row>
    <row r="13" spans="1:9" x14ac:dyDescent="0.25">
      <c r="A13" s="1">
        <v>421403</v>
      </c>
      <c r="B13" s="1" t="str">
        <v>FOXP3 Fix/Perm Buffer Set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>
        <v>300408</v>
      </c>
      <c r="B14" s="1" t="str">
        <v>PE anti-human CD3 Antibody</v>
      </c>
      <c r="C14" s="1">
        <v>1</v>
      </c>
      <c r="D14" s="1" t="str">
        <v>STOCK</v>
      </c>
      <c r="E14" s="1" t="str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41003</v>
      </c>
      <c r="B15" s="1" t="str">
        <v>GelRed® Nucleic Acid Stain, 10,000X in water (trial size): (0.1mL)</v>
      </c>
      <c r="C15" s="1">
        <v>1</v>
      </c>
      <c r="D15" s="1" t="str">
        <v>Stock</v>
      </c>
      <c r="E15" s="1" t="str">
        <v>RT</v>
      </c>
      <c r="F15" s="1" t="str">
        <v>Biotium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432504</v>
      </c>
      <c r="B16" s="1" t="str">
        <v>ELISA MAX™ Deluxe Set Mouse IL-17A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431304</v>
      </c>
      <c r="B17" s="1" t="str">
        <v>ELISA MAX™ Deluxe Set Mouse IL-6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432604</v>
      </c>
      <c r="B18" s="1" t="str">
        <v>ELISA MAX™ Deluxe Set Mouse IL-1β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431414</v>
      </c>
      <c r="B19" s="1" t="str">
        <v>ELISA MAX™ Deluxe Set Mouse IL-10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430804</v>
      </c>
      <c r="B20" s="1" t="str">
        <v>ELISA MAX™ Deluxe Set Mouse IFN-γ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430904</v>
      </c>
      <c r="B21" s="1" t="str">
        <v>ELISA MAX™ Deluxe Set Mouse TNF-α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 t="str">
        <v>VS0191</v>
      </c>
      <c r="B22" s="1" t="str">
        <v>VicaSpin 500 3000 MWCO PES</v>
      </c>
      <c r="C22" s="1">
        <v>1</v>
      </c>
      <c r="D22" s="1" t="str">
        <v>Stock</v>
      </c>
      <c r="E22" s="1" t="str">
        <v>RT</v>
      </c>
      <c r="F22" s="1" t="str">
        <v>Sartorius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VS0141</v>
      </c>
      <c r="B23" s="1" t="str">
        <v>VicaSpin 500 100000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VS15T21</v>
      </c>
      <c r="B25" s="1" t="str">
        <v>VicaSpin Turbo 15 30000 MWCO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VS2051</v>
      </c>
      <c r="B26" s="1" t="str">
        <v>VicaSpin 20 300000 MWCO PES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VS15T01</v>
      </c>
      <c r="B27" s="1" t="str">
        <v>Vivaspin Turbo 15 Centrifugal concentrators 4-15 ml Sample Volume 10 kDa MWCO PES, 12pc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>
        <v>100570</v>
      </c>
      <c r="B28" s="1" t="str">
        <v>Glycine, Free Acid 500 gm</v>
      </c>
      <c r="C28" s="1">
        <v>1</v>
      </c>
      <c r="D28" s="1" t="str">
        <v>Stock</v>
      </c>
      <c r="E28" s="1" t="str">
        <v>RT</v>
      </c>
      <c r="F28" s="1" t="str">
        <v>Mp Bio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152574</v>
      </c>
      <c r="B29" s="1" t="str">
        <v>Sodium Carbonate Monohydrate, ACS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1860454</v>
      </c>
      <c r="B30" s="1" t="str">
        <v>Phosphate Buffered Sline, Dulbecco's Formula, without Magnesium and Calcium 500 ML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6553050</v>
      </c>
      <c r="B31" s="1" t="str">
        <v xml:space="preserve">SPINeasy DNA Kit for Microbiome  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6542050</v>
      </c>
      <c r="B32" s="1" t="str">
        <v>SPINeasy RNA Kit for Tissue (Without Lysing Matrix)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6539025</v>
      </c>
      <c r="B33" s="1" t="str">
        <v>SPINeasy Plasmid Midiprep Kit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116910001</v>
      </c>
      <c r="B34" s="1" t="str">
        <v>Lysing Matrix A, 10 X 2ML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 t="str">
        <v>0210064710</v>
      </c>
      <c r="B35" s="1" t="str">
        <v>3-Amino-1,2,4-triazole 10gm</v>
      </c>
      <c r="C35" s="1">
        <v>1</v>
      </c>
      <c r="D35" s="1" t="str">
        <v>Stock</v>
      </c>
      <c r="E35" s="1">
        <v>-20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>
        <v>850494</v>
      </c>
      <c r="B36" s="1" t="str">
        <v>LSM™ lymphocyte separation medium 100ml</v>
      </c>
      <c r="C36" s="1">
        <v>1</v>
      </c>
      <c r="D36" s="1" t="str">
        <v>Stock</v>
      </c>
      <c r="E36" s="1" t="str">
        <v>RT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16006980</v>
      </c>
      <c r="B37" s="1" t="str">
        <v>Albumin bovine, 100gm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420701</v>
      </c>
      <c r="B40" s="1" t="str">
        <v xml:space="preserve">Monensin Solution </v>
      </c>
      <c r="C40" s="1">
        <v>1</v>
      </c>
      <c r="D40" s="1" t="str">
        <v>Stock</v>
      </c>
      <c r="E40" s="1">
        <v>4</v>
      </c>
      <c r="F40" s="1" t="str">
        <v>BioLegend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900007707</v>
      </c>
      <c r="B41" s="1" t="str">
        <v>Custom Human Panel 2273</v>
      </c>
      <c r="C41" s="1">
        <v>1</v>
      </c>
      <c r="D41" s="1" t="str">
        <v>APOLLO CHENNAI</v>
      </c>
      <c r="E41" s="1">
        <v>4</v>
      </c>
      <c r="F41" s="1" t="str">
        <v>BioLegend</v>
      </c>
      <c r="G41" s="1" t="str">
        <v>CHENNAI</v>
      </c>
      <c r="H41" s="1" t="str">
        <v>PO Awaited</v>
      </c>
      <c r="I41" s="1" t="str">
        <v>OutStation</v>
      </c>
    </row>
    <row r="42" spans="1:9" x14ac:dyDescent="0.25">
      <c r="A42" s="1">
        <v>424602</v>
      </c>
      <c r="B42" s="1" t="str">
        <v>Compensation Beads  100tests</v>
      </c>
      <c r="C42" s="1">
        <v>1</v>
      </c>
      <c r="D42" s="1" t="str">
        <v>Stock</v>
      </c>
      <c r="E42" s="1">
        <v>4</v>
      </c>
      <c r="F42" s="1" t="str">
        <v>BioLegend</v>
      </c>
      <c r="G42" s="1" t="str">
        <v>STOCK</v>
      </c>
      <c r="H42" s="1" t="str">
        <v>Stock</v>
      </c>
      <c r="I42" s="1" t="str">
        <v>STOCK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>
        <v>740809</v>
      </c>
      <c r="B45" s="1" t="str">
        <v>LEGENDplex™ Human Inflammation Panel 1 (13-plex) with V-bottom Plate  100tests</v>
      </c>
      <c r="C45" s="1">
        <v>1</v>
      </c>
      <c r="D45" s="1" t="str">
        <v>UNKNOWN</v>
      </c>
      <c r="E45" s="1">
        <v>4</v>
      </c>
      <c r="F45" s="1" t="str">
        <v>BioLegend</v>
      </c>
      <c r="G45" s="1" t="str">
        <v>Unknown</v>
      </c>
      <c r="H45" s="1" t="str">
        <v>Mohan Sir, (Demo)</v>
      </c>
      <c r="I45" s="1" t="str">
        <v>Unknown</v>
      </c>
    </row>
    <row r="46" spans="1:9" x14ac:dyDescent="0.25">
      <c r="A46" s="1" t="str">
        <v>BE0416</v>
      </c>
      <c r="B46" s="1" t="str">
        <v>InVivoMAb anti-human/mouse GRP78, N88, 100 mg</v>
      </c>
      <c r="C46" s="1">
        <v>1</v>
      </c>
      <c r="D46" s="1" t="str">
        <v>Stock</v>
      </c>
      <c r="E46" s="1">
        <v>4</v>
      </c>
      <c r="F46" s="1" t="str">
        <v>BioXcell</v>
      </c>
      <c r="G46" s="1" t="str">
        <v>STOCK</v>
      </c>
      <c r="H46" s="1" t="str">
        <v>Stock</v>
      </c>
      <c r="I46" s="1" t="str">
        <v>STOCK</v>
      </c>
    </row>
    <row r="47" spans="1:9" x14ac:dyDescent="0.25">
      <c r="A47" s="1" t="str">
        <v>J-041705-05-0002</v>
      </c>
      <c r="B47" s="1" t="str">
        <v xml:space="preserve">ON-TARGETplus Mouse Optn_x000D_
(71648) siRNA - Individual, 2 nmol </v>
      </c>
      <c r="C47" s="1">
        <v>1</v>
      </c>
      <c r="D47" s="1" t="str">
        <v>RCB</v>
      </c>
      <c r="E47" s="1">
        <v>-20</v>
      </c>
      <c r="F47" s="1" t="str">
        <v>Dharmacon</v>
      </c>
      <c r="G47" s="1" t="str">
        <v>Delhi</v>
      </c>
      <c r="H47" s="1" t="str">
        <v>Deepak/Priyanka Madam</v>
      </c>
      <c r="I47" s="1" t="str">
        <v>Local</v>
      </c>
    </row>
    <row r="48" spans="1:9" x14ac:dyDescent="0.25">
      <c r="A48" s="1" t="str">
        <v>J-065323-09-0002</v>
      </c>
      <c r="B48" s="1" t="str">
        <v xml:space="preserve">ON-TARGETplus Mouse Rchy1_x000D_
(68098) siRNA - Individual, 2 nmol </v>
      </c>
      <c r="C48" s="1">
        <v>1</v>
      </c>
      <c r="D48" s="1" t="str">
        <v>RCB</v>
      </c>
      <c r="E48" s="1">
        <v>-20</v>
      </c>
      <c r="F48" s="1" t="str">
        <v>Dharmacon</v>
      </c>
      <c r="G48" s="1" t="str">
        <v>Delhi</v>
      </c>
      <c r="H48" s="1" t="str">
        <v>Deepak/Priyanka Madam</v>
      </c>
      <c r="I48" s="1" t="str">
        <v>Local</v>
      </c>
    </row>
    <row r="49" spans="1:9" x14ac:dyDescent="0.25">
      <c r="A49" s="1" t="str">
        <v>L-041018-00-0005</v>
      </c>
      <c r="B49" s="1" t="str">
        <v xml:space="preserve">ON-TARGETplus Mouse Itpr2 (16439) siRNA -SMARTpool, 5 nmol </v>
      </c>
      <c r="C49" s="1">
        <v>1</v>
      </c>
      <c r="D49" s="1" t="str">
        <v>RCB</v>
      </c>
      <c r="E49" s="1">
        <v>-20</v>
      </c>
      <c r="F49" s="1" t="str">
        <v>Dharmacon</v>
      </c>
      <c r="G49" s="1" t="str">
        <v>Delhi</v>
      </c>
      <c r="H49" s="1" t="str">
        <v>Deepak/Priyanka Madam</v>
      </c>
      <c r="I49" s="1" t="str">
        <v>Local</v>
      </c>
    </row>
    <row r="50" spans="1:9" x14ac:dyDescent="0.25">
      <c r="A50" s="1" t="str">
        <v>VSGH12684-16EG7919</v>
      </c>
      <c r="B50" s="1" t="str">
        <v xml:space="preserve">Edit-R Human DDX39B hEF1a-_x000D_
puro All-in-one Set of 3 Lentiviral sgRNA, 200 μL, 10^7 TU/mL </v>
      </c>
      <c r="C50" s="1">
        <v>1</v>
      </c>
      <c r="D50" s="1" t="str">
        <v>ILS</v>
      </c>
      <c r="E50" s="1">
        <v>-80</v>
      </c>
      <c r="F50" s="1" t="str">
        <v>Dharmacon</v>
      </c>
      <c r="G50" s="1" t="str">
        <v>Bhuvneshwar</v>
      </c>
      <c r="H50" s="1" t="str">
        <v>On Hold</v>
      </c>
      <c r="I50" s="1" t="str">
        <v>OutStation</v>
      </c>
    </row>
    <row r="51" spans="1:9" x14ac:dyDescent="0.25">
      <c r="A51" s="1" t="str">
        <v>VSGH12000</v>
      </c>
      <c r="B51" s="1" t="str">
        <v xml:space="preserve">Edit-R Human All-in-one DNMT3B hEF1a Lentiviral sgRNA Positive Control Kit, viral_x000D_
particles kit </v>
      </c>
      <c r="C51" s="1">
        <v>1</v>
      </c>
      <c r="D51" s="1" t="str">
        <v>ILS</v>
      </c>
      <c r="E51" s="1">
        <v>-80</v>
      </c>
      <c r="F51" s="1" t="str">
        <v>Dharmacon</v>
      </c>
      <c r="G51" s="1" t="str">
        <v>Bhuvneshwar</v>
      </c>
      <c r="H51" s="1" t="str">
        <v>On Hold</v>
      </c>
      <c r="I51" s="1" t="str">
        <v>OutStation</v>
      </c>
    </row>
    <row r="52" spans="1:9" x14ac:dyDescent="0.25">
      <c r="A52" s="1" t="str">
        <v>VSGH12682- 16EG10482</v>
      </c>
      <c r="B52" s="1" t="str">
        <v xml:space="preserve">Edit-R Human NXF1 hEF1a-puro All-in-one Set of 3 Lentiviral sgRNA, 100 μL, 10^7 TU/mL </v>
      </c>
      <c r="C52" s="1">
        <v>1</v>
      </c>
      <c r="D52" s="1" t="str">
        <v>ILS</v>
      </c>
      <c r="E52" s="1">
        <v>-80</v>
      </c>
      <c r="F52" s="1" t="str">
        <v>Dharmacon</v>
      </c>
      <c r="G52" s="1" t="str">
        <v>Bhuvneshwar</v>
      </c>
      <c r="H52" s="1" t="str">
        <v>On Hold</v>
      </c>
      <c r="I52" s="1" t="str">
        <v>OutStation</v>
      </c>
    </row>
    <row r="53" spans="1:9" x14ac:dyDescent="0.25">
      <c r="A53" s="1" t="str">
        <v>VSGH12684-16EG7431</v>
      </c>
      <c r="B53" s="1" t="str">
        <v xml:space="preserve">Edit-R Human VIM hEF1a-puro All-in-one Set of 3 Lentiviral sgRNA, 200 μL, 10^7 TU/mL </v>
      </c>
      <c r="C53" s="1">
        <v>1</v>
      </c>
      <c r="D53" s="1" t="str">
        <v>ILS</v>
      </c>
      <c r="E53" s="1">
        <v>-80</v>
      </c>
      <c r="F53" s="1" t="str">
        <v>Dharmacon</v>
      </c>
      <c r="G53" s="1" t="str">
        <v>Bhuvneshwar</v>
      </c>
      <c r="H53" s="1" t="str">
        <v>On Hold</v>
      </c>
      <c r="I53" s="1" t="str">
        <v>OutStation</v>
      </c>
    </row>
    <row r="54" spans="1:9" x14ac:dyDescent="0.25">
      <c r="A54" s="1">
        <v>103011</v>
      </c>
      <c r="B54" s="1" t="str">
        <v>APC anti-mouse/human CD44 Antibody  25µg</v>
      </c>
      <c r="C54" s="1">
        <v>1</v>
      </c>
      <c r="D54" s="1" t="str">
        <v>ABHI BIO</v>
      </c>
      <c r="E54" s="1">
        <v>4</v>
      </c>
      <c r="F54" s="1" t="str">
        <v>BioLegend</v>
      </c>
      <c r="G54" s="1" t="str">
        <v>Kolkata</v>
      </c>
      <c r="H54" s="1" t="str">
        <v>Monday (6-10-2025)</v>
      </c>
      <c r="I54" s="1" t="str">
        <v>OutStation</v>
      </c>
    </row>
    <row r="55" spans="1:9" x14ac:dyDescent="0.25">
      <c r="A55" s="1">
        <v>302037</v>
      </c>
      <c r="B55" s="1" t="str">
        <v>Brilliant Violet 421™ anti-human CD16 Antibody  25tests</v>
      </c>
      <c r="C55" s="1">
        <v>1</v>
      </c>
      <c r="D55" s="1" t="str">
        <v>ABHI BIO</v>
      </c>
      <c r="E55" s="1">
        <v>4</v>
      </c>
      <c r="F55" s="1" t="str">
        <v>BioLegend</v>
      </c>
      <c r="G55" s="1" t="str">
        <v>Kolkata</v>
      </c>
      <c r="H55" s="1" t="str">
        <v>Monday (6-10-2025)</v>
      </c>
      <c r="I55" s="1" t="str">
        <v>OutStation</v>
      </c>
    </row>
    <row r="56" spans="1:9" x14ac:dyDescent="0.25">
      <c r="A56" s="1">
        <v>303651</v>
      </c>
      <c r="B56" s="1" t="str">
        <v>PE Recombinant Protein L  50 tests</v>
      </c>
      <c r="C56" s="1">
        <v>1</v>
      </c>
      <c r="D56" s="1" t="str">
        <v>ABHI BIO</v>
      </c>
      <c r="E56" s="1">
        <v>4</v>
      </c>
      <c r="F56" s="1" t="str">
        <v>BioLegend</v>
      </c>
      <c r="G56" s="1" t="str">
        <v>Kolkata</v>
      </c>
      <c r="H56" s="1" t="str">
        <v>Monday (6-10-2025)</v>
      </c>
      <c r="I56" s="1" t="str">
        <v>OutStation</v>
      </c>
    </row>
    <row r="57" spans="1:9" x14ac:dyDescent="0.25">
      <c r="A57" s="1">
        <v>303744</v>
      </c>
      <c r="B57" s="1" t="str">
        <v>Brilliant Violet 785™ anti-human CD41 Antibody  100 tests</v>
      </c>
      <c r="C57" s="1">
        <v>1</v>
      </c>
      <c r="D57" s="1" t="str">
        <v>RCB</v>
      </c>
      <c r="E57" s="1">
        <v>4</v>
      </c>
      <c r="F57" s="1" t="str">
        <v>BioLegend</v>
      </c>
      <c r="G57" s="1" t="str">
        <v>Delhi</v>
      </c>
      <c r="H57" s="1" t="str">
        <v>Deepak/Priyanka Madam</v>
      </c>
      <c r="I57" s="1" t="str">
        <v>Local</v>
      </c>
    </row>
    <row r="58" spans="1:9" x14ac:dyDescent="0.25">
      <c r="A58" s="1">
        <v>304825</v>
      </c>
      <c r="B58" s="1" t="str">
        <v>Pacific Blue™ anti-human CD62L Antibody  25 µg</v>
      </c>
      <c r="C58" s="1">
        <v>1</v>
      </c>
      <c r="D58" s="1" t="str">
        <v>ABHI BIO</v>
      </c>
      <c r="E58" s="1">
        <v>4</v>
      </c>
      <c r="F58" s="1" t="str">
        <v>BioLegend</v>
      </c>
      <c r="G58" s="1" t="str">
        <v>Kolkata</v>
      </c>
      <c r="H58" s="1" t="str">
        <v>Monday (6-10-2025)</v>
      </c>
      <c r="I58" s="1" t="str">
        <v>OutStation</v>
      </c>
    </row>
    <row r="59" spans="1:9" x14ac:dyDescent="0.25">
      <c r="A59" s="1">
        <v>311136</v>
      </c>
      <c r="B59" s="1" t="str">
        <v>Brilliant Violet 711™ anti-human CD24 Antibody  100 tests</v>
      </c>
      <c r="C59" s="1">
        <v>1</v>
      </c>
      <c r="D59" s="1" t="str">
        <v>RCB</v>
      </c>
      <c r="E59" s="1">
        <v>4</v>
      </c>
      <c r="F59" s="1" t="str">
        <v>BioLegend</v>
      </c>
      <c r="G59" s="1" t="str">
        <v>Delhi</v>
      </c>
      <c r="H59" s="1" t="str">
        <v>Deepak/Priyanka Madam</v>
      </c>
      <c r="I59" s="1" t="str">
        <v>Local</v>
      </c>
    </row>
    <row r="60" spans="1:9" x14ac:dyDescent="0.25">
      <c r="A60" s="1">
        <v>317313</v>
      </c>
      <c r="B60" s="1" t="str">
        <v>Pacific Blue™ anti-human CD3 Antibody  25 µg</v>
      </c>
      <c r="C60" s="1">
        <v>1</v>
      </c>
      <c r="D60" s="1" t="str">
        <v>ABHI BIO</v>
      </c>
      <c r="E60" s="1">
        <v>4</v>
      </c>
      <c r="F60" s="1" t="str">
        <v>BioLegend</v>
      </c>
      <c r="G60" s="1" t="str">
        <v>Kolkata</v>
      </c>
      <c r="H60" s="1" t="str">
        <v>Monday (6-10-2025)</v>
      </c>
      <c r="I60" s="1" t="str">
        <v>OutStation</v>
      </c>
    </row>
    <row r="61" spans="1:9" x14ac:dyDescent="0.25">
      <c r="A61" s="1">
        <v>317409</v>
      </c>
      <c r="B61" s="1" t="str">
        <v>PE anti-human CD4 Antibody  25tests</v>
      </c>
      <c r="C61" s="1">
        <v>1</v>
      </c>
      <c r="D61" s="1" t="str">
        <v>ABHI BIO</v>
      </c>
      <c r="E61" s="1">
        <v>4</v>
      </c>
      <c r="F61" s="1" t="str">
        <v>BioLegend</v>
      </c>
      <c r="G61" s="1" t="str">
        <v>Kolkata</v>
      </c>
      <c r="H61" s="1" t="str">
        <v>Monday (6-10-2025)</v>
      </c>
      <c r="I61" s="1" t="str">
        <v>OutStation</v>
      </c>
    </row>
    <row r="62" spans="1:9" x14ac:dyDescent="0.25">
      <c r="A62" s="1">
        <v>344703</v>
      </c>
      <c r="B62" s="1" t="str">
        <v>FITC anti-human CD8 Antibody  25tests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Monday (6-10-2025)</v>
      </c>
      <c r="I62" s="1" t="str">
        <v>OutStation</v>
      </c>
    </row>
    <row r="63" spans="1:9" x14ac:dyDescent="0.25">
      <c r="A63" s="1">
        <v>345013</v>
      </c>
      <c r="B63" s="1" t="str">
        <v>PE/Cyanine7 anti-human CD366 (Tim-3) Antibody  25 tests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Monday (6-10-2025)</v>
      </c>
      <c r="I63" s="1" t="str">
        <v>OutStation</v>
      </c>
    </row>
    <row r="64" spans="1:9" x14ac:dyDescent="0.25">
      <c r="A64" s="1">
        <v>347318</v>
      </c>
      <c r="B64" s="1" t="str">
        <v>Brilliant Violet 711™ anti-human CD115 (CSF-1R) Antibody  100 tests</v>
      </c>
      <c r="C64" s="1">
        <v>1</v>
      </c>
      <c r="D64" s="1" t="str">
        <v>ILS</v>
      </c>
      <c r="E64" s="1">
        <v>4</v>
      </c>
      <c r="F64" s="1" t="str">
        <v>BioLegend</v>
      </c>
      <c r="G64" s="1" t="str">
        <v>Bhuvneshwar</v>
      </c>
      <c r="H64" s="1" t="str">
        <v>On Hold</v>
      </c>
      <c r="I64" s="1" t="str">
        <v>OutStation</v>
      </c>
    </row>
    <row r="65" spans="1:9" x14ac:dyDescent="0.25">
      <c r="A65" s="1">
        <v>356110</v>
      </c>
      <c r="B65" s="1" t="str">
        <v>APC anti-human CD25 Antibody  100tests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Monday (6-10-2025)</v>
      </c>
      <c r="I65" s="1" t="str">
        <v>OutStation</v>
      </c>
    </row>
    <row r="66" spans="1:9" x14ac:dyDescent="0.25">
      <c r="A66" s="1">
        <v>357415</v>
      </c>
      <c r="B66" s="1" t="str">
        <v>APC/Cyanine7 anti-human CD4 Antibody  25tests</v>
      </c>
      <c r="C66" s="1">
        <v>1</v>
      </c>
      <c r="D66" s="1" t="str">
        <v>ABHI BIO</v>
      </c>
      <c r="E66" s="1">
        <v>4</v>
      </c>
      <c r="F66" s="1" t="str">
        <v>BioLegend</v>
      </c>
      <c r="G66" s="1" t="str">
        <v>Kolkata</v>
      </c>
      <c r="H66" s="1" t="str">
        <v>Monday (6-10-2025)</v>
      </c>
      <c r="I66" s="1" t="str">
        <v>OutStation</v>
      </c>
    </row>
    <row r="67" spans="1:9" x14ac:dyDescent="0.25">
      <c r="A67" s="1">
        <v>363203</v>
      </c>
      <c r="B67" s="1" t="str">
        <v>PE anti-human CD36L1 (SCARB1, SR-BI) Antibody  25 tests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Monday (6-10-2025)</v>
      </c>
      <c r="I67" s="1" t="str">
        <v>OutStation</v>
      </c>
    </row>
    <row r="68" spans="1:9" x14ac:dyDescent="0.25">
      <c r="A68" s="1">
        <v>367405</v>
      </c>
      <c r="B68" s="1" t="str">
        <v>APC anti-human CD279 (PD-1) Antibody  25 tests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Monday (6-10-2025)</v>
      </c>
      <c r="I68" s="1" t="str">
        <v>OutStation</v>
      </c>
    </row>
    <row r="69" spans="1:9" x14ac:dyDescent="0.25">
      <c r="A69" s="1">
        <v>368508</v>
      </c>
      <c r="B69" s="1" t="str">
        <v>FITC anti-human CD45 Antibody  100tests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Monday (6-10-2025)</v>
      </c>
      <c r="I69" s="1" t="str">
        <v>OutStation</v>
      </c>
    </row>
    <row r="70" spans="1:9" x14ac:dyDescent="0.25">
      <c r="A70" s="1">
        <v>368509</v>
      </c>
      <c r="B70" s="1" t="str">
        <v>PE anti-human CD45 Antibody  25 tests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Monday (6-10-2025)</v>
      </c>
      <c r="I70" s="1" t="str">
        <v>OutStation</v>
      </c>
    </row>
    <row r="71" spans="1:9" x14ac:dyDescent="0.25">
      <c r="A71" s="1">
        <v>369321</v>
      </c>
      <c r="B71" s="1" t="str">
        <v>Brilliant Violet 785™ anti-human CD223 (LAG-3) Antibody  25 tests</v>
      </c>
      <c r="C71" s="1">
        <v>1</v>
      </c>
      <c r="D71" s="1" t="str">
        <v>ABHI BIO</v>
      </c>
      <c r="E71" s="1">
        <v>4</v>
      </c>
      <c r="F71" s="1" t="str">
        <v>BioLegend</v>
      </c>
      <c r="G71" s="1" t="str">
        <v>Kolkata</v>
      </c>
      <c r="H71" s="1" t="str">
        <v>Monday (6-10-2025)</v>
      </c>
      <c r="I71" s="1" t="str">
        <v>OutStation</v>
      </c>
    </row>
    <row r="72" spans="1:9" x14ac:dyDescent="0.25">
      <c r="A72" s="1">
        <v>372203</v>
      </c>
      <c r="B72" s="1" t="str">
        <v>APC anti-human/mouse Granzyme B Recombinant Antibody  25tests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Monday (6-10-2025)</v>
      </c>
      <c r="I72" s="1" t="str">
        <v>OutStation</v>
      </c>
    </row>
    <row r="73" spans="1:9" x14ac:dyDescent="0.25">
      <c r="A73" s="1">
        <v>372208</v>
      </c>
      <c r="B73" s="1" t="str">
        <v>PE anti-human/mouse Granzyme B Recombinant Antibody  100tests</v>
      </c>
      <c r="C73" s="1">
        <v>1</v>
      </c>
      <c r="D73" s="1" t="str">
        <v>RCB</v>
      </c>
      <c r="E73" s="1">
        <v>4</v>
      </c>
      <c r="F73" s="1" t="str">
        <v>BioLegend</v>
      </c>
      <c r="G73" s="1" t="str">
        <v>Delhi</v>
      </c>
      <c r="H73" s="1" t="str">
        <v>Deepak/Priyanka Madam</v>
      </c>
      <c r="I73" s="1" t="str">
        <v>Local</v>
      </c>
    </row>
    <row r="74" spans="1:9" x14ac:dyDescent="0.25">
      <c r="A74" s="1">
        <v>384813</v>
      </c>
      <c r="B74" s="1" t="str">
        <v>FITC anti-human CD62L Antibody  25 tests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Monday (6-10-2025)</v>
      </c>
      <c r="I74" s="1" t="str">
        <v>OutStation</v>
      </c>
    </row>
    <row r="75" spans="1:9" x14ac:dyDescent="0.25">
      <c r="A75" s="1">
        <v>423501</v>
      </c>
      <c r="B75" s="1" t="str">
        <v>Nunc™ MaxiSorp™ ELISA Plates, Uncoated  5 plates</v>
      </c>
      <c r="C75" s="1">
        <v>1</v>
      </c>
      <c r="D75" s="1" t="str">
        <v>IISER MOHALI</v>
      </c>
      <c r="E75" s="1" t="str">
        <v>RT</v>
      </c>
      <c r="F75" s="1" t="str">
        <v>BioLegend</v>
      </c>
      <c r="G75" s="1" t="str">
        <v>MOHALI (PUNJAB)</v>
      </c>
      <c r="H75" s="1" t="str">
        <v>Monday (6-10-2025)</v>
      </c>
      <c r="I75" s="1" t="str">
        <v>OutStation</v>
      </c>
    </row>
    <row r="76" spans="1:9" x14ac:dyDescent="0.25">
      <c r="A76" s="1">
        <v>500832</v>
      </c>
      <c r="B76" s="1" t="str">
        <v>PE/Dazzle™ 594 anti-human IL-4 Antibody  100 tests</v>
      </c>
      <c r="C76" s="1">
        <v>1</v>
      </c>
      <c r="D76" s="1" t="str">
        <v>RCB</v>
      </c>
      <c r="E76" s="1">
        <v>4</v>
      </c>
      <c r="F76" s="1" t="str">
        <v>BioLegend</v>
      </c>
      <c r="G76" s="1" t="str">
        <v>Delhi</v>
      </c>
      <c r="H76" s="1" t="str">
        <v>Deepak/Priyanka Madam</v>
      </c>
      <c r="I76" s="1" t="str">
        <v>Local</v>
      </c>
    </row>
    <row r="77" spans="1:9" x14ac:dyDescent="0.25">
      <c r="A77" s="1">
        <v>502521</v>
      </c>
      <c r="B77" s="1" t="str">
        <v>Pacific Blue™ anti-human IFN-γ Antibody  25 µg</v>
      </c>
      <c r="C77" s="1">
        <v>1</v>
      </c>
      <c r="D77" s="1" t="str">
        <v>ABHI BIO</v>
      </c>
      <c r="E77" s="1">
        <v>4</v>
      </c>
      <c r="F77" s="1" t="str">
        <v>BioLegend</v>
      </c>
      <c r="G77" s="1" t="str">
        <v>Kolkata</v>
      </c>
      <c r="H77" s="1" t="str">
        <v>Monday (6-10-2025)</v>
      </c>
      <c r="I77" s="1" t="str">
        <v>OutStation</v>
      </c>
    </row>
    <row r="78" spans="1:9" x14ac:dyDescent="0.25">
      <c r="A78" s="1">
        <v>502929</v>
      </c>
      <c r="B78" s="1" t="str">
        <v>PE/Cyanine7 anti-human TNF-α Antibody  25 tests</v>
      </c>
      <c r="C78" s="1">
        <v>1</v>
      </c>
      <c r="D78" s="1" t="str">
        <v>ABHI BIO</v>
      </c>
      <c r="E78" s="1">
        <v>4</v>
      </c>
      <c r="F78" s="1" t="str">
        <v>BioLegend</v>
      </c>
      <c r="G78" s="1" t="str">
        <v>Kolkata</v>
      </c>
      <c r="H78" s="1" t="str">
        <v>Monday (6-10-2025)</v>
      </c>
      <c r="I78" s="1" t="str">
        <v>OutStation</v>
      </c>
    </row>
    <row r="79" spans="1:9" x14ac:dyDescent="0.25">
      <c r="A79" s="1">
        <v>502948</v>
      </c>
      <c r="B79" s="1" t="str">
        <v>Brilliant Violet 785™ anti-human TNF-α Antibody  100tests</v>
      </c>
      <c r="C79" s="1">
        <v>1</v>
      </c>
      <c r="D79" s="1" t="str">
        <v>ILS</v>
      </c>
      <c r="E79" s="1">
        <v>4</v>
      </c>
      <c r="F79" s="1" t="str">
        <v>BioLegend</v>
      </c>
      <c r="G79" s="1" t="str">
        <v>Bhuvneshwar</v>
      </c>
      <c r="H79" s="1" t="str">
        <v>On Hold</v>
      </c>
      <c r="I79" s="1" t="str">
        <v>OutStation</v>
      </c>
    </row>
    <row r="80" spans="1:9" x14ac:dyDescent="0.25">
      <c r="A80" s="1">
        <v>655208</v>
      </c>
      <c r="B80" s="1" t="str">
        <v>PE anti-TCF1 (TCF7) Antibody  100tests</v>
      </c>
      <c r="C80" s="1">
        <v>1</v>
      </c>
      <c r="D80" s="1" t="str">
        <v>ABHI BIO</v>
      </c>
      <c r="E80" s="1">
        <v>4</v>
      </c>
      <c r="F80" s="1" t="str">
        <v>BioLegend</v>
      </c>
      <c r="G80" s="1" t="str">
        <v>Kolkata</v>
      </c>
      <c r="H80" s="1" t="str">
        <v>Monday (6-10-2025)</v>
      </c>
      <c r="I80" s="1" t="str">
        <v>OutStation</v>
      </c>
    </row>
    <row r="81" spans="1:9" x14ac:dyDescent="0.25">
      <c r="A81" s="1">
        <v>947203</v>
      </c>
      <c r="B81" s="1" t="str">
        <v>PE anti-FOXO1 Antibody  25 tests</v>
      </c>
      <c r="C81" s="1">
        <v>1</v>
      </c>
      <c r="D81" s="1" t="str">
        <v>THSTI</v>
      </c>
      <c r="E81" s="1">
        <v>4</v>
      </c>
      <c r="F81" s="1" t="str">
        <v>BioLegend</v>
      </c>
      <c r="G81" s="1" t="str">
        <v>Faridabad</v>
      </c>
      <c r="H81" s="1" t="str">
        <v>Priyanka Madam</v>
      </c>
      <c r="I81" s="1" t="str">
        <v>Local</v>
      </c>
    </row>
    <row r="82" spans="1:9" x14ac:dyDescent="0.25">
      <c r="A82" s="1" t="str">
        <v>BE0237</v>
      </c>
      <c r="B82" s="1" t="str">
        <v>InVivoMAb anti-mouse IL-18, YIGIF74-1G7, 5 mg</v>
      </c>
      <c r="C82" s="1">
        <v>1</v>
      </c>
      <c r="D82" s="1" t="str">
        <v>M BIOTECH</v>
      </c>
      <c r="E82" s="1">
        <v>4</v>
      </c>
      <c r="F82" s="1" t="str">
        <v>BioXcell</v>
      </c>
      <c r="G82" s="1" t="str">
        <v>Kolkata</v>
      </c>
      <c r="H82" s="1" t="str">
        <v>Saturday (4-10-2025)</v>
      </c>
      <c r="I82" s="1" t="str">
        <v>OutStation</v>
      </c>
    </row>
    <row r="83" spans="1:9" x14ac:dyDescent="0.25">
      <c r="A83" s="1" t="str">
        <v>1091-05</v>
      </c>
      <c r="B83" s="1" t="str">
        <v>GOAT ANTI-MOUSE IGG2B-HRP</v>
      </c>
      <c r="C83" s="1">
        <v>1</v>
      </c>
      <c r="D83" s="1" t="str">
        <v>THSTI</v>
      </c>
      <c r="E83" s="1">
        <v>4</v>
      </c>
      <c r="F83" s="1" t="str">
        <v>SOUTHERNBIOTECH</v>
      </c>
      <c r="G83" s="1" t="str">
        <v>Faridabad</v>
      </c>
      <c r="H83" s="1" t="str">
        <v>Priyanka Madam</v>
      </c>
      <c r="I83" s="1" t="str">
        <v>Local</v>
      </c>
    </row>
    <row r="84" spans="1:9" x14ac:dyDescent="0.25">
      <c r="A84" s="1" t="str">
        <v>PROTQ9NPF7-3</v>
      </c>
      <c r="B84" s="1" t="str">
        <v>Human recombinant IL-23 p19 (Interleukin-23 p19) protein, AF</v>
      </c>
      <c r="C84" s="1">
        <v>1</v>
      </c>
      <c r="D84" s="1" t="str">
        <v>KEMWELL</v>
      </c>
      <c r="E84" s="1">
        <v>-20</v>
      </c>
      <c r="F84" s="1" t="str">
        <v>BOSTER</v>
      </c>
      <c r="G84" s="1" t="str">
        <v xml:space="preserve"> BANGLORE</v>
      </c>
      <c r="H84" s="1" t="str">
        <v>Monday (6-10-2025)</v>
      </c>
      <c r="I84" s="1" t="str">
        <v>OutStation</v>
      </c>
    </row>
    <row r="85" spans="1:9" x14ac:dyDescent="0.25">
      <c r="A85" s="1">
        <v>82511</v>
      </c>
      <c r="B85" s="1" t="str">
        <v>In Vitro Biotinylation Kit (with BirA tagless enzyme)</v>
      </c>
      <c r="C85" s="1">
        <v>1</v>
      </c>
      <c r="D85" s="1" t="str">
        <v>CELLOGEN</v>
      </c>
      <c r="E85" s="1">
        <v>-80</v>
      </c>
      <c r="F85" s="1" t="str">
        <v>BPS</v>
      </c>
      <c r="G85" s="1" t="str">
        <v>Noida</v>
      </c>
      <c r="H85" s="1" t="str">
        <v>Priyanka Madam</v>
      </c>
      <c r="I85" s="1" t="str">
        <v>Local</v>
      </c>
    </row>
    <row r="86" spans="1:9" x14ac:dyDescent="0.25">
      <c r="A86" s="1" t="str">
        <v>T1785</v>
      </c>
      <c r="B86" s="1" t="str">
        <v xml:space="preserve"> Palbociclib 571190-30-2 Spec 5 mg</v>
      </c>
      <c r="C86" s="1">
        <v>1</v>
      </c>
      <c r="D86" s="1" t="str">
        <v>NNF</v>
      </c>
      <c r="E86" s="1">
        <v>-20</v>
      </c>
      <c r="F86" s="1" t="str">
        <v>Targetmol</v>
      </c>
      <c r="G86" s="1" t="str">
        <v>Banglore</v>
      </c>
      <c r="H86" s="1" t="str">
        <v>Sample</v>
      </c>
      <c r="I86" s="1" t="str">
        <v>OutStation</v>
      </c>
    </row>
    <row r="87" spans="1:9" x14ac:dyDescent="0.25">
      <c r="A87" s="1" t="str">
        <v>TN2315</v>
      </c>
      <c r="B87" s="1" t="str">
        <v xml:space="preserve"> Xanthopurpurin 518-83-2 Spec 25 mg</v>
      </c>
      <c r="C87" s="1">
        <v>1</v>
      </c>
      <c r="D87" s="1" t="str">
        <v>XAVIERS</v>
      </c>
      <c r="E87" s="1">
        <v>-20</v>
      </c>
      <c r="F87" s="1" t="str">
        <v>Targetmol</v>
      </c>
      <c r="G87" s="1" t="str">
        <v>Mumbai</v>
      </c>
      <c r="H87" s="1">
        <v>0</v>
      </c>
      <c r="I87" s="1" t="str">
        <v>OutStation</v>
      </c>
    </row>
    <row r="88" spans="1:9" x14ac:dyDescent="0.25">
      <c r="A88" s="1" t="str">
        <v>T5648</v>
      </c>
      <c r="B88" s="1" t="str">
        <v xml:space="preserve"> Purpurin 81-54-9 Spec 100 mg</v>
      </c>
      <c r="C88" s="1">
        <v>1</v>
      </c>
      <c r="D88" s="1" t="str">
        <v>XAVIERS</v>
      </c>
      <c r="E88" s="1">
        <v>-20</v>
      </c>
      <c r="F88" s="1" t="str">
        <v>Targetmol</v>
      </c>
      <c r="G88" s="1" t="str">
        <v>Mumbai</v>
      </c>
      <c r="H88" s="1">
        <v>0</v>
      </c>
      <c r="I88" s="1" t="str">
        <v>OutStation</v>
      </c>
    </row>
    <row r="89" spans="1:9" x14ac:dyDescent="0.25">
      <c r="A89" s="1" t="str">
        <v>VS0101</v>
      </c>
      <c r="B89" s="1" t="str">
        <v>Vivaspin 500 Centrifugal Concentrators 0.1-0.5ml Sample Volume 10 kDa MWCO PES, 25pc</v>
      </c>
      <c r="C89" s="1">
        <v>1</v>
      </c>
      <c r="D89" s="1" t="str">
        <v>IIT DELHI</v>
      </c>
      <c r="E89" s="1" t="str">
        <v>RT</v>
      </c>
      <c r="F89" s="1" t="str">
        <v>SARTORIUS</v>
      </c>
      <c r="G89" s="1" t="str">
        <v>Delhi</v>
      </c>
      <c r="H89" s="1">
        <v>0</v>
      </c>
      <c r="I89" s="1" t="str">
        <v>Local</v>
      </c>
    </row>
    <row r="90" spans="1:9" x14ac:dyDescent="0.25">
      <c r="A90" s="1" t="str">
        <v>VS0102</v>
      </c>
      <c r="B90" s="1" t="str">
        <v>Vivaspin 500 Centrifugal concentrators 0.1-0.5 mL Sample Volume 10kDa MWCO PES, 100pc</v>
      </c>
      <c r="C90" s="1">
        <v>1</v>
      </c>
      <c r="D90" s="1" t="str">
        <v>NII</v>
      </c>
      <c r="E90" s="1" t="str">
        <v>RT</v>
      </c>
      <c r="F90" s="1" t="str">
        <v>SARTORIUS</v>
      </c>
      <c r="G90" s="1" t="str">
        <v>Delhi</v>
      </c>
      <c r="H90" s="1">
        <v>0</v>
      </c>
      <c r="I90" s="1" t="str">
        <v>Local</v>
      </c>
    </row>
    <row r="91" spans="1:9" x14ac:dyDescent="0.25">
      <c r="A91" s="1" t="str">
        <v>VS0131</v>
      </c>
      <c r="B91" s="1" t="str">
        <v>Vivaspin 500 Centrifugal concentrators 0.1-0.5 mL Sample Volume 50 kDa MWCO</v>
      </c>
      <c r="C91" s="1">
        <v>1</v>
      </c>
      <c r="D91" s="1" t="str">
        <v>NII</v>
      </c>
      <c r="E91" s="1" t="str">
        <v>RT</v>
      </c>
      <c r="F91" s="1" t="str">
        <v>SARTORIUS</v>
      </c>
      <c r="G91" s="1" t="str">
        <v>Delhi</v>
      </c>
      <c r="H91" s="1">
        <v>0</v>
      </c>
      <c r="I91" s="1" t="str">
        <v>Local</v>
      </c>
    </row>
    <row r="92" spans="1:9" x14ac:dyDescent="0.25">
      <c r="A92" s="1">
        <v>316302</v>
      </c>
      <c r="B92" s="1" t="str">
        <v>Purified anti-human β2-microglobulin Antibody</v>
      </c>
      <c r="C92" s="1">
        <v>2</v>
      </c>
      <c r="D92" s="1" t="str">
        <v>Stock</v>
      </c>
      <c r="E92" s="1">
        <v>4</v>
      </c>
      <c r="F92" s="1" t="str">
        <v>BioLegend</v>
      </c>
      <c r="G92" s="1" t="str">
        <v>STOCK</v>
      </c>
      <c r="H92" s="1" t="str">
        <v>stock</v>
      </c>
      <c r="I92" s="1" t="str">
        <v>STOCK</v>
      </c>
    </row>
    <row r="93" spans="1:9" x14ac:dyDescent="0.25">
      <c r="A93" s="1">
        <v>570802</v>
      </c>
      <c r="B93" s="1" t="str">
        <v xml:space="preserve">Recombinant Human IL-6 </v>
      </c>
      <c r="C93" s="1">
        <v>2</v>
      </c>
      <c r="D93" s="1" t="str">
        <v>Opening Stock</v>
      </c>
      <c r="E93" s="1">
        <v>-20</v>
      </c>
      <c r="F93" s="1" t="str">
        <v>BioLegend</v>
      </c>
      <c r="G93" s="1" t="str">
        <v>STOCK</v>
      </c>
      <c r="H93" s="1" t="str">
        <v>Stock</v>
      </c>
      <c r="I93" s="1" t="str">
        <v>STOCK</v>
      </c>
    </row>
    <row r="94" spans="1:9" x14ac:dyDescent="0.25">
      <c r="A94" s="1">
        <v>423303</v>
      </c>
      <c r="B94" s="1" t="str">
        <v xml:space="preserve">Cell Activation Cocktail </v>
      </c>
      <c r="C94" s="1">
        <v>2</v>
      </c>
      <c r="D94" s="1" t="str">
        <v>Opening Stock</v>
      </c>
      <c r="E94" s="1">
        <v>-20</v>
      </c>
      <c r="F94" s="1" t="str">
        <v>BioLegend</v>
      </c>
      <c r="G94" s="1" t="str">
        <v>STOCK</v>
      </c>
      <c r="H94" s="1" t="str">
        <v>Stock</v>
      </c>
      <c r="I94" s="1" t="str">
        <v>STOCK</v>
      </c>
    </row>
    <row r="95" spans="1:9" x14ac:dyDescent="0.25">
      <c r="A95" s="1">
        <v>329702</v>
      </c>
      <c r="B95" s="1" t="str">
        <v xml:space="preserve">Purified anti-human CD274 </v>
      </c>
      <c r="C95" s="1">
        <v>2</v>
      </c>
      <c r="D95" s="1" t="str">
        <v>Opening Stock</v>
      </c>
      <c r="E95" s="1">
        <v>4</v>
      </c>
      <c r="F95" s="1" t="str">
        <v>BioLegend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 t="str">
        <v>2600505001730</v>
      </c>
      <c r="B96" s="1" t="str">
        <v>(Agarose for Nucleic Acid Electrophoresis-500g)</v>
      </c>
      <c r="C96" s="1">
        <v>2</v>
      </c>
      <c r="D96" s="1" t="str">
        <v>STOCK</v>
      </c>
      <c r="E96" s="1" t="str">
        <v>RT</v>
      </c>
      <c r="F96" s="1" t="str">
        <v>Genei Lab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 t="str">
        <v>2662070501730</v>
      </c>
      <c r="B97" s="1" t="str">
        <v>(StepUp 1 Kb DNA Ladder RTU, 50 µg)</v>
      </c>
      <c r="C97" s="1">
        <v>2</v>
      </c>
      <c r="D97" s="1" t="str">
        <v>STOCK</v>
      </c>
      <c r="E97" s="1">
        <v>-20</v>
      </c>
      <c r="F97" s="1" t="str">
        <v>Genei Lab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 t="str">
        <v>2662670501730</v>
      </c>
      <c r="B98" s="1" t="str">
        <v>RMBD13 (StepUp 100 Bp DNA Ladder RTU, 50 µg)</v>
      </c>
      <c r="C98" s="1">
        <v>2</v>
      </c>
      <c r="D98" s="1" t="str">
        <v>STOCK</v>
      </c>
      <c r="E98" s="1">
        <v>-20</v>
      </c>
      <c r="F98" s="1" t="str">
        <v>Genei Lab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 t="str">
        <v>15407-47-MIN</v>
      </c>
      <c r="B99" s="1" t="str">
        <v>Polyethersulfone 0.22 µm</v>
      </c>
      <c r="C99" s="1">
        <v>2</v>
      </c>
      <c r="D99" s="1" t="str">
        <v>Stock</v>
      </c>
      <c r="E99" s="1" t="str">
        <v>RT</v>
      </c>
      <c r="F99" s="1" t="str">
        <v>Sartorius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 t="str">
        <v>VS04T01</v>
      </c>
      <c r="B100" s="1" t="str">
        <v>VicaSpin Turbo 4 10000 MWCO</v>
      </c>
      <c r="C100" s="1">
        <v>2</v>
      </c>
      <c r="D100" s="1" t="str">
        <v>Stock</v>
      </c>
      <c r="E100" s="1" t="str">
        <v>RT</v>
      </c>
      <c r="F100" s="1" t="str">
        <v>Sartorius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VS15TR21</v>
      </c>
      <c r="B101" s="1" t="str">
        <v>VicaSpin Turbo 15 RC 30000 MWCO</v>
      </c>
      <c r="C101" s="1">
        <v>2</v>
      </c>
      <c r="D101" s="1" t="str">
        <v>Stock</v>
      </c>
      <c r="E101" s="1" t="str">
        <v>RT</v>
      </c>
      <c r="F101" s="1" t="str">
        <v>Sartorius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814326</v>
      </c>
      <c r="B102" s="1" t="str">
        <v>Acrylamide, Ultra Pure 500 KG</v>
      </c>
      <c r="C102" s="1">
        <v>2</v>
      </c>
      <c r="D102" s="1" t="str">
        <v>Stock</v>
      </c>
      <c r="E102" s="1" t="str">
        <v>RT</v>
      </c>
      <c r="F102" s="1" t="str">
        <v>Mp Bio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194825</v>
      </c>
      <c r="B103" s="1" t="str">
        <v>Glycine, Molecular Biology Reagent 1 KG</v>
      </c>
      <c r="C103" s="1">
        <v>2</v>
      </c>
      <c r="D103" s="1" t="str">
        <v>Stock</v>
      </c>
      <c r="E103" s="1" t="str">
        <v>RT</v>
      </c>
      <c r="F103" s="1" t="str">
        <v>Mp Bio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>
        <v>104772</v>
      </c>
      <c r="B104" s="1" t="str">
        <v>Ammonium Sulfate, Technical Pure 500 GM</v>
      </c>
      <c r="C104" s="1">
        <v>2</v>
      </c>
      <c r="D104" s="1" t="str">
        <v>Stock</v>
      </c>
      <c r="E104" s="1" t="str">
        <v>RT</v>
      </c>
      <c r="F104" s="1" t="str">
        <v>Mp Bio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>
        <v>194002</v>
      </c>
      <c r="B105" s="1" t="str">
        <v>Chloroform, Molecular Biology Reagent</v>
      </c>
      <c r="C105" s="1">
        <v>2</v>
      </c>
      <c r="D105" s="1" t="str">
        <v>Stock</v>
      </c>
      <c r="E105" s="1" t="str">
        <v>RT</v>
      </c>
      <c r="F105" s="1" t="str">
        <v>Mp Bio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>
        <v>424602</v>
      </c>
      <c r="B106" s="1" t="str">
        <v>Compensation Beads</v>
      </c>
      <c r="C106" s="1">
        <v>2</v>
      </c>
      <c r="D106" s="1" t="str">
        <v>Stock</v>
      </c>
      <c r="E106" s="1">
        <v>4</v>
      </c>
      <c r="F106" s="1" t="str">
        <v>BioLegend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>
        <v>740811</v>
      </c>
      <c r="B107" s="1" t="str">
        <v>LEGENDplex™ Human Inflammation Panel 1 Standard  1 vial</v>
      </c>
      <c r="C107" s="1">
        <v>2</v>
      </c>
      <c r="D107" s="1" t="str">
        <v>UNKNOWN</v>
      </c>
      <c r="E107" s="1">
        <v>4</v>
      </c>
      <c r="F107" s="1" t="str">
        <v>BioLegend</v>
      </c>
      <c r="G107" s="1" t="str">
        <v>Unknown</v>
      </c>
      <c r="H107" s="1" t="str">
        <v>DemoKit (Mohan Sir)</v>
      </c>
      <c r="I107" s="1" t="str">
        <v>Unknown</v>
      </c>
    </row>
    <row r="108" spans="1:9" x14ac:dyDescent="0.25">
      <c r="A108" s="1">
        <v>741146</v>
      </c>
      <c r="B108" s="1" t="str">
        <v>LEGENDplex™ Buffer Set A3  100tests</v>
      </c>
      <c r="C108" s="1">
        <v>2</v>
      </c>
      <c r="D108" s="1" t="str">
        <v>UNKNOWN</v>
      </c>
      <c r="E108" s="1">
        <v>4</v>
      </c>
      <c r="F108" s="1" t="str">
        <v>BioLegend</v>
      </c>
      <c r="G108" s="1" t="str">
        <v>Unknown</v>
      </c>
      <c r="H108" s="1" t="str">
        <v>DemoKit (Mohan Sir)</v>
      </c>
      <c r="I108" s="1" t="str">
        <v>Unknown</v>
      </c>
    </row>
    <row r="109" spans="1:9" x14ac:dyDescent="0.25">
      <c r="A109" s="1">
        <v>100575</v>
      </c>
      <c r="B109" s="1" t="str">
        <v>Deoxyribonuclease I</v>
      </c>
      <c r="C109" s="1">
        <v>2</v>
      </c>
      <c r="D109" s="1" t="str">
        <v>Stock</v>
      </c>
      <c r="E109" s="1">
        <v>4</v>
      </c>
      <c r="F109" s="1" t="str">
        <v>MP Bio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 t="str">
        <v>S1714</v>
      </c>
      <c r="B110" s="1" t="str">
        <v>Gemcitabine (50mg x 2)</v>
      </c>
      <c r="C110" s="1">
        <v>2</v>
      </c>
      <c r="D110" s="1" t="str">
        <v>FARCAST</v>
      </c>
      <c r="E110" s="1">
        <v>-20</v>
      </c>
      <c r="F110" s="1" t="str">
        <v>TOPCLASS ENTERPRISES</v>
      </c>
      <c r="G110" s="1" t="str">
        <v>Banglore</v>
      </c>
      <c r="H110" s="1" t="str">
        <v>On Hold</v>
      </c>
      <c r="I110" s="1" t="str">
        <v>OutStation</v>
      </c>
    </row>
    <row r="111" spans="1:9" x14ac:dyDescent="0.25">
      <c r="A111" s="1">
        <v>423303</v>
      </c>
      <c r="B111" s="1" t="str">
        <v xml:space="preserve">Cell Activation Cocktail </v>
      </c>
      <c r="C111" s="1">
        <v>3</v>
      </c>
      <c r="D111" s="1" t="str">
        <v>STOCK</v>
      </c>
      <c r="E111" s="1">
        <v>-20</v>
      </c>
      <c r="F111" s="1" t="str">
        <v>BioLegend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421601</v>
      </c>
      <c r="B112" s="1" t="str">
        <v>ELISA Wash Buffer (20X)</v>
      </c>
      <c r="C112" s="1">
        <v>3</v>
      </c>
      <c r="D112" s="1" t="str">
        <v>STOCK</v>
      </c>
      <c r="E112" s="1" t="str">
        <v>rt</v>
      </c>
      <c r="F112" s="1" t="str">
        <v>BioLegend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LSM 1077</v>
      </c>
      <c r="B113" s="1">
        <v>0</v>
      </c>
      <c r="C113" s="1">
        <v>3</v>
      </c>
      <c r="D113" s="1" t="str">
        <v>stock</v>
      </c>
      <c r="E113" s="1">
        <v>4</v>
      </c>
      <c r="F113" s="1" t="str">
        <v>Genexis Biotech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VS15T91</v>
      </c>
      <c r="B114" s="1" t="str">
        <v>VicaSpin Turbo 15 3000 MWCO</v>
      </c>
      <c r="C114" s="1">
        <v>3</v>
      </c>
      <c r="D114" s="1" t="str">
        <v>Stock</v>
      </c>
      <c r="E114" s="1" t="str">
        <v>RT</v>
      </c>
      <c r="F114" s="1" t="str">
        <v>Sartorius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421101</v>
      </c>
      <c r="B115" s="1" t="str">
        <v>TMB substrate set  110mlx2</v>
      </c>
      <c r="C115" s="1">
        <v>3</v>
      </c>
      <c r="D115" s="1" t="str">
        <v>Stock</v>
      </c>
      <c r="E115" s="1">
        <v>4</v>
      </c>
      <c r="F115" s="1" t="str">
        <v>BioLegend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421002</v>
      </c>
      <c r="B116" s="1" t="str">
        <v xml:space="preserve">Intracellular Staining Permeabilization Wash Buffer </v>
      </c>
      <c r="C116" s="1">
        <v>4</v>
      </c>
      <c r="D116" s="1" t="str">
        <v>Opening Stock</v>
      </c>
      <c r="E116" s="1">
        <v>4</v>
      </c>
      <c r="F116" s="1" t="str">
        <v>BioLegend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VS04T01</v>
      </c>
      <c r="B117" s="1" t="str">
        <v>VicaSpin Turbo 4 10000 MWCO</v>
      </c>
      <c r="C117" s="1">
        <v>4</v>
      </c>
      <c r="D117" s="1" t="str">
        <v>Stock</v>
      </c>
      <c r="E117" s="1" t="str">
        <v>RT</v>
      </c>
      <c r="F117" s="1" t="str">
        <v>Sartorius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VS15TR01</v>
      </c>
      <c r="B118" s="1" t="str">
        <v>VicaSpin Turbo 15 RC 10000 MWCO</v>
      </c>
      <c r="C118" s="1">
        <v>4</v>
      </c>
      <c r="D118" s="1" t="str">
        <v>Stock</v>
      </c>
      <c r="E118" s="1" t="str">
        <v>RT</v>
      </c>
      <c r="F118" s="1" t="str">
        <v>Sartorius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VS15T21</v>
      </c>
      <c r="B119" s="1" t="str">
        <v>Vivaspin® Turbo 15 Centrifugal Concentrator Polyethersulfone, 12 pc</v>
      </c>
      <c r="C119" s="1">
        <v>4</v>
      </c>
      <c r="D119" s="1" t="str">
        <v>Stock</v>
      </c>
      <c r="E119" s="1" t="str">
        <v>RT</v>
      </c>
      <c r="F119" s="1" t="str">
        <v>Sartorius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193982</v>
      </c>
      <c r="B120" s="1" t="str">
        <v>Acrylamide, Molecular Biology Reagent 1 KG</v>
      </c>
      <c r="C120" s="1">
        <v>4</v>
      </c>
      <c r="D120" s="1" t="str">
        <v>Stock</v>
      </c>
      <c r="E120" s="1" t="str">
        <v>RT</v>
      </c>
      <c r="F120" s="1" t="str">
        <v>Mp Bio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41003</v>
      </c>
      <c r="B121" s="1" t="str">
        <v>GelRed® Nucleic Acid Stain, 10,000X in water (trial size): (0.1mL)</v>
      </c>
      <c r="C121" s="1">
        <v>4</v>
      </c>
      <c r="D121" s="1" t="str">
        <v>Stock</v>
      </c>
      <c r="E121" s="1" t="str">
        <v>RT</v>
      </c>
      <c r="F121" s="1" t="str">
        <v>Biotium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556002</v>
      </c>
      <c r="B122" s="1" t="str">
        <v xml:space="preserve">Recombinant Mouse IL-9 </v>
      </c>
      <c r="C122" s="1">
        <v>5</v>
      </c>
      <c r="D122" s="1" t="str">
        <v>Opening Stock</v>
      </c>
      <c r="E122" s="1">
        <v>-20</v>
      </c>
      <c r="F122" s="1" t="str">
        <v>BioLegend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HBM-EXP-B2.5</v>
      </c>
      <c r="B123" s="1" t="str">
        <v>Test-Exosomes one step isolation from plasma and serum 2.5ml</v>
      </c>
      <c r="C123" s="1">
        <v>5</v>
      </c>
      <c r="D123" s="1" t="str">
        <v>Sample (PM)</v>
      </c>
      <c r="E123" s="1">
        <v>4</v>
      </c>
      <c r="F123" s="1" t="str">
        <v>Hansa Biomed</v>
      </c>
      <c r="G123" s="1" t="str">
        <v>delhi</v>
      </c>
      <c r="H123" s="1" t="str">
        <v>Priyanka Madam</v>
      </c>
      <c r="I123" s="1" t="str">
        <v>Local</v>
      </c>
    </row>
    <row r="124" spans="1:9" x14ac:dyDescent="0.25">
      <c r="A124" s="1">
        <v>626812</v>
      </c>
      <c r="B124" s="1" t="str">
        <v>Alexa Fluor® 488 anti-c-Myc Antibody  100µg</v>
      </c>
      <c r="C124" s="1">
        <v>5</v>
      </c>
      <c r="D124" s="1" t="str">
        <v>AURIGINE ONCO</v>
      </c>
      <c r="E124" s="1">
        <v>4</v>
      </c>
      <c r="F124" s="1" t="str">
        <v>BioLegend</v>
      </c>
      <c r="G124" s="1" t="str">
        <v>Banglore</v>
      </c>
      <c r="H124" s="1" t="str">
        <v>Stock</v>
      </c>
      <c r="I124" s="1" t="str">
        <v>OutStation</v>
      </c>
    </row>
    <row r="125" spans="1:9" x14ac:dyDescent="0.25">
      <c r="A125" s="1">
        <v>6552050</v>
      </c>
      <c r="B125" s="1" t="str">
        <v xml:space="preserve">SPINeasy DNA Kit for Blood  </v>
      </c>
      <c r="C125" s="1">
        <v>6</v>
      </c>
      <c r="D125" s="1" t="str">
        <v>Stock</v>
      </c>
      <c r="E125" s="1" t="str">
        <v>RT</v>
      </c>
      <c r="F125" s="1" t="str">
        <v>Mp Bio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421403</v>
      </c>
      <c r="B126" s="1" t="str">
        <v>FOXP3 Fix/Perm Buffer Set</v>
      </c>
      <c r="C126" s="1">
        <v>7</v>
      </c>
      <c r="D126" s="1" t="str">
        <v>Opening Stock</v>
      </c>
      <c r="E126" s="1">
        <v>4</v>
      </c>
      <c r="F126" s="1" t="str">
        <v>BioLegend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25021.5</v>
      </c>
      <c r="B127" s="1" t="str">
        <v>i-Taq (W/O dNTP) DNA Polymerase</v>
      </c>
      <c r="C127" s="1">
        <v>7</v>
      </c>
      <c r="D127" s="1" t="str">
        <v>stock</v>
      </c>
      <c r="E127" s="1">
        <v>-20</v>
      </c>
      <c r="F127" s="1" t="str">
        <v>Intron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092913726</v>
      </c>
      <c r="B128" s="1" t="str">
        <v>Adult Bovine Serum, Sterile Filtered, New Zealand Origin 1kg (970ML)</v>
      </c>
      <c r="C128" s="1">
        <v>7</v>
      </c>
      <c r="D128" s="1" t="str">
        <v>Stock</v>
      </c>
      <c r="E128" s="1">
        <v>-20</v>
      </c>
      <c r="F128" s="1" t="str">
        <v>MP Bio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16533</v>
      </c>
      <c r="B129" s="1" t="str">
        <v>MiniSart High Flow 0.45 µm</v>
      </c>
      <c r="C129" s="1">
        <v>9</v>
      </c>
      <c r="D129" s="1" t="str">
        <v>Stock</v>
      </c>
      <c r="E129" s="1" t="str">
        <v>RT</v>
      </c>
      <c r="F129" s="1" t="str">
        <v>Sartorius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25021.5</v>
      </c>
      <c r="B130" s="1" t="str">
        <v>i-Taq (W/O dNTP) DNA Polymerase</v>
      </c>
      <c r="C130" s="1">
        <v>10</v>
      </c>
      <c r="D130" s="1" t="str">
        <v>STOCK</v>
      </c>
      <c r="E130" s="1">
        <v>-20</v>
      </c>
      <c r="F130" s="1" t="str">
        <v>Intron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092913726</v>
      </c>
      <c r="B131" s="1" t="str">
        <v>Adult Bovine Serum, Sterile Filtered, New Zealand Origin 1kg (970ML)</v>
      </c>
      <c r="C131" s="1">
        <v>10</v>
      </c>
      <c r="D131" s="1" t="str">
        <v>Stock</v>
      </c>
      <c r="E131" s="1">
        <v>-20</v>
      </c>
      <c r="F131" s="1" t="str">
        <v>Mp Bio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16532</v>
      </c>
      <c r="B132" s="1" t="str">
        <v>MiniSart High Flow 0.22 µm</v>
      </c>
      <c r="C132" s="1">
        <v>15</v>
      </c>
      <c r="D132" s="1" t="str">
        <v>Stock</v>
      </c>
      <c r="E132" s="1" t="str">
        <v>RT</v>
      </c>
      <c r="F132" s="1" t="str">
        <v>Sartorius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16532</v>
      </c>
      <c r="B133" s="1" t="str">
        <v>MiniSart High Flow 0.22 µm</v>
      </c>
      <c r="C133" s="1">
        <v>18</v>
      </c>
      <c r="D133" s="1" t="str">
        <v>Stock</v>
      </c>
      <c r="E133" s="1" t="str">
        <v>RT</v>
      </c>
      <c r="F133" s="1" t="str">
        <v>Sartorius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16532</v>
      </c>
      <c r="B134" s="1" t="str">
        <v>MiniSart High Flow 0.22 µm</v>
      </c>
      <c r="C134" s="1">
        <v>23</v>
      </c>
      <c r="D134" s="1" t="str">
        <v>OPENING STOCK</v>
      </c>
      <c r="E134" s="1" t="str">
        <v>RT</v>
      </c>
      <c r="F134" s="1" t="str">
        <v>Sartorius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249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249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3447</v>
      </c>
      <c r="M1" s="1" t="s">
        <v>3448</v>
      </c>
      <c r="N1" s="1" t="s">
        <v>3449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2</v>
      </c>
      <c r="I33" s="1">
        <v>0</v>
      </c>
      <c r="J33" s="1" t="str">
        <v>Delhi</v>
      </c>
      <c r="K33" s="1">
        <v>0</v>
      </c>
      <c r="L33" s="1">
        <f t="shared" si="0"/>
        <v>8008</v>
      </c>
      <c r="M33" s="1">
        <f t="shared" si="1"/>
        <v>8008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1</v>
      </c>
      <c r="I891" s="1">
        <v>0</v>
      </c>
      <c r="J891" s="1" t="str">
        <v>Mumbai</v>
      </c>
      <c r="K891" s="1" t="str">
        <v>Saturday (4-10-2025)</v>
      </c>
      <c r="L891" s="1">
        <f t="shared" si="39"/>
        <v>13305.599999999999</v>
      </c>
      <c r="M891" s="1">
        <f t="shared" si="40"/>
        <v>13305.599999999999</v>
      </c>
      <c r="N891" s="1">
        <f t="shared" si="41"/>
        <v>0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1</v>
      </c>
      <c r="I2491" s="1">
        <v>0</v>
      </c>
      <c r="J2491" s="1" t="str">
        <v>Bhatinda</v>
      </c>
      <c r="K2491" s="1" t="str">
        <v>Demo Vail for Vishal</v>
      </c>
      <c r="L2491" s="1">
        <f t="shared" si="114"/>
        <v>9856</v>
      </c>
      <c r="M2491" s="1">
        <f t="shared" si="115"/>
        <v>9856</v>
      </c>
      <c r="N2491" s="1">
        <f t="shared" si="116"/>
        <v>0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3088.8</v>
      </c>
      <c r="M2524" s="1">
        <f t="shared" si="118"/>
        <v>3088.8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1</v>
      </c>
      <c r="H2525" s="1">
        <v>0</v>
      </c>
      <c r="I2525" s="1">
        <v>1</v>
      </c>
      <c r="J2525" s="1" t="str">
        <v>STOCK</v>
      </c>
      <c r="K2525" s="1" t="str">
        <v>Stock</v>
      </c>
      <c r="L2525" s="1">
        <f t="shared" si="117"/>
        <v>3088.8</v>
      </c>
      <c r="M2525" s="1">
        <f t="shared" si="118"/>
        <v>0</v>
      </c>
      <c r="N2525" s="1">
        <f t="shared" si="119"/>
        <v>3088.8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2</v>
      </c>
      <c r="I2527" s="1">
        <v>0</v>
      </c>
      <c r="J2527" s="1" t="str">
        <v>Delhi</v>
      </c>
      <c r="K2527" s="1">
        <v>0</v>
      </c>
      <c r="L2527" s="1">
        <f t="shared" si="117"/>
        <v>14256</v>
      </c>
      <c r="M2527" s="1">
        <f t="shared" si="118"/>
        <v>14256</v>
      </c>
      <c r="N2527" s="1">
        <f t="shared" si="119"/>
        <v>0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BIOLINK</v>
      </c>
      <c r="B2529" s="1">
        <v>1854.75</v>
      </c>
      <c r="C2529" s="1" t="str">
        <v>BK/25-26/R-39947</v>
      </c>
      <c r="D2529" s="2">
        <v>45903</v>
      </c>
      <c r="E2529" s="2">
        <v>45903</v>
      </c>
      <c r="F2529" s="1" t="str">
        <v>PD0435</v>
      </c>
      <c r="G2529" s="1">
        <v>1</v>
      </c>
      <c r="H2529" s="1">
        <v>1</v>
      </c>
      <c r="I2529" s="1">
        <v>0</v>
      </c>
      <c r="J2529" s="1" t="str">
        <v>DELHI</v>
      </c>
      <c r="K2529" s="1">
        <v>0</v>
      </c>
      <c r="L2529" s="1">
        <f t="shared" si="117"/>
        <v>1854.75</v>
      </c>
      <c r="M2529" s="1">
        <f t="shared" si="118"/>
        <v>1854.75</v>
      </c>
      <c r="N2529" s="1">
        <f t="shared" si="119"/>
        <v>0</v>
      </c>
    </row>
    <row r="2530" spans="1:14" x14ac:dyDescent="0.25">
      <c r="A2530" s="1" t="str">
        <v>Cytoskeleton</v>
      </c>
      <c r="B2530" s="1">
        <v>45742.399999999994</v>
      </c>
      <c r="C2530" s="1">
        <v>0</v>
      </c>
      <c r="D2530" s="2">
        <v>0</v>
      </c>
      <c r="E2530" s="2">
        <v>45905</v>
      </c>
      <c r="F2530" s="1" t="str">
        <v>CY-SC001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45742.399999999994</v>
      </c>
      <c r="M2530" s="1">
        <f t="shared" si="118"/>
        <v>45742.399999999994</v>
      </c>
      <c r="N2530" s="1">
        <f t="shared" si="119"/>
        <v>0</v>
      </c>
    </row>
    <row r="2531" spans="1:14" x14ac:dyDescent="0.25">
      <c r="A2531" s="1" t="str">
        <v>BioXcell</v>
      </c>
      <c r="B2531" s="1">
        <v>225174.40000000002</v>
      </c>
      <c r="C2531" s="1">
        <v>178223</v>
      </c>
      <c r="D2531" s="2">
        <v>45902</v>
      </c>
      <c r="E2531" s="2">
        <v>45905</v>
      </c>
      <c r="F2531" s="1" t="str">
        <v>BE0241</v>
      </c>
      <c r="G2531" s="1">
        <v>1</v>
      </c>
      <c r="H2531" s="1">
        <v>1</v>
      </c>
      <c r="I2531" s="1">
        <v>0</v>
      </c>
      <c r="J2531" s="1" t="str">
        <v>Hyderabad</v>
      </c>
      <c r="K2531" s="1">
        <v>0</v>
      </c>
      <c r="L2531" s="1">
        <f t="shared" si="117"/>
        <v>225174.40000000002</v>
      </c>
      <c r="M2531" s="1">
        <f t="shared" si="118"/>
        <v>225174.40000000002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BE0258</v>
      </c>
      <c r="G2532" s="1">
        <v>1</v>
      </c>
      <c r="H2532" s="1">
        <v>1</v>
      </c>
      <c r="I2532" s="1">
        <v>0</v>
      </c>
      <c r="J2532" s="1" t="str">
        <v>Kolkata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BioXcell</v>
      </c>
      <c r="B2533" s="1">
        <v>15136</v>
      </c>
      <c r="C2533" s="1">
        <v>178223</v>
      </c>
      <c r="D2533" s="2">
        <v>45902</v>
      </c>
      <c r="E2533" s="2">
        <v>45905</v>
      </c>
      <c r="F2533" s="1" t="str">
        <v>BE0307</v>
      </c>
      <c r="G2533" s="1">
        <v>1</v>
      </c>
      <c r="H2533" s="1">
        <v>1</v>
      </c>
      <c r="I2533" s="1">
        <v>0</v>
      </c>
      <c r="J2533" s="1" t="str">
        <v>Bhuvneshwar</v>
      </c>
      <c r="K2533" s="1">
        <v>0</v>
      </c>
      <c r="L2533" s="1">
        <f t="shared" si="117"/>
        <v>15136</v>
      </c>
      <c r="M2533" s="1">
        <f t="shared" si="118"/>
        <v>15136</v>
      </c>
      <c r="N2533" s="1">
        <f t="shared" si="119"/>
        <v>0</v>
      </c>
    </row>
    <row r="2534" spans="1:14" x14ac:dyDescent="0.25">
      <c r="A2534" s="1" t="str">
        <v>MABTECH</v>
      </c>
      <c r="B2534" s="1">
        <v>45276</v>
      </c>
      <c r="C2534" s="1" t="str">
        <v>SE041699</v>
      </c>
      <c r="D2534" s="2">
        <v>45902</v>
      </c>
      <c r="E2534" s="2">
        <v>45905</v>
      </c>
      <c r="F2534" s="1" t="str">
        <v>3445M-1HP-2</v>
      </c>
      <c r="G2534" s="1">
        <v>1</v>
      </c>
      <c r="H2534" s="1">
        <v>1</v>
      </c>
      <c r="I2534" s="1">
        <v>0</v>
      </c>
      <c r="J2534" s="1" t="str">
        <v>Banglore</v>
      </c>
      <c r="K2534" s="1">
        <v>0</v>
      </c>
      <c r="L2534" s="1">
        <f t="shared" si="117"/>
        <v>45276</v>
      </c>
      <c r="M2534" s="1">
        <f t="shared" si="118"/>
        <v>45276</v>
      </c>
      <c r="N2534" s="1">
        <f t="shared" si="119"/>
        <v>0</v>
      </c>
    </row>
    <row r="2535" spans="1:14" x14ac:dyDescent="0.25">
      <c r="A2535" s="1" t="str">
        <v>MABTECH</v>
      </c>
      <c r="B2535" s="1">
        <v>165704</v>
      </c>
      <c r="C2535" s="1" t="str">
        <v>SE041699</v>
      </c>
      <c r="D2535" s="2">
        <v>45902</v>
      </c>
      <c r="E2535" s="2">
        <v>45908</v>
      </c>
      <c r="F2535" s="1" t="str">
        <v>3420-2HPW-10</v>
      </c>
      <c r="G2535" s="1">
        <v>1</v>
      </c>
      <c r="H2535" s="1">
        <v>1</v>
      </c>
      <c r="I2535" s="1">
        <v>0</v>
      </c>
      <c r="J2535" s="1" t="str">
        <v>Mumbai</v>
      </c>
      <c r="K2535" s="1">
        <v>0</v>
      </c>
      <c r="L2535" s="1">
        <f t="shared" si="117"/>
        <v>165704</v>
      </c>
      <c r="M2535" s="1">
        <f t="shared" si="118"/>
        <v>165704</v>
      </c>
      <c r="N2535" s="1">
        <f t="shared" si="119"/>
        <v>0</v>
      </c>
    </row>
    <row r="2536" spans="1:14" x14ac:dyDescent="0.25">
      <c r="A2536" s="1" t="str">
        <v>Biotium</v>
      </c>
      <c r="B2536" s="1">
        <v>3590.3999999999996</v>
      </c>
      <c r="C2536" s="1" t="str">
        <v>I240259-IN</v>
      </c>
      <c r="D2536" s="2">
        <v>45903</v>
      </c>
      <c r="E2536" s="2">
        <v>45908</v>
      </c>
      <c r="F2536" s="1" t="str">
        <v>70066-T</v>
      </c>
      <c r="G2536" s="1">
        <v>1</v>
      </c>
      <c r="H2536" s="1">
        <v>1</v>
      </c>
      <c r="I2536" s="1">
        <v>0</v>
      </c>
      <c r="J2536" s="1" t="str">
        <v>Chennai</v>
      </c>
      <c r="K2536" s="1">
        <v>0</v>
      </c>
      <c r="L2536" s="1">
        <f t="shared" si="117"/>
        <v>3590.3999999999996</v>
      </c>
      <c r="M2536" s="1">
        <f t="shared" si="118"/>
        <v>3590.3999999999996</v>
      </c>
      <c r="N2536" s="1">
        <f t="shared" si="119"/>
        <v>0</v>
      </c>
    </row>
    <row r="2537" spans="1:14" x14ac:dyDescent="0.25">
      <c r="A2537" s="1" t="str">
        <v>Biotium</v>
      </c>
      <c r="B2537" s="1">
        <v>3942.3999999999996</v>
      </c>
      <c r="C2537" s="1" t="str">
        <v>I240259-IN</v>
      </c>
      <c r="D2537" s="2">
        <v>45903</v>
      </c>
      <c r="E2537" s="2">
        <v>45908</v>
      </c>
      <c r="F2537" s="1" t="str">
        <v>31000-T</v>
      </c>
      <c r="G2537" s="1">
        <v>2</v>
      </c>
      <c r="H2537" s="1">
        <v>2</v>
      </c>
      <c r="I2537" s="1">
        <v>0</v>
      </c>
      <c r="J2537" s="1" t="str">
        <v>Chennai</v>
      </c>
      <c r="K2537" s="1">
        <v>0</v>
      </c>
      <c r="L2537" s="1">
        <f t="shared" si="117"/>
        <v>7884.7999999999993</v>
      </c>
      <c r="M2537" s="1">
        <f t="shared" si="118"/>
        <v>7884.7999999999993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AF0639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Affinity</v>
      </c>
      <c r="B2539" s="1">
        <v>4400</v>
      </c>
      <c r="C2539" s="1" t="str">
        <v>250902IN-BI</v>
      </c>
      <c r="D2539" s="2">
        <v>45902</v>
      </c>
      <c r="E2539" s="2">
        <v>45908</v>
      </c>
      <c r="F2539" s="1" t="str">
        <v>DF6497</v>
      </c>
      <c r="G2539" s="1">
        <v>1</v>
      </c>
      <c r="H2539" s="1">
        <v>1</v>
      </c>
      <c r="I2539" s="1">
        <v>0</v>
      </c>
      <c r="J2539" s="1" t="str">
        <v>Kolkata</v>
      </c>
      <c r="K2539" s="1">
        <v>0</v>
      </c>
      <c r="L2539" s="1">
        <f t="shared" si="117"/>
        <v>4400</v>
      </c>
      <c r="M2539" s="1">
        <f t="shared" si="118"/>
        <v>4400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1</v>
      </c>
      <c r="I2540" s="1">
        <v>0</v>
      </c>
      <c r="J2540" s="1" t="str">
        <v>CHENNAI</v>
      </c>
      <c r="K2540" s="1">
        <v>0</v>
      </c>
      <c r="L2540" s="1">
        <f t="shared" si="117"/>
        <v>134640</v>
      </c>
      <c r="M2540" s="1">
        <f t="shared" si="118"/>
        <v>134640</v>
      </c>
      <c r="N2540" s="1">
        <f t="shared" si="119"/>
        <v>0</v>
      </c>
    </row>
    <row r="2541" spans="1:14" x14ac:dyDescent="0.25">
      <c r="A2541" s="1" t="str">
        <v>BioLegend</v>
      </c>
      <c r="B2541" s="1">
        <v>134640</v>
      </c>
      <c r="C2541" s="1" t="str">
        <v>RETURN FROM Apollo chennai</v>
      </c>
      <c r="D2541" s="2">
        <v>45877</v>
      </c>
      <c r="E2541" s="2">
        <v>45877</v>
      </c>
      <c r="F2541" s="1">
        <v>900007707</v>
      </c>
      <c r="G2541" s="1">
        <v>1</v>
      </c>
      <c r="H2541" s="1">
        <v>0</v>
      </c>
      <c r="I2541" s="1">
        <v>1</v>
      </c>
      <c r="J2541" s="1" t="str">
        <v>CHENNAI</v>
      </c>
      <c r="K2541" s="1" t="str">
        <v>PO Awaited</v>
      </c>
      <c r="L2541" s="1">
        <f t="shared" si="117"/>
        <v>134640</v>
      </c>
      <c r="M2541" s="1">
        <f t="shared" si="118"/>
        <v>0</v>
      </c>
      <c r="N2541" s="1">
        <f t="shared" si="119"/>
        <v>134640</v>
      </c>
    </row>
    <row r="2542" spans="1:14" x14ac:dyDescent="0.25">
      <c r="A2542" s="1" t="str">
        <v>BioLegend</v>
      </c>
      <c r="B2542" s="1">
        <v>5790.4</v>
      </c>
      <c r="C2542" s="1" t="str">
        <v>EED118806</v>
      </c>
      <c r="D2542" s="2">
        <v>45905</v>
      </c>
      <c r="E2542" s="2">
        <v>45910</v>
      </c>
      <c r="F2542" s="1">
        <v>100429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5790.4</v>
      </c>
      <c r="M2542" s="1">
        <f t="shared" si="118"/>
        <v>5790.4</v>
      </c>
      <c r="N2542" s="1">
        <f t="shared" si="119"/>
        <v>0</v>
      </c>
    </row>
    <row r="2543" spans="1:14" x14ac:dyDescent="0.25">
      <c r="A2543" s="1" t="str">
        <v>BioLegend</v>
      </c>
      <c r="B2543" s="1">
        <v>5420.8</v>
      </c>
      <c r="C2543" s="1" t="str">
        <v>EED118806</v>
      </c>
      <c r="D2543" s="2">
        <v>45905</v>
      </c>
      <c r="E2543" s="2">
        <v>45910</v>
      </c>
      <c r="F2543" s="1">
        <v>100527</v>
      </c>
      <c r="G2543" s="1">
        <v>1</v>
      </c>
      <c r="H2543" s="1">
        <v>1</v>
      </c>
      <c r="I2543" s="1">
        <v>0</v>
      </c>
      <c r="J2543" s="1" t="str">
        <v>Faridabad</v>
      </c>
      <c r="K2543" s="1">
        <v>0</v>
      </c>
      <c r="L2543" s="1">
        <f t="shared" si="117"/>
        <v>5420.8</v>
      </c>
      <c r="M2543" s="1">
        <f t="shared" si="118"/>
        <v>5420.8</v>
      </c>
      <c r="N2543" s="1">
        <f t="shared" si="119"/>
        <v>0</v>
      </c>
    </row>
    <row r="2544" spans="1:14" x14ac:dyDescent="0.25">
      <c r="A2544" s="1" t="str">
        <v>BioLegend</v>
      </c>
      <c r="B2544" s="1">
        <v>13794</v>
      </c>
      <c r="C2544" s="1" t="str">
        <v>EED118806</v>
      </c>
      <c r="D2544" s="2">
        <v>45905</v>
      </c>
      <c r="E2544" s="2">
        <v>45910</v>
      </c>
      <c r="F2544" s="1">
        <v>100747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13794</v>
      </c>
      <c r="M2544" s="1">
        <f t="shared" si="118"/>
        <v>13794</v>
      </c>
      <c r="N2544" s="1">
        <f t="shared" si="119"/>
        <v>0</v>
      </c>
    </row>
    <row r="2545" spans="1:14" x14ac:dyDescent="0.25">
      <c r="A2545" s="1" t="str">
        <v>BioLegend</v>
      </c>
      <c r="B2545" s="1">
        <v>6468</v>
      </c>
      <c r="C2545" s="1" t="str">
        <v>EED118806</v>
      </c>
      <c r="D2545" s="2">
        <v>45905</v>
      </c>
      <c r="E2545" s="2">
        <v>45910</v>
      </c>
      <c r="F2545" s="1">
        <v>101212</v>
      </c>
      <c r="G2545" s="1">
        <v>1</v>
      </c>
      <c r="H2545" s="1">
        <v>1</v>
      </c>
      <c r="I2545" s="1">
        <v>0</v>
      </c>
      <c r="J2545" s="1" t="str">
        <v>BANGALORE</v>
      </c>
      <c r="K2545" s="1">
        <v>0</v>
      </c>
      <c r="L2545" s="1">
        <f t="shared" si="117"/>
        <v>6468</v>
      </c>
      <c r="M2545" s="1">
        <f t="shared" si="118"/>
        <v>6468</v>
      </c>
      <c r="N2545" s="1">
        <f t="shared" si="119"/>
        <v>0</v>
      </c>
    </row>
    <row r="2546" spans="1:14" x14ac:dyDescent="0.25">
      <c r="A2546" s="1" t="str">
        <v>BioLegend</v>
      </c>
      <c r="B2546" s="1">
        <v>2217.6</v>
      </c>
      <c r="C2546" s="1" t="str">
        <v>EED118806</v>
      </c>
      <c r="D2546" s="2">
        <v>45905</v>
      </c>
      <c r="E2546" s="2">
        <v>45910</v>
      </c>
      <c r="F2546" s="1">
        <v>101301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2217.6</v>
      </c>
      <c r="M2546" s="1">
        <f t="shared" si="118"/>
        <v>2217.6</v>
      </c>
      <c r="N2546" s="1">
        <f t="shared" si="119"/>
        <v>0</v>
      </c>
    </row>
    <row r="2547" spans="1:14" x14ac:dyDescent="0.25">
      <c r="A2547" s="1" t="str">
        <v>BioLegend</v>
      </c>
      <c r="B2547" s="1">
        <v>7638.4</v>
      </c>
      <c r="C2547" s="1" t="str">
        <v>EED118806</v>
      </c>
      <c r="D2547" s="2">
        <v>45905</v>
      </c>
      <c r="E2547" s="2">
        <v>45910</v>
      </c>
      <c r="F2547" s="1">
        <v>101911</v>
      </c>
      <c r="G2547" s="1">
        <v>1</v>
      </c>
      <c r="H2547" s="1">
        <v>1</v>
      </c>
      <c r="I2547" s="1">
        <v>0</v>
      </c>
      <c r="J2547" s="1" t="str">
        <v>Delhi</v>
      </c>
      <c r="K2547" s="1">
        <v>0</v>
      </c>
      <c r="L2547" s="1">
        <f t="shared" si="117"/>
        <v>7638.4</v>
      </c>
      <c r="M2547" s="1">
        <f t="shared" si="118"/>
        <v>7638.4</v>
      </c>
      <c r="N2547" s="1">
        <f t="shared" si="119"/>
        <v>0</v>
      </c>
    </row>
    <row r="2548" spans="1:14" x14ac:dyDescent="0.25">
      <c r="A2548" s="1" t="str">
        <v>BioLegend</v>
      </c>
      <c r="B2548" s="1">
        <v>9609.6</v>
      </c>
      <c r="C2548" s="1" t="str">
        <v>EED118806</v>
      </c>
      <c r="D2548" s="2">
        <v>45905</v>
      </c>
      <c r="E2548" s="2">
        <v>45910</v>
      </c>
      <c r="F2548" s="1">
        <v>102012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9609.6</v>
      </c>
      <c r="M2548" s="1">
        <f t="shared" si="118"/>
        <v>9609.6</v>
      </c>
      <c r="N2548" s="1">
        <f t="shared" si="119"/>
        <v>0</v>
      </c>
    </row>
    <row r="2549" spans="1:14" x14ac:dyDescent="0.25">
      <c r="A2549" s="1" t="str">
        <v>BioLegend</v>
      </c>
      <c r="B2549" s="1">
        <v>14106.400000000001</v>
      </c>
      <c r="C2549" s="1" t="str">
        <v>EED118806</v>
      </c>
      <c r="D2549" s="2">
        <v>45905</v>
      </c>
      <c r="E2549" s="2">
        <v>45910</v>
      </c>
      <c r="F2549" s="1">
        <v>102020</v>
      </c>
      <c r="G2549" s="1">
        <v>1</v>
      </c>
      <c r="H2549" s="1">
        <v>1</v>
      </c>
      <c r="I2549" s="1">
        <v>0</v>
      </c>
      <c r="J2549" s="1" t="str">
        <v>Pune</v>
      </c>
      <c r="K2549" s="1">
        <v>0</v>
      </c>
      <c r="L2549" s="1">
        <f t="shared" si="117"/>
        <v>14106.400000000001</v>
      </c>
      <c r="M2549" s="1">
        <f t="shared" si="118"/>
        <v>14106.400000000001</v>
      </c>
      <c r="N2549" s="1">
        <f t="shared" si="119"/>
        <v>0</v>
      </c>
    </row>
    <row r="2550" spans="1:14" x14ac:dyDescent="0.25">
      <c r="A2550" s="1" t="str">
        <v>BioLegend</v>
      </c>
      <c r="B2550" s="1">
        <v>7515.2000000000007</v>
      </c>
      <c r="C2550" s="1" t="str">
        <v>EED118806</v>
      </c>
      <c r="D2550" s="2">
        <v>45905</v>
      </c>
      <c r="E2550" s="2">
        <v>45910</v>
      </c>
      <c r="F2550" s="1">
        <v>102507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7515.2000000000007</v>
      </c>
      <c r="M2550" s="1">
        <f t="shared" si="118"/>
        <v>7515.2000000000007</v>
      </c>
      <c r="N2550" s="1">
        <f t="shared" si="119"/>
        <v>0</v>
      </c>
    </row>
    <row r="2551" spans="1:14" x14ac:dyDescent="0.25">
      <c r="A2551" s="1" t="str">
        <v>BioLegend</v>
      </c>
      <c r="B2551" s="1">
        <v>10841.6</v>
      </c>
      <c r="C2551" s="1" t="str">
        <v>EED118806</v>
      </c>
      <c r="D2551" s="2">
        <v>45905</v>
      </c>
      <c r="E2551" s="2">
        <v>45910</v>
      </c>
      <c r="F2551" s="1">
        <v>102913</v>
      </c>
      <c r="G2551" s="1">
        <v>1</v>
      </c>
      <c r="H2551" s="1">
        <v>1</v>
      </c>
      <c r="I2551" s="1">
        <v>0</v>
      </c>
      <c r="J2551" s="1" t="str">
        <v>BANGALORE</v>
      </c>
      <c r="K2551" s="1">
        <v>0</v>
      </c>
      <c r="L2551" s="1">
        <f t="shared" si="117"/>
        <v>10841.6</v>
      </c>
      <c r="M2551" s="1">
        <f t="shared" si="118"/>
        <v>10841.6</v>
      </c>
      <c r="N2551" s="1">
        <f t="shared" si="119"/>
        <v>0</v>
      </c>
    </row>
    <row r="2552" spans="1:14" x14ac:dyDescent="0.25">
      <c r="A2552" s="1" t="str">
        <v>BioLegend</v>
      </c>
      <c r="B2552" s="1">
        <v>2895.2</v>
      </c>
      <c r="C2552" s="1" t="str">
        <v>EED118806</v>
      </c>
      <c r="D2552" s="2">
        <v>45905</v>
      </c>
      <c r="E2552" s="2">
        <v>45910</v>
      </c>
      <c r="F2552" s="1">
        <v>103005</v>
      </c>
      <c r="G2552" s="1">
        <v>1</v>
      </c>
      <c r="H2552" s="1">
        <v>1</v>
      </c>
      <c r="I2552" s="1">
        <v>0</v>
      </c>
      <c r="J2552" s="1" t="str">
        <v>Faridabad</v>
      </c>
      <c r="K2552" s="1">
        <v>0</v>
      </c>
      <c r="L2552" s="1">
        <f t="shared" si="117"/>
        <v>2895.2</v>
      </c>
      <c r="M2552" s="1">
        <f t="shared" si="118"/>
        <v>2895.2</v>
      </c>
      <c r="N2552" s="1">
        <f t="shared" si="119"/>
        <v>0</v>
      </c>
    </row>
    <row r="2553" spans="1:14" x14ac:dyDescent="0.25">
      <c r="A2553" s="1" t="str">
        <v>BioLegend</v>
      </c>
      <c r="B2553" s="1">
        <v>15276.8</v>
      </c>
      <c r="C2553" s="1" t="str">
        <v>EED118806</v>
      </c>
      <c r="D2553" s="2">
        <v>45905</v>
      </c>
      <c r="E2553" s="2">
        <v>45910</v>
      </c>
      <c r="F2553" s="1">
        <v>103028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15276.8</v>
      </c>
      <c r="M2553" s="1">
        <f t="shared" si="118"/>
        <v>15276.8</v>
      </c>
      <c r="N2553" s="1">
        <f t="shared" si="119"/>
        <v>0</v>
      </c>
    </row>
    <row r="2554" spans="1:14" x14ac:dyDescent="0.25">
      <c r="A2554" s="1" t="str">
        <v>BioLegend</v>
      </c>
      <c r="B2554" s="1">
        <v>6899.2000000000007</v>
      </c>
      <c r="C2554" s="1" t="str">
        <v>EED118806</v>
      </c>
      <c r="D2554" s="2">
        <v>45905</v>
      </c>
      <c r="E2554" s="2">
        <v>45910</v>
      </c>
      <c r="F2554" s="1">
        <v>103031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6899.2000000000007</v>
      </c>
      <c r="M2554" s="1">
        <f t="shared" si="118"/>
        <v>6899.2000000000007</v>
      </c>
      <c r="N2554" s="1">
        <f t="shared" si="119"/>
        <v>0</v>
      </c>
    </row>
    <row r="2555" spans="1:14" x14ac:dyDescent="0.25">
      <c r="A2555" s="1" t="str">
        <v>BioLegend</v>
      </c>
      <c r="B2555" s="1">
        <v>5790.4</v>
      </c>
      <c r="C2555" s="1" t="str">
        <v>EED118806</v>
      </c>
      <c r="D2555" s="2">
        <v>45905</v>
      </c>
      <c r="E2555" s="2">
        <v>45910</v>
      </c>
      <c r="F2555" s="1">
        <v>103112</v>
      </c>
      <c r="G2555" s="1">
        <v>2</v>
      </c>
      <c r="H2555" s="1">
        <v>2</v>
      </c>
      <c r="I2555" s="1">
        <v>0</v>
      </c>
      <c r="J2555" s="1" t="str">
        <v>BANGALORE</v>
      </c>
      <c r="K2555" s="1">
        <v>0</v>
      </c>
      <c r="L2555" s="1">
        <f t="shared" si="117"/>
        <v>11580.8</v>
      </c>
      <c r="M2555" s="1">
        <f t="shared" si="118"/>
        <v>11580.8</v>
      </c>
      <c r="N2555" s="1">
        <f t="shared" si="119"/>
        <v>0</v>
      </c>
    </row>
    <row r="2556" spans="1:14" x14ac:dyDescent="0.25">
      <c r="A2556" s="1" t="str">
        <v>BioLegend</v>
      </c>
      <c r="B2556" s="1">
        <v>12073.599999999999</v>
      </c>
      <c r="C2556" s="1" t="str">
        <v>EED118806</v>
      </c>
      <c r="D2556" s="2">
        <v>45905</v>
      </c>
      <c r="E2556" s="2">
        <v>45910</v>
      </c>
      <c r="F2556" s="1">
        <v>103116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12073.599999999999</v>
      </c>
      <c r="M2556" s="1">
        <f t="shared" si="118"/>
        <v>12073.599999999999</v>
      </c>
      <c r="N2556" s="1">
        <f t="shared" si="119"/>
        <v>0</v>
      </c>
    </row>
    <row r="2557" spans="1:14" x14ac:dyDescent="0.25">
      <c r="A2557" s="1" t="str">
        <v>BioLegend</v>
      </c>
      <c r="B2557" s="1">
        <v>14291.2</v>
      </c>
      <c r="C2557" s="1" t="str">
        <v>EED118806</v>
      </c>
      <c r="D2557" s="2">
        <v>45905</v>
      </c>
      <c r="E2557" s="2">
        <v>45910</v>
      </c>
      <c r="F2557" s="1">
        <v>103226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14291.2</v>
      </c>
      <c r="M2557" s="1">
        <f t="shared" si="118"/>
        <v>14291.2</v>
      </c>
      <c r="N2557" s="1">
        <f t="shared" si="119"/>
        <v>0</v>
      </c>
    </row>
    <row r="2558" spans="1:14" x14ac:dyDescent="0.25">
      <c r="A2558" s="1" t="str">
        <v>BioLegend</v>
      </c>
      <c r="B2558" s="1">
        <v>17292</v>
      </c>
      <c r="C2558" s="1" t="str">
        <v>EED118806</v>
      </c>
      <c r="D2558" s="2">
        <v>45905</v>
      </c>
      <c r="E2558" s="2">
        <v>45910</v>
      </c>
      <c r="F2558" s="1">
        <v>104543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17292</v>
      </c>
      <c r="M2558" s="1">
        <f t="shared" si="118"/>
        <v>17292</v>
      </c>
      <c r="N2558" s="1">
        <f t="shared" si="119"/>
        <v>0</v>
      </c>
    </row>
    <row r="2559" spans="1:14" x14ac:dyDescent="0.25">
      <c r="A2559" s="1" t="str">
        <v>BioLegend</v>
      </c>
      <c r="B2559" s="1">
        <v>5790.4</v>
      </c>
      <c r="C2559" s="1" t="str">
        <v>EED118806</v>
      </c>
      <c r="D2559" s="2">
        <v>45905</v>
      </c>
      <c r="E2559" s="2">
        <v>45910</v>
      </c>
      <c r="F2559" s="1">
        <v>105015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5790.4</v>
      </c>
      <c r="M2559" s="1">
        <f t="shared" si="118"/>
        <v>5790.4</v>
      </c>
      <c r="N2559" s="1">
        <f t="shared" si="119"/>
        <v>0</v>
      </c>
    </row>
    <row r="2560" spans="1:14" x14ac:dyDescent="0.25">
      <c r="A2560" s="1" t="str">
        <v>BioLegend</v>
      </c>
      <c r="B2560" s="1">
        <v>2710.4</v>
      </c>
      <c r="C2560" s="1" t="str">
        <v>EED118806</v>
      </c>
      <c r="D2560" s="2">
        <v>45905</v>
      </c>
      <c r="E2560" s="2">
        <v>45910</v>
      </c>
      <c r="F2560" s="1">
        <v>115507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2710.4</v>
      </c>
      <c r="M2560" s="1">
        <f t="shared" si="118"/>
        <v>2710.4</v>
      </c>
      <c r="N2560" s="1">
        <f t="shared" si="119"/>
        <v>0</v>
      </c>
    </row>
    <row r="2561" spans="1:14" x14ac:dyDescent="0.25">
      <c r="A2561" s="1" t="str">
        <v>BioLegend</v>
      </c>
      <c r="B2561" s="1">
        <v>18233.599999999999</v>
      </c>
      <c r="C2561" s="1" t="str">
        <v>EED118806</v>
      </c>
      <c r="D2561" s="2">
        <v>45905</v>
      </c>
      <c r="E2561" s="2">
        <v>45910</v>
      </c>
      <c r="F2561" s="1">
        <v>119808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18233.599999999999</v>
      </c>
      <c r="M2561" s="1">
        <f t="shared" si="118"/>
        <v>18233.599999999999</v>
      </c>
      <c r="N2561" s="1">
        <f t="shared" si="119"/>
        <v>0</v>
      </c>
    </row>
    <row r="2562" spans="1:14" x14ac:dyDescent="0.25">
      <c r="A2562" s="1" t="str">
        <v>BioLegend</v>
      </c>
      <c r="B2562" s="1">
        <v>16324</v>
      </c>
      <c r="C2562" s="1" t="str">
        <v>EED118806</v>
      </c>
      <c r="D2562" s="2">
        <v>45905</v>
      </c>
      <c r="E2562" s="2">
        <v>45910</v>
      </c>
      <c r="F2562" s="1">
        <v>121908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16324</v>
      </c>
      <c r="M2562" s="1">
        <f t="shared" si="118"/>
        <v>16324</v>
      </c>
      <c r="N2562" s="1">
        <f t="shared" si="119"/>
        <v>0</v>
      </c>
    </row>
    <row r="2563" spans="1:14" x14ac:dyDescent="0.25">
      <c r="A2563" s="1" t="str">
        <v>BioLegend</v>
      </c>
      <c r="B2563" s="1">
        <v>18150</v>
      </c>
      <c r="C2563" s="1" t="str">
        <v>EED118806</v>
      </c>
      <c r="D2563" s="2">
        <v>45905</v>
      </c>
      <c r="E2563" s="2">
        <v>45910</v>
      </c>
      <c r="F2563" s="1">
        <v>123141</v>
      </c>
      <c r="G2563" s="1">
        <v>1</v>
      </c>
      <c r="H2563" s="1">
        <v>1</v>
      </c>
      <c r="I2563" s="1">
        <v>0</v>
      </c>
      <c r="J2563" s="1" t="str">
        <v>Hyderabad</v>
      </c>
      <c r="K2563" s="1">
        <v>0</v>
      </c>
      <c r="L2563" s="1">
        <f t="shared" ref="L2563:L2626" si="120">G2563*B2563</f>
        <v>18150</v>
      </c>
      <c r="M2563" s="1">
        <f t="shared" ref="M2563:M2626" si="121">H2563*B2563</f>
        <v>18150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127607</v>
      </c>
      <c r="G2564" s="1">
        <v>1</v>
      </c>
      <c r="H2564" s="1">
        <v>1</v>
      </c>
      <c r="I2564" s="1">
        <v>0</v>
      </c>
      <c r="J2564" s="1" t="str">
        <v>Delhi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8254.4</v>
      </c>
      <c r="C2565" s="1" t="str">
        <v>EED118806</v>
      </c>
      <c r="D2565" s="2">
        <v>45905</v>
      </c>
      <c r="E2565" s="2">
        <v>45910</v>
      </c>
      <c r="F2565" s="1">
        <v>128007</v>
      </c>
      <c r="G2565" s="1">
        <v>1</v>
      </c>
      <c r="H2565" s="1">
        <v>1</v>
      </c>
      <c r="I2565" s="1">
        <v>0</v>
      </c>
      <c r="J2565" s="1" t="str">
        <v>Bhuvneshwar</v>
      </c>
      <c r="K2565" s="1">
        <v>0</v>
      </c>
      <c r="L2565" s="1">
        <f t="shared" si="120"/>
        <v>8254.4</v>
      </c>
      <c r="M2565" s="1">
        <f t="shared" si="121"/>
        <v>8254.4</v>
      </c>
      <c r="N2565" s="1">
        <f t="shared" si="122"/>
        <v>0</v>
      </c>
    </row>
    <row r="2566" spans="1:14" x14ac:dyDescent="0.25">
      <c r="A2566" s="1" t="str">
        <v>BioLegend</v>
      </c>
      <c r="B2566" s="1">
        <v>15769.599999999999</v>
      </c>
      <c r="C2566" s="1" t="str">
        <v>EED118806</v>
      </c>
      <c r="D2566" s="2">
        <v>45905</v>
      </c>
      <c r="E2566" s="2">
        <v>45910</v>
      </c>
      <c r="F2566" s="1">
        <v>136402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15769.599999999999</v>
      </c>
      <c r="M2566" s="1">
        <f t="shared" si="121"/>
        <v>15769.599999999999</v>
      </c>
      <c r="N2566" s="1">
        <f t="shared" si="122"/>
        <v>0</v>
      </c>
    </row>
    <row r="2567" spans="1:14" x14ac:dyDescent="0.25">
      <c r="A2567" s="1" t="str">
        <v>BioLegend</v>
      </c>
      <c r="B2567" s="1">
        <v>18418.400000000001</v>
      </c>
      <c r="C2567" s="1" t="str">
        <v>EED118806</v>
      </c>
      <c r="D2567" s="2">
        <v>45905</v>
      </c>
      <c r="E2567" s="2">
        <v>45910</v>
      </c>
      <c r="F2567" s="1">
        <v>138214</v>
      </c>
      <c r="G2567" s="1">
        <v>1</v>
      </c>
      <c r="H2567" s="1">
        <v>1</v>
      </c>
      <c r="I2567" s="1">
        <v>0</v>
      </c>
      <c r="J2567" s="1" t="str">
        <v>BANGALORE</v>
      </c>
      <c r="K2567" s="1">
        <v>0</v>
      </c>
      <c r="L2567" s="1">
        <f t="shared" si="120"/>
        <v>18418.400000000001</v>
      </c>
      <c r="M2567" s="1">
        <f t="shared" si="121"/>
        <v>18418.400000000001</v>
      </c>
      <c r="N2567" s="1">
        <f t="shared" si="122"/>
        <v>0</v>
      </c>
    </row>
    <row r="2568" spans="1:14" x14ac:dyDescent="0.25">
      <c r="A2568" s="1" t="str">
        <v>BioLegend</v>
      </c>
      <c r="B2568" s="1">
        <v>15892.8</v>
      </c>
      <c r="C2568" s="1" t="str">
        <v>EED118806</v>
      </c>
      <c r="D2568" s="2">
        <v>45905</v>
      </c>
      <c r="E2568" s="2">
        <v>45910</v>
      </c>
      <c r="F2568" s="1">
        <v>140902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15892.8</v>
      </c>
      <c r="M2568" s="1">
        <f t="shared" si="121"/>
        <v>15892.8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141703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8377.6</v>
      </c>
      <c r="C2570" s="1" t="str">
        <v>EED118806</v>
      </c>
      <c r="D2570" s="2">
        <v>45905</v>
      </c>
      <c r="E2570" s="2">
        <v>45910</v>
      </c>
      <c r="F2570" s="1">
        <v>155512</v>
      </c>
      <c r="G2570" s="1">
        <v>1</v>
      </c>
      <c r="H2570" s="1">
        <v>1</v>
      </c>
      <c r="I2570" s="1">
        <v>0</v>
      </c>
      <c r="J2570" s="1" t="str">
        <v>Delhi</v>
      </c>
      <c r="K2570" s="1">
        <v>0</v>
      </c>
      <c r="L2570" s="1">
        <f t="shared" si="120"/>
        <v>8377.6</v>
      </c>
      <c r="M2570" s="1">
        <f t="shared" si="121"/>
        <v>8377.6</v>
      </c>
      <c r="N2570" s="1">
        <f t="shared" si="122"/>
        <v>0</v>
      </c>
    </row>
    <row r="2571" spans="1:14" x14ac:dyDescent="0.25">
      <c r="A2571" s="1" t="str">
        <v>BioLegend</v>
      </c>
      <c r="B2571" s="1">
        <v>7207.2000000000007</v>
      </c>
      <c r="C2571" s="1" t="str">
        <v>EED118806</v>
      </c>
      <c r="D2571" s="2">
        <v>45905</v>
      </c>
      <c r="E2571" s="2">
        <v>45910</v>
      </c>
      <c r="F2571" s="1">
        <v>155608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7207.2000000000007</v>
      </c>
      <c r="M2571" s="1">
        <f t="shared" si="121"/>
        <v>7207.2000000000007</v>
      </c>
      <c r="N2571" s="1">
        <f t="shared" si="122"/>
        <v>0</v>
      </c>
    </row>
    <row r="2572" spans="1:14" x14ac:dyDescent="0.25">
      <c r="A2572" s="1" t="str">
        <v>BioLegend</v>
      </c>
      <c r="B2572" s="1">
        <v>8254.4</v>
      </c>
      <c r="C2572" s="1" t="str">
        <v>EED118806</v>
      </c>
      <c r="D2572" s="2">
        <v>45905</v>
      </c>
      <c r="E2572" s="2">
        <v>45910</v>
      </c>
      <c r="F2572" s="1">
        <v>155903</v>
      </c>
      <c r="G2572" s="1">
        <v>1</v>
      </c>
      <c r="H2572" s="1">
        <v>1</v>
      </c>
      <c r="I2572" s="1">
        <v>0</v>
      </c>
      <c r="J2572" s="1" t="str">
        <v>Faridabad</v>
      </c>
      <c r="K2572" s="1">
        <v>0</v>
      </c>
      <c r="L2572" s="1">
        <f t="shared" si="120"/>
        <v>8254.4</v>
      </c>
      <c r="M2572" s="1">
        <f t="shared" si="121"/>
        <v>8254.4</v>
      </c>
      <c r="N2572" s="1">
        <f t="shared" si="122"/>
        <v>0</v>
      </c>
    </row>
    <row r="2573" spans="1:14" x14ac:dyDescent="0.25">
      <c r="A2573" s="1" t="str">
        <v>BioLegend</v>
      </c>
      <c r="B2573" s="1">
        <v>17001.599999999999</v>
      </c>
      <c r="C2573" s="1" t="str">
        <v>EED118806</v>
      </c>
      <c r="D2573" s="2">
        <v>45905</v>
      </c>
      <c r="E2573" s="2">
        <v>45910</v>
      </c>
      <c r="F2573" s="1">
        <v>156604</v>
      </c>
      <c r="G2573" s="1">
        <v>2</v>
      </c>
      <c r="H2573" s="1">
        <v>2</v>
      </c>
      <c r="I2573" s="1">
        <v>0</v>
      </c>
      <c r="J2573" s="1" t="str">
        <v>Hyderabad</v>
      </c>
      <c r="K2573" s="1">
        <v>0</v>
      </c>
      <c r="L2573" s="1">
        <f t="shared" si="120"/>
        <v>34003.199999999997</v>
      </c>
      <c r="M2573" s="1">
        <f t="shared" si="121"/>
        <v>34003.199999999997</v>
      </c>
      <c r="N2573" s="1">
        <f t="shared" si="122"/>
        <v>0</v>
      </c>
    </row>
    <row r="2574" spans="1:14" x14ac:dyDescent="0.25">
      <c r="A2574" s="1" t="str">
        <v>BioLegend</v>
      </c>
      <c r="B2574" s="1">
        <v>4188.8</v>
      </c>
      <c r="C2574" s="1" t="str">
        <v>EED118806</v>
      </c>
      <c r="D2574" s="2">
        <v>45905</v>
      </c>
      <c r="E2574" s="2">
        <v>45910</v>
      </c>
      <c r="F2574" s="1">
        <v>161203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4188.8</v>
      </c>
      <c r="M2574" s="1">
        <f t="shared" si="121"/>
        <v>4188.8</v>
      </c>
      <c r="N2574" s="1">
        <f t="shared" si="122"/>
        <v>0</v>
      </c>
    </row>
    <row r="2575" spans="1:14" x14ac:dyDescent="0.25">
      <c r="A2575" s="1" t="str">
        <v>BioLegend</v>
      </c>
      <c r="B2575" s="1">
        <v>2710.4</v>
      </c>
      <c r="C2575" s="1" t="str">
        <v>EED118806</v>
      </c>
      <c r="D2575" s="2">
        <v>45905</v>
      </c>
      <c r="E2575" s="2">
        <v>45910</v>
      </c>
      <c r="F2575" s="1">
        <v>163503</v>
      </c>
      <c r="G2575" s="1">
        <v>1</v>
      </c>
      <c r="H2575" s="1">
        <v>1</v>
      </c>
      <c r="I2575" s="1">
        <v>0</v>
      </c>
      <c r="J2575" s="1" t="str">
        <v>Faridabad</v>
      </c>
      <c r="K2575" s="1">
        <v>0</v>
      </c>
      <c r="L2575" s="1">
        <f t="shared" si="120"/>
        <v>2710.4</v>
      </c>
      <c r="M2575" s="1">
        <f t="shared" si="121"/>
        <v>2710.4</v>
      </c>
      <c r="N2575" s="1">
        <f t="shared" si="122"/>
        <v>0</v>
      </c>
    </row>
    <row r="2576" spans="1:14" x14ac:dyDescent="0.25">
      <c r="A2576" s="1" t="str">
        <v>BioLegend</v>
      </c>
      <c r="B2576" s="1">
        <v>4435.2</v>
      </c>
      <c r="C2576" s="1" t="str">
        <v>EED118806</v>
      </c>
      <c r="D2576" s="2">
        <v>45905</v>
      </c>
      <c r="E2576" s="2">
        <v>45910</v>
      </c>
      <c r="F2576" s="1">
        <v>300412</v>
      </c>
      <c r="G2576" s="1">
        <v>1</v>
      </c>
      <c r="H2576" s="1">
        <v>1</v>
      </c>
      <c r="I2576" s="1">
        <v>0</v>
      </c>
      <c r="J2576" s="1" t="str">
        <v>Delhi</v>
      </c>
      <c r="K2576" s="1">
        <v>0</v>
      </c>
      <c r="L2576" s="1">
        <f t="shared" si="120"/>
        <v>4435.2</v>
      </c>
      <c r="M2576" s="1">
        <f t="shared" si="121"/>
        <v>4435.2</v>
      </c>
      <c r="N2576" s="1">
        <f t="shared" si="122"/>
        <v>0</v>
      </c>
    </row>
    <row r="2577" spans="1:14" x14ac:dyDescent="0.25">
      <c r="A2577" s="1" t="str">
        <v>BioLegend</v>
      </c>
      <c r="B2577" s="1">
        <v>20636</v>
      </c>
      <c r="C2577" s="1" t="str">
        <v>EED118806</v>
      </c>
      <c r="D2577" s="2">
        <v>45905</v>
      </c>
      <c r="E2577" s="2">
        <v>45910</v>
      </c>
      <c r="F2577" s="1">
        <v>300428</v>
      </c>
      <c r="G2577" s="1">
        <v>1</v>
      </c>
      <c r="H2577" s="1">
        <v>1</v>
      </c>
      <c r="I2577" s="1">
        <v>0</v>
      </c>
      <c r="J2577" s="1" t="str">
        <v>Bhuvneshwar</v>
      </c>
      <c r="K2577" s="1">
        <v>0</v>
      </c>
      <c r="L2577" s="1">
        <f t="shared" si="120"/>
        <v>20636</v>
      </c>
      <c r="M2577" s="1">
        <f t="shared" si="121"/>
        <v>20636</v>
      </c>
      <c r="N2577" s="1">
        <f t="shared" si="122"/>
        <v>0</v>
      </c>
    </row>
    <row r="2578" spans="1:14" x14ac:dyDescent="0.25">
      <c r="A2578" s="1" t="str">
        <v>BioLegend</v>
      </c>
      <c r="B2578" s="1">
        <v>4065.6000000000004</v>
      </c>
      <c r="C2578" s="1" t="str">
        <v>EED118806</v>
      </c>
      <c r="D2578" s="2">
        <v>45905</v>
      </c>
      <c r="E2578" s="2">
        <v>45910</v>
      </c>
      <c r="F2578" s="1">
        <v>300508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4065.6000000000004</v>
      </c>
      <c r="M2578" s="1">
        <f t="shared" si="121"/>
        <v>4065.6000000000004</v>
      </c>
      <c r="N2578" s="1">
        <f t="shared" si="122"/>
        <v>0</v>
      </c>
    </row>
    <row r="2579" spans="1:14" x14ac:dyDescent="0.25">
      <c r="A2579" s="1" t="str">
        <v>BioLegend</v>
      </c>
      <c r="B2579" s="1">
        <v>3080</v>
      </c>
      <c r="C2579" s="1" t="str">
        <v>EED118806</v>
      </c>
      <c r="D2579" s="2">
        <v>45905</v>
      </c>
      <c r="E2579" s="2">
        <v>45910</v>
      </c>
      <c r="F2579" s="1">
        <v>301006</v>
      </c>
      <c r="G2579" s="1">
        <v>1</v>
      </c>
      <c r="H2579" s="1">
        <v>1</v>
      </c>
      <c r="I2579" s="1">
        <v>0</v>
      </c>
      <c r="J2579" s="1" t="str">
        <v>Delhi</v>
      </c>
      <c r="K2579" s="1">
        <v>0</v>
      </c>
      <c r="L2579" s="1">
        <f t="shared" si="120"/>
        <v>3080</v>
      </c>
      <c r="M2579" s="1">
        <f t="shared" si="121"/>
        <v>3080</v>
      </c>
      <c r="N2579" s="1">
        <f t="shared" si="122"/>
        <v>0</v>
      </c>
    </row>
    <row r="2580" spans="1:14" x14ac:dyDescent="0.25">
      <c r="A2580" s="1" t="str">
        <v>BioLegend</v>
      </c>
      <c r="B2580" s="1">
        <v>27984</v>
      </c>
      <c r="C2580" s="1" t="str">
        <v>EED118806</v>
      </c>
      <c r="D2580" s="2">
        <v>45905</v>
      </c>
      <c r="E2580" s="2">
        <v>45910</v>
      </c>
      <c r="F2580" s="1">
        <v>302262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27984</v>
      </c>
      <c r="M2580" s="1">
        <f t="shared" si="121"/>
        <v>27984</v>
      </c>
      <c r="N2580" s="1">
        <f t="shared" si="122"/>
        <v>0</v>
      </c>
    </row>
    <row r="2581" spans="1:14" x14ac:dyDescent="0.25">
      <c r="A2581" s="1" t="str">
        <v>BioLegend</v>
      </c>
      <c r="B2581" s="1">
        <v>23531.199999999997</v>
      </c>
      <c r="C2581" s="1" t="str">
        <v>EED118806</v>
      </c>
      <c r="D2581" s="2">
        <v>45905</v>
      </c>
      <c r="E2581" s="2">
        <v>45910</v>
      </c>
      <c r="F2581" s="1">
        <v>303550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23531.199999999997</v>
      </c>
      <c r="M2581" s="1">
        <f t="shared" si="121"/>
        <v>23531.199999999997</v>
      </c>
      <c r="N2581" s="1">
        <f t="shared" si="122"/>
        <v>0</v>
      </c>
    </row>
    <row r="2582" spans="1:14" x14ac:dyDescent="0.25">
      <c r="A2582" s="1" t="str">
        <v>BioLegend</v>
      </c>
      <c r="B2582" s="1">
        <v>4435.2</v>
      </c>
      <c r="C2582" s="1" t="str">
        <v>EED118806</v>
      </c>
      <c r="D2582" s="2">
        <v>45905</v>
      </c>
      <c r="E2582" s="2">
        <v>45910</v>
      </c>
      <c r="F2582" s="1">
        <v>304006</v>
      </c>
      <c r="G2582" s="1">
        <v>2</v>
      </c>
      <c r="H2582" s="1">
        <v>2</v>
      </c>
      <c r="I2582" s="1">
        <v>0</v>
      </c>
      <c r="J2582" s="1" t="str">
        <v>Chandigarh</v>
      </c>
      <c r="K2582" s="1">
        <v>0</v>
      </c>
      <c r="L2582" s="1">
        <f t="shared" si="120"/>
        <v>8870.4</v>
      </c>
      <c r="M2582" s="1">
        <f t="shared" si="121"/>
        <v>8870.4</v>
      </c>
      <c r="N2582" s="1">
        <f t="shared" si="122"/>
        <v>0</v>
      </c>
    </row>
    <row r="2583" spans="1:14" x14ac:dyDescent="0.25">
      <c r="A2583" s="1" t="str">
        <v>BioLegend</v>
      </c>
      <c r="B2583" s="1">
        <v>26466</v>
      </c>
      <c r="C2583" s="1" t="str">
        <v>EED118806</v>
      </c>
      <c r="D2583" s="2">
        <v>45905</v>
      </c>
      <c r="E2583" s="2">
        <v>45910</v>
      </c>
      <c r="F2583" s="1">
        <v>304044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26466</v>
      </c>
      <c r="M2583" s="1">
        <f t="shared" si="121"/>
        <v>26466</v>
      </c>
      <c r="N2583" s="1">
        <f t="shared" si="122"/>
        <v>0</v>
      </c>
    </row>
    <row r="2584" spans="1:14" x14ac:dyDescent="0.25">
      <c r="A2584" s="1" t="str">
        <v>BioLegend</v>
      </c>
      <c r="B2584" s="1">
        <v>18048.8</v>
      </c>
      <c r="C2584" s="1" t="str">
        <v>EED118806</v>
      </c>
      <c r="D2584" s="2">
        <v>45905</v>
      </c>
      <c r="E2584" s="2">
        <v>45910</v>
      </c>
      <c r="F2584" s="1">
        <v>305210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18048.8</v>
      </c>
      <c r="M2584" s="1">
        <f t="shared" si="121"/>
        <v>18048.8</v>
      </c>
      <c r="N2584" s="1">
        <f t="shared" si="122"/>
        <v>0</v>
      </c>
    </row>
    <row r="2585" spans="1:14" x14ac:dyDescent="0.25">
      <c r="A2585" s="1" t="str">
        <v>BioLegend</v>
      </c>
      <c r="B2585" s="1">
        <v>16324</v>
      </c>
      <c r="C2585" s="1" t="str">
        <v>EED118806</v>
      </c>
      <c r="D2585" s="2">
        <v>45905</v>
      </c>
      <c r="E2585" s="2">
        <v>45910</v>
      </c>
      <c r="F2585" s="1">
        <v>308110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16324</v>
      </c>
      <c r="M2585" s="1">
        <f t="shared" si="121"/>
        <v>16324</v>
      </c>
      <c r="N2585" s="1">
        <f t="shared" si="122"/>
        <v>0</v>
      </c>
    </row>
    <row r="2586" spans="1:14" x14ac:dyDescent="0.25">
      <c r="A2586" s="1" t="str">
        <v>BioLegend</v>
      </c>
      <c r="B2586" s="1">
        <v>22792</v>
      </c>
      <c r="C2586" s="1" t="str">
        <v>EED118806</v>
      </c>
      <c r="D2586" s="2">
        <v>45905</v>
      </c>
      <c r="E2586" s="2">
        <v>45910</v>
      </c>
      <c r="F2586" s="1">
        <v>309816</v>
      </c>
      <c r="G2586" s="1">
        <v>1</v>
      </c>
      <c r="H2586" s="1">
        <v>1</v>
      </c>
      <c r="I2586" s="1">
        <v>0</v>
      </c>
      <c r="J2586" s="1" t="str">
        <v>Delhi</v>
      </c>
      <c r="K2586" s="1">
        <v>0</v>
      </c>
      <c r="L2586" s="1">
        <f t="shared" si="120"/>
        <v>22792</v>
      </c>
      <c r="M2586" s="1">
        <f t="shared" si="121"/>
        <v>22792</v>
      </c>
      <c r="N2586" s="1">
        <f t="shared" si="122"/>
        <v>0</v>
      </c>
    </row>
    <row r="2587" spans="1:14" x14ac:dyDescent="0.25">
      <c r="A2587" s="1" t="str">
        <v>BioLegend</v>
      </c>
      <c r="B2587" s="1">
        <v>14599.2</v>
      </c>
      <c r="C2587" s="1" t="str">
        <v>EED118806</v>
      </c>
      <c r="D2587" s="2">
        <v>45905</v>
      </c>
      <c r="E2587" s="2">
        <v>45910</v>
      </c>
      <c r="F2587" s="1">
        <v>310916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14599.2</v>
      </c>
      <c r="M2587" s="1">
        <f t="shared" si="121"/>
        <v>14599.2</v>
      </c>
      <c r="N2587" s="1">
        <f t="shared" si="122"/>
        <v>0</v>
      </c>
    </row>
    <row r="2588" spans="1:14" x14ac:dyDescent="0.25">
      <c r="A2588" s="1" t="str">
        <v>BioLegend</v>
      </c>
      <c r="B2588" s="1">
        <v>26136</v>
      </c>
      <c r="C2588" s="1" t="str">
        <v>EED118806</v>
      </c>
      <c r="D2588" s="2">
        <v>45905</v>
      </c>
      <c r="E2588" s="2">
        <v>45910</v>
      </c>
      <c r="F2588" s="1">
        <v>310944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26136</v>
      </c>
      <c r="M2588" s="1">
        <f t="shared" si="121"/>
        <v>26136</v>
      </c>
      <c r="N2588" s="1">
        <f t="shared" si="122"/>
        <v>0</v>
      </c>
    </row>
    <row r="2589" spans="1:14" x14ac:dyDescent="0.25">
      <c r="A2589" s="1" t="str">
        <v>BioLegend</v>
      </c>
      <c r="B2589" s="1">
        <v>12443.2</v>
      </c>
      <c r="C2589" s="1" t="str">
        <v>EED118806</v>
      </c>
      <c r="D2589" s="2">
        <v>45905</v>
      </c>
      <c r="E2589" s="2">
        <v>45910</v>
      </c>
      <c r="F2589" s="1">
        <v>320007</v>
      </c>
      <c r="G2589" s="1">
        <v>1</v>
      </c>
      <c r="H2589" s="1">
        <v>1</v>
      </c>
      <c r="I2589" s="1">
        <v>0</v>
      </c>
      <c r="J2589" s="1" t="str">
        <v>Delhi</v>
      </c>
      <c r="K2589" s="1">
        <v>0</v>
      </c>
      <c r="L2589" s="1">
        <f t="shared" si="120"/>
        <v>12443.2</v>
      </c>
      <c r="M2589" s="1">
        <f t="shared" si="121"/>
        <v>12443.2</v>
      </c>
      <c r="N2589" s="1">
        <f t="shared" si="122"/>
        <v>0</v>
      </c>
    </row>
    <row r="2590" spans="1:14" x14ac:dyDescent="0.25">
      <c r="A2590" s="1" t="str">
        <v>BioLegend</v>
      </c>
      <c r="B2590" s="1">
        <v>27588</v>
      </c>
      <c r="C2590" s="1" t="str">
        <v>EED118806</v>
      </c>
      <c r="D2590" s="2">
        <v>45905</v>
      </c>
      <c r="E2590" s="2">
        <v>45910</v>
      </c>
      <c r="F2590" s="1">
        <v>323034</v>
      </c>
      <c r="G2590" s="1">
        <v>1</v>
      </c>
      <c r="H2590" s="1">
        <v>1</v>
      </c>
      <c r="I2590" s="1">
        <v>0</v>
      </c>
      <c r="J2590" s="1" t="str">
        <v>Bhuvneshwar</v>
      </c>
      <c r="K2590" s="1">
        <v>0</v>
      </c>
      <c r="L2590" s="1">
        <f t="shared" si="120"/>
        <v>27588</v>
      </c>
      <c r="M2590" s="1">
        <f t="shared" si="121"/>
        <v>27588</v>
      </c>
      <c r="N2590" s="1">
        <f t="shared" si="122"/>
        <v>0</v>
      </c>
    </row>
    <row r="2591" spans="1:14" x14ac:dyDescent="0.25">
      <c r="A2591" s="1" t="str">
        <v>BioLegend</v>
      </c>
      <c r="B2591" s="1">
        <v>14476</v>
      </c>
      <c r="C2591" s="1" t="str">
        <v>EED118806</v>
      </c>
      <c r="D2591" s="2">
        <v>45905</v>
      </c>
      <c r="E2591" s="2">
        <v>45910</v>
      </c>
      <c r="F2591" s="1">
        <v>324004</v>
      </c>
      <c r="G2591" s="1">
        <v>1</v>
      </c>
      <c r="H2591" s="1">
        <v>1</v>
      </c>
      <c r="I2591" s="1">
        <v>0</v>
      </c>
      <c r="J2591" s="1" t="str">
        <v>Telangana</v>
      </c>
      <c r="K2591" s="1">
        <v>0</v>
      </c>
      <c r="L2591" s="1">
        <f t="shared" si="120"/>
        <v>14476</v>
      </c>
      <c r="M2591" s="1">
        <f t="shared" si="121"/>
        <v>14476</v>
      </c>
      <c r="N2591" s="1">
        <f t="shared" si="122"/>
        <v>0</v>
      </c>
    </row>
    <row r="2592" spans="1:14" x14ac:dyDescent="0.25">
      <c r="A2592" s="1" t="str">
        <v>BioLegend</v>
      </c>
      <c r="B2592" s="1">
        <v>23531.199999999997</v>
      </c>
      <c r="C2592" s="1" t="str">
        <v>EED118806</v>
      </c>
      <c r="D2592" s="2">
        <v>45905</v>
      </c>
      <c r="E2592" s="2">
        <v>45910</v>
      </c>
      <c r="F2592" s="1">
        <v>329918</v>
      </c>
      <c r="G2592" s="1">
        <v>1</v>
      </c>
      <c r="H2592" s="1">
        <v>1</v>
      </c>
      <c r="I2592" s="1">
        <v>0</v>
      </c>
      <c r="J2592" s="1" t="str">
        <v>Banglore</v>
      </c>
      <c r="K2592" s="1">
        <v>0</v>
      </c>
      <c r="L2592" s="1">
        <f t="shared" si="120"/>
        <v>23531.199999999997</v>
      </c>
      <c r="M2592" s="1">
        <f t="shared" si="121"/>
        <v>23531.199999999997</v>
      </c>
      <c r="N2592" s="1">
        <f t="shared" si="122"/>
        <v>0</v>
      </c>
    </row>
    <row r="2593" spans="1:14" x14ac:dyDescent="0.25">
      <c r="A2593" s="1" t="str">
        <v>BioLegend</v>
      </c>
      <c r="B2593" s="1">
        <v>29436</v>
      </c>
      <c r="C2593" s="1" t="str">
        <v>EED118806</v>
      </c>
      <c r="D2593" s="2">
        <v>45905</v>
      </c>
      <c r="E2593" s="2">
        <v>45910</v>
      </c>
      <c r="F2593" s="1">
        <v>329930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29436</v>
      </c>
      <c r="M2593" s="1">
        <f t="shared" si="121"/>
        <v>29436</v>
      </c>
      <c r="N2593" s="1">
        <f t="shared" si="122"/>
        <v>0</v>
      </c>
    </row>
    <row r="2594" spans="1:14" x14ac:dyDescent="0.25">
      <c r="A2594" s="1" t="str">
        <v>BioLegend</v>
      </c>
      <c r="B2594" s="1">
        <v>26532</v>
      </c>
      <c r="C2594" s="1" t="str">
        <v>EED118806</v>
      </c>
      <c r="D2594" s="2">
        <v>45905</v>
      </c>
      <c r="E2594" s="2">
        <v>45910</v>
      </c>
      <c r="F2594" s="1">
        <v>329932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26532</v>
      </c>
      <c r="M2594" s="1">
        <f t="shared" si="121"/>
        <v>26532</v>
      </c>
      <c r="N2594" s="1">
        <f t="shared" si="122"/>
        <v>0</v>
      </c>
    </row>
    <row r="2595" spans="1:14" x14ac:dyDescent="0.25">
      <c r="A2595" s="1" t="str">
        <v>BioLegend</v>
      </c>
      <c r="B2595" s="1">
        <v>22422.400000000001</v>
      </c>
      <c r="C2595" s="1" t="str">
        <v>EED118806</v>
      </c>
      <c r="D2595" s="2">
        <v>45905</v>
      </c>
      <c r="E2595" s="2">
        <v>45910</v>
      </c>
      <c r="F2595" s="1">
        <v>330116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22422.400000000001</v>
      </c>
      <c r="M2595" s="1">
        <f t="shared" si="121"/>
        <v>22422.400000000001</v>
      </c>
      <c r="N2595" s="1">
        <f t="shared" si="122"/>
        <v>0</v>
      </c>
    </row>
    <row r="2596" spans="1:14" x14ac:dyDescent="0.25">
      <c r="A2596" s="1" t="str">
        <v>BioLegend</v>
      </c>
      <c r="B2596" s="1">
        <v>25080</v>
      </c>
      <c r="C2596" s="1" t="str">
        <v>EED118806</v>
      </c>
      <c r="D2596" s="2">
        <v>45905</v>
      </c>
      <c r="E2596" s="2">
        <v>45910</v>
      </c>
      <c r="F2596" s="1">
        <v>333628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25080</v>
      </c>
      <c r="M2596" s="1">
        <f t="shared" si="121"/>
        <v>25080</v>
      </c>
      <c r="N2596" s="1">
        <f t="shared" si="122"/>
        <v>0</v>
      </c>
    </row>
    <row r="2597" spans="1:14" x14ac:dyDescent="0.25">
      <c r="A2597" s="1" t="str">
        <v>BioLegend</v>
      </c>
      <c r="B2597" s="1">
        <v>6221.6</v>
      </c>
      <c r="C2597" s="1" t="str">
        <v>EED118806</v>
      </c>
      <c r="D2597" s="2">
        <v>45905</v>
      </c>
      <c r="E2597" s="2">
        <v>45910</v>
      </c>
      <c r="F2597" s="1">
        <v>334103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6221.6</v>
      </c>
      <c r="M2597" s="1">
        <f t="shared" si="121"/>
        <v>6221.6</v>
      </c>
      <c r="N2597" s="1">
        <f t="shared" si="122"/>
        <v>0</v>
      </c>
    </row>
    <row r="2598" spans="1:14" x14ac:dyDescent="0.25">
      <c r="A2598" s="1" t="str">
        <v>BioLegend</v>
      </c>
      <c r="B2598" s="1">
        <v>26796</v>
      </c>
      <c r="C2598" s="1" t="str">
        <v>EED118806</v>
      </c>
      <c r="D2598" s="2">
        <v>45905</v>
      </c>
      <c r="E2598" s="2">
        <v>45910</v>
      </c>
      <c r="F2598" s="1">
        <v>344836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26796</v>
      </c>
      <c r="M2598" s="1">
        <f t="shared" si="121"/>
        <v>26796</v>
      </c>
      <c r="N2598" s="1">
        <f t="shared" si="122"/>
        <v>0</v>
      </c>
    </row>
    <row r="2599" spans="1:14" x14ac:dyDescent="0.25">
      <c r="A2599" s="1" t="str">
        <v>BioLegend</v>
      </c>
      <c r="B2599" s="1">
        <v>23531.199999999997</v>
      </c>
      <c r="C2599" s="1" t="str">
        <v>EED118806</v>
      </c>
      <c r="D2599" s="2">
        <v>45905</v>
      </c>
      <c r="E2599" s="2">
        <v>45910</v>
      </c>
      <c r="F2599" s="1">
        <v>345016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23531.199999999997</v>
      </c>
      <c r="M2599" s="1">
        <f t="shared" si="121"/>
        <v>23531.199999999997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27984</v>
      </c>
      <c r="C2601" s="1" t="str">
        <v>EED118806</v>
      </c>
      <c r="D2601" s="2">
        <v>45905</v>
      </c>
      <c r="E2601" s="2">
        <v>45910</v>
      </c>
      <c r="F2601" s="1">
        <v>345030</v>
      </c>
      <c r="G2601" s="1">
        <v>1</v>
      </c>
      <c r="H2601" s="1">
        <v>1</v>
      </c>
      <c r="I2601" s="1">
        <v>0</v>
      </c>
      <c r="J2601" s="1" t="str">
        <v>Mumbai</v>
      </c>
      <c r="K2601" s="1">
        <v>0</v>
      </c>
      <c r="L2601" s="1">
        <f t="shared" si="120"/>
        <v>27984</v>
      </c>
      <c r="M2601" s="1">
        <f t="shared" si="121"/>
        <v>27984</v>
      </c>
      <c r="N2601" s="1">
        <f t="shared" si="122"/>
        <v>0</v>
      </c>
    </row>
    <row r="2602" spans="1:14" x14ac:dyDescent="0.25">
      <c r="A2602" s="1" t="str">
        <v>BioLegend</v>
      </c>
      <c r="B2602" s="1">
        <v>6406.4</v>
      </c>
      <c r="C2602" s="1" t="str">
        <v>EED118806</v>
      </c>
      <c r="D2602" s="2">
        <v>45905</v>
      </c>
      <c r="E2602" s="2">
        <v>45910</v>
      </c>
      <c r="F2602" s="1">
        <v>349505</v>
      </c>
      <c r="G2602" s="1">
        <v>1</v>
      </c>
      <c r="H2602" s="1">
        <v>1</v>
      </c>
      <c r="I2602" s="1">
        <v>0</v>
      </c>
      <c r="J2602" s="1" t="str">
        <v>Punjab</v>
      </c>
      <c r="K2602" s="1">
        <v>0</v>
      </c>
      <c r="L2602" s="1">
        <f t="shared" si="120"/>
        <v>6406.4</v>
      </c>
      <c r="M2602" s="1">
        <f t="shared" si="121"/>
        <v>6406.4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349914</v>
      </c>
      <c r="G2603" s="1">
        <v>1</v>
      </c>
      <c r="H2603" s="1">
        <v>1</v>
      </c>
      <c r="I2603" s="1">
        <v>0</v>
      </c>
      <c r="J2603" s="1" t="str">
        <v>Bhuvneshwar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7638.4</v>
      </c>
      <c r="C2604" s="1" t="str">
        <v>EED118806</v>
      </c>
      <c r="D2604" s="2">
        <v>45905</v>
      </c>
      <c r="E2604" s="2">
        <v>45910</v>
      </c>
      <c r="F2604" s="1">
        <v>351703</v>
      </c>
      <c r="G2604" s="1">
        <v>1</v>
      </c>
      <c r="H2604" s="1">
        <v>1</v>
      </c>
      <c r="I2604" s="1">
        <v>0</v>
      </c>
      <c r="J2604" s="1" t="str">
        <v>Telangana</v>
      </c>
      <c r="K2604" s="1">
        <v>0</v>
      </c>
      <c r="L2604" s="1">
        <f t="shared" si="120"/>
        <v>7638.4</v>
      </c>
      <c r="M2604" s="1">
        <f t="shared" si="121"/>
        <v>7638.4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354510</v>
      </c>
      <c r="G2605" s="1">
        <v>1</v>
      </c>
      <c r="H2605" s="1">
        <v>1</v>
      </c>
      <c r="I2605" s="1">
        <v>0</v>
      </c>
      <c r="J2605" s="1" t="str">
        <v>DELHI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10225.6</v>
      </c>
      <c r="C2606" s="1" t="str">
        <v>EED118806</v>
      </c>
      <c r="D2606" s="2">
        <v>45905</v>
      </c>
      <c r="E2606" s="2">
        <v>45910</v>
      </c>
      <c r="F2606" s="1">
        <v>357408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10225.6</v>
      </c>
      <c r="M2606" s="1">
        <f t="shared" si="121"/>
        <v>10225.6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362578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9794.4</v>
      </c>
      <c r="C2608" s="1" t="str">
        <v>EED118806</v>
      </c>
      <c r="D2608" s="2">
        <v>45905</v>
      </c>
      <c r="E2608" s="2">
        <v>45910</v>
      </c>
      <c r="F2608" s="1">
        <v>369307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9794.4</v>
      </c>
      <c r="M2608" s="1">
        <f t="shared" si="121"/>
        <v>9794.4</v>
      </c>
      <c r="N2608" s="1">
        <f t="shared" si="122"/>
        <v>0</v>
      </c>
    </row>
    <row r="2609" spans="1:14" x14ac:dyDescent="0.25">
      <c r="A2609" s="1" t="str">
        <v>BioLegend</v>
      </c>
      <c r="B2609" s="1">
        <v>24208.800000000003</v>
      </c>
      <c r="C2609" s="1" t="str">
        <v>EED118806</v>
      </c>
      <c r="D2609" s="2">
        <v>45905</v>
      </c>
      <c r="E2609" s="2">
        <v>45910</v>
      </c>
      <c r="F2609" s="1">
        <v>369308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24208.800000000003</v>
      </c>
      <c r="M2609" s="1">
        <f t="shared" si="121"/>
        <v>24208.800000000003</v>
      </c>
      <c r="N2609" s="1">
        <f t="shared" si="122"/>
        <v>0</v>
      </c>
    </row>
    <row r="2610" spans="1:14" x14ac:dyDescent="0.25">
      <c r="A2610" s="1" t="str">
        <v>BioLegend</v>
      </c>
      <c r="B2610" s="1">
        <v>28710</v>
      </c>
      <c r="C2610" s="1" t="str">
        <v>EED118806</v>
      </c>
      <c r="D2610" s="2">
        <v>45905</v>
      </c>
      <c r="E2610" s="2">
        <v>45910</v>
      </c>
      <c r="F2610" s="1">
        <v>369624</v>
      </c>
      <c r="G2610" s="1">
        <v>1</v>
      </c>
      <c r="H2610" s="1">
        <v>1</v>
      </c>
      <c r="I2610" s="1">
        <v>0</v>
      </c>
      <c r="J2610" s="1" t="str">
        <v>DELHI</v>
      </c>
      <c r="K2610" s="1">
        <v>0</v>
      </c>
      <c r="L2610" s="1">
        <f t="shared" si="120"/>
        <v>28710</v>
      </c>
      <c r="M2610" s="1">
        <f t="shared" si="121"/>
        <v>28710</v>
      </c>
      <c r="N2610" s="1">
        <f t="shared" si="122"/>
        <v>0</v>
      </c>
    </row>
    <row r="2611" spans="1:14" x14ac:dyDescent="0.25">
      <c r="A2611" s="1" t="str">
        <v>BioLegend</v>
      </c>
      <c r="B2611" s="1">
        <v>20636</v>
      </c>
      <c r="C2611" s="1" t="str">
        <v>EED118806</v>
      </c>
      <c r="D2611" s="2">
        <v>45905</v>
      </c>
      <c r="E2611" s="2">
        <v>45910</v>
      </c>
      <c r="F2611" s="1">
        <v>372208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20636</v>
      </c>
      <c r="M2611" s="1">
        <f t="shared" si="121"/>
        <v>20636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387103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88</v>
      </c>
      <c r="C2613" s="1" t="str">
        <v>EED118806</v>
      </c>
      <c r="D2613" s="2">
        <v>45905</v>
      </c>
      <c r="E2613" s="2">
        <v>45910</v>
      </c>
      <c r="F2613" s="1">
        <v>387203</v>
      </c>
      <c r="G2613" s="1">
        <v>1</v>
      </c>
      <c r="H2613" s="1">
        <v>1</v>
      </c>
      <c r="I2613" s="1">
        <v>0</v>
      </c>
      <c r="J2613" s="1" t="str">
        <v>Delhi</v>
      </c>
      <c r="K2613" s="1">
        <v>0</v>
      </c>
      <c r="L2613" s="1">
        <f t="shared" si="120"/>
        <v>88</v>
      </c>
      <c r="M2613" s="1">
        <f t="shared" si="121"/>
        <v>88</v>
      </c>
      <c r="N2613" s="1">
        <f t="shared" si="122"/>
        <v>0</v>
      </c>
    </row>
    <row r="2614" spans="1:14" x14ac:dyDescent="0.25">
      <c r="A2614" s="1" t="str">
        <v>BioLegend</v>
      </c>
      <c r="B2614" s="1">
        <v>21683.200000000001</v>
      </c>
      <c r="C2614" s="1" t="str">
        <v>EED118806</v>
      </c>
      <c r="D2614" s="2">
        <v>45905</v>
      </c>
      <c r="E2614" s="2">
        <v>45910</v>
      </c>
      <c r="F2614" s="1">
        <v>392918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21683.200000000001</v>
      </c>
      <c r="M2614" s="1">
        <f t="shared" si="121"/>
        <v>21683.200000000001</v>
      </c>
      <c r="N2614" s="1">
        <f t="shared" si="122"/>
        <v>0</v>
      </c>
    </row>
    <row r="2615" spans="1:14" x14ac:dyDescent="0.25">
      <c r="A2615" s="1" t="str">
        <v>BioLegend</v>
      </c>
      <c r="B2615" s="1">
        <v>4743.2</v>
      </c>
      <c r="C2615" s="1" t="str">
        <v>EED118806</v>
      </c>
      <c r="D2615" s="2">
        <v>45905</v>
      </c>
      <c r="E2615" s="2">
        <v>45910</v>
      </c>
      <c r="F2615" s="1">
        <v>400112</v>
      </c>
      <c r="G2615" s="1">
        <v>1</v>
      </c>
      <c r="H2615" s="1">
        <v>1</v>
      </c>
      <c r="I2615" s="1">
        <v>0</v>
      </c>
      <c r="J2615" s="1" t="str">
        <v>Hyderabad</v>
      </c>
      <c r="K2615" s="1">
        <v>0</v>
      </c>
      <c r="L2615" s="1">
        <f t="shared" si="120"/>
        <v>4743.2</v>
      </c>
      <c r="M2615" s="1">
        <f t="shared" si="121"/>
        <v>4743.2</v>
      </c>
      <c r="N2615" s="1">
        <f t="shared" si="122"/>
        <v>0</v>
      </c>
    </row>
    <row r="2616" spans="1:14" x14ac:dyDescent="0.25">
      <c r="A2616" s="1" t="str">
        <v>BioLegend</v>
      </c>
      <c r="B2616" s="1">
        <v>11026.4</v>
      </c>
      <c r="C2616" s="1" t="str">
        <v>EED118806</v>
      </c>
      <c r="D2616" s="2">
        <v>45905</v>
      </c>
      <c r="E2616" s="2">
        <v>45910</v>
      </c>
      <c r="F2616" s="1">
        <v>400126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11026.4</v>
      </c>
      <c r="M2616" s="1">
        <f t="shared" si="121"/>
        <v>11026.4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12874.400000000001</v>
      </c>
      <c r="C2617" s="1" t="str">
        <v>EED118806</v>
      </c>
      <c r="D2617" s="2">
        <v>45905</v>
      </c>
      <c r="E2617" s="2">
        <v>45910</v>
      </c>
      <c r="F2617" s="1">
        <v>400129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12874.400000000001</v>
      </c>
      <c r="M2617" s="1">
        <f t="shared" si="121"/>
        <v>12874.400000000001</v>
      </c>
      <c r="N2617" s="1">
        <f t="shared" si="122"/>
        <v>0</v>
      </c>
    </row>
    <row r="2618" spans="1:14" x14ac:dyDescent="0.25">
      <c r="A2618" s="1" t="str">
        <v>BioLegend</v>
      </c>
      <c r="B2618" s="1">
        <v>7946.4</v>
      </c>
      <c r="C2618" s="1" t="str">
        <v>EED118806</v>
      </c>
      <c r="D2618" s="2">
        <v>45905</v>
      </c>
      <c r="E2618" s="2">
        <v>45910</v>
      </c>
      <c r="F2618" s="1">
        <v>400140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7946.4</v>
      </c>
      <c r="M2618" s="1">
        <f t="shared" si="121"/>
        <v>7946.4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11888.8</v>
      </c>
      <c r="C2619" s="1" t="str">
        <v>EED118806</v>
      </c>
      <c r="D2619" s="2">
        <v>45905</v>
      </c>
      <c r="E2619" s="2">
        <v>45910</v>
      </c>
      <c r="F2619" s="1">
        <v>400144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11888.8</v>
      </c>
      <c r="M2619" s="1">
        <f t="shared" si="121"/>
        <v>11888.8</v>
      </c>
      <c r="N2619" s="1">
        <f t="shared" si="122"/>
        <v>0</v>
      </c>
    </row>
    <row r="2620" spans="1:14" x14ac:dyDescent="0.25">
      <c r="A2620" s="1" t="str">
        <v>BioLegend</v>
      </c>
      <c r="B2620" s="1">
        <v>12997.599999999999</v>
      </c>
      <c r="C2620" s="1" t="str">
        <v>EED118806</v>
      </c>
      <c r="D2620" s="2">
        <v>45905</v>
      </c>
      <c r="E2620" s="2">
        <v>45910</v>
      </c>
      <c r="F2620" s="1">
        <v>400148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12997.599999999999</v>
      </c>
      <c r="M2620" s="1">
        <f t="shared" si="121"/>
        <v>12997.599999999999</v>
      </c>
      <c r="N2620" s="1">
        <f t="shared" si="122"/>
        <v>0</v>
      </c>
    </row>
    <row r="2621" spans="1:14" x14ac:dyDescent="0.25">
      <c r="A2621" s="1" t="str">
        <v>BioLegend</v>
      </c>
      <c r="B2621" s="1">
        <v>23628</v>
      </c>
      <c r="C2621" s="1" t="str">
        <v>EED118806</v>
      </c>
      <c r="D2621" s="2">
        <v>45905</v>
      </c>
      <c r="E2621" s="2">
        <v>45910</v>
      </c>
      <c r="F2621" s="1">
        <v>400158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23628</v>
      </c>
      <c r="M2621" s="1">
        <f t="shared" si="121"/>
        <v>23628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2</v>
      </c>
      <c r="H2622" s="1">
        <v>2</v>
      </c>
      <c r="I2622" s="1">
        <v>0</v>
      </c>
      <c r="J2622" s="1" t="str">
        <v>Hyderabad</v>
      </c>
      <c r="K2622" s="1">
        <v>0</v>
      </c>
      <c r="L2622" s="1">
        <f t="shared" si="120"/>
        <v>54516</v>
      </c>
      <c r="M2622" s="1">
        <f t="shared" si="121"/>
        <v>54516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400162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400164</v>
      </c>
      <c r="G2624" s="1">
        <v>1</v>
      </c>
      <c r="H2624" s="1">
        <v>1</v>
      </c>
      <c r="I2624" s="1">
        <v>0</v>
      </c>
      <c r="J2624" s="1" t="str">
        <v>Bhuvneshwar</v>
      </c>
      <c r="K2624" s="1">
        <v>0</v>
      </c>
      <c r="L2624" s="1">
        <f t="shared" si="120"/>
        <v>27258</v>
      </c>
      <c r="M2624" s="1">
        <f t="shared" si="121"/>
        <v>27258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400168</v>
      </c>
      <c r="G2625" s="1">
        <v>2</v>
      </c>
      <c r="H2625" s="1">
        <v>2</v>
      </c>
      <c r="I2625" s="1">
        <v>0</v>
      </c>
      <c r="J2625" s="1" t="str">
        <v>Hyderabad</v>
      </c>
      <c r="K2625" s="1">
        <v>0</v>
      </c>
      <c r="L2625" s="1">
        <f t="shared" si="120"/>
        <v>54516</v>
      </c>
      <c r="M2625" s="1">
        <f t="shared" si="121"/>
        <v>54516</v>
      </c>
      <c r="N2625" s="1">
        <f t="shared" si="122"/>
        <v>0</v>
      </c>
    </row>
    <row r="2626" spans="1:14" x14ac:dyDescent="0.25">
      <c r="A2626" s="1" t="str">
        <v>BioLegend</v>
      </c>
      <c r="B2626" s="1">
        <v>25410</v>
      </c>
      <c r="C2626" s="1" t="str">
        <v>EED118806</v>
      </c>
      <c r="D2626" s="2">
        <v>45905</v>
      </c>
      <c r="E2626" s="2">
        <v>45910</v>
      </c>
      <c r="F2626" s="1">
        <v>400172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25410</v>
      </c>
      <c r="M2626" s="1">
        <f t="shared" si="121"/>
        <v>25410</v>
      </c>
      <c r="N2626" s="1">
        <f t="shared" si="122"/>
        <v>0</v>
      </c>
    </row>
    <row r="2627" spans="1:14" x14ac:dyDescent="0.25">
      <c r="A2627" s="1" t="str">
        <v>BioLegend</v>
      </c>
      <c r="B2627" s="1">
        <v>14106.400000000001</v>
      </c>
      <c r="C2627" s="1" t="str">
        <v>EED118806</v>
      </c>
      <c r="D2627" s="2">
        <v>45905</v>
      </c>
      <c r="E2627" s="2">
        <v>45910</v>
      </c>
      <c r="F2627" s="1">
        <v>400176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14106.400000000001</v>
      </c>
      <c r="M2627" s="1">
        <f t="shared" ref="M2627:M2673" si="124">H2627*B2627</f>
        <v>14106.400000000001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12689.599999999999</v>
      </c>
      <c r="C2628" s="1" t="str">
        <v>EED118806</v>
      </c>
      <c r="D2628" s="2">
        <v>45905</v>
      </c>
      <c r="E2628" s="2">
        <v>45910</v>
      </c>
      <c r="F2628" s="1">
        <v>400330</v>
      </c>
      <c r="G2628" s="1">
        <v>1</v>
      </c>
      <c r="H2628" s="1">
        <v>1</v>
      </c>
      <c r="I2628" s="1">
        <v>0</v>
      </c>
      <c r="J2628" s="1" t="str">
        <v>Bhuvneshwar</v>
      </c>
      <c r="K2628" s="1">
        <v>0</v>
      </c>
      <c r="L2628" s="1">
        <f t="shared" si="123"/>
        <v>12689.599999999999</v>
      </c>
      <c r="M2628" s="1">
        <f t="shared" si="124"/>
        <v>12689.599999999999</v>
      </c>
      <c r="N2628" s="1">
        <f t="shared" si="125"/>
        <v>0</v>
      </c>
    </row>
    <row r="2629" spans="1:14" x14ac:dyDescent="0.25">
      <c r="A2629" s="1" t="str">
        <v>BioLegend</v>
      </c>
      <c r="B2629" s="1">
        <v>6529.6</v>
      </c>
      <c r="C2629" s="1" t="str">
        <v>EED118806</v>
      </c>
      <c r="D2629" s="2">
        <v>45905</v>
      </c>
      <c r="E2629" s="2">
        <v>45910</v>
      </c>
      <c r="F2629" s="1">
        <v>400506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6529.6</v>
      </c>
      <c r="M2629" s="1">
        <f t="shared" si="124"/>
        <v>6529.6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400522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400524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10841.6</v>
      </c>
      <c r="M2631" s="1">
        <f t="shared" si="124"/>
        <v>10841.6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400528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17820</v>
      </c>
      <c r="C2633" s="1" t="str">
        <v>EED118806</v>
      </c>
      <c r="D2633" s="2">
        <v>45905</v>
      </c>
      <c r="E2633" s="2">
        <v>45910</v>
      </c>
      <c r="F2633" s="1">
        <v>400551</v>
      </c>
      <c r="G2633" s="1">
        <v>3</v>
      </c>
      <c r="H2633" s="1">
        <v>3</v>
      </c>
      <c r="I2633" s="1">
        <v>0</v>
      </c>
      <c r="J2633" s="1" t="str">
        <v>Hyderabad</v>
      </c>
      <c r="K2633" s="1">
        <v>0</v>
      </c>
      <c r="L2633" s="1">
        <f t="shared" si="123"/>
        <v>53460</v>
      </c>
      <c r="M2633" s="1">
        <f t="shared" si="124"/>
        <v>53460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Bhuvneshwar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6960.7999999999993</v>
      </c>
      <c r="C2635" s="1" t="str">
        <v>EED118806</v>
      </c>
      <c r="D2635" s="2">
        <v>45905</v>
      </c>
      <c r="E2635" s="2">
        <v>45910</v>
      </c>
      <c r="F2635" s="1">
        <v>400612</v>
      </c>
      <c r="G2635" s="1">
        <v>1</v>
      </c>
      <c r="H2635" s="1">
        <v>1</v>
      </c>
      <c r="I2635" s="1">
        <v>0</v>
      </c>
      <c r="J2635" s="1" t="str">
        <v>Hyderabad</v>
      </c>
      <c r="K2635" s="1">
        <v>0</v>
      </c>
      <c r="L2635" s="1">
        <f t="shared" si="123"/>
        <v>6960.7999999999993</v>
      </c>
      <c r="M2635" s="1">
        <f t="shared" si="124"/>
        <v>6960.7999999999993</v>
      </c>
      <c r="N2635" s="1">
        <f t="shared" si="125"/>
        <v>0</v>
      </c>
    </row>
    <row r="2636" spans="1:14" x14ac:dyDescent="0.25">
      <c r="A2636" s="1" t="str">
        <v>BioLegend</v>
      </c>
      <c r="B2636" s="1">
        <v>6036.8000000000011</v>
      </c>
      <c r="C2636" s="1" t="str">
        <v>EED118806</v>
      </c>
      <c r="D2636" s="2">
        <v>45905</v>
      </c>
      <c r="E2636" s="2">
        <v>45910</v>
      </c>
      <c r="F2636" s="1">
        <v>400636</v>
      </c>
      <c r="G2636" s="1">
        <v>3</v>
      </c>
      <c r="H2636" s="1">
        <v>3</v>
      </c>
      <c r="I2636" s="1">
        <v>0</v>
      </c>
      <c r="J2636" s="1" t="str">
        <v>Hyderabad</v>
      </c>
      <c r="K2636" s="1">
        <v>0</v>
      </c>
      <c r="L2636" s="1">
        <f t="shared" si="123"/>
        <v>18110.400000000001</v>
      </c>
      <c r="M2636" s="1">
        <f t="shared" si="124"/>
        <v>18110.400000000001</v>
      </c>
      <c r="N2636" s="1">
        <f t="shared" si="125"/>
        <v>0</v>
      </c>
    </row>
    <row r="2637" spans="1:14" x14ac:dyDescent="0.25">
      <c r="A2637" s="1" t="str">
        <v>BioLegend</v>
      </c>
      <c r="B2637" s="1">
        <v>5790.4</v>
      </c>
      <c r="C2637" s="1" t="str">
        <v>EED118806</v>
      </c>
      <c r="D2637" s="2">
        <v>45905</v>
      </c>
      <c r="E2637" s="2">
        <v>45910</v>
      </c>
      <c r="F2637" s="1">
        <v>400723</v>
      </c>
      <c r="G2637" s="1">
        <v>2</v>
      </c>
      <c r="H2637" s="1">
        <v>2</v>
      </c>
      <c r="I2637" s="1">
        <v>0</v>
      </c>
      <c r="J2637" s="1" t="str">
        <v>Hyderabad</v>
      </c>
      <c r="K2637" s="1">
        <v>0</v>
      </c>
      <c r="L2637" s="1">
        <f t="shared" si="123"/>
        <v>11580.8</v>
      </c>
      <c r="M2637" s="1">
        <f t="shared" si="124"/>
        <v>11580.8</v>
      </c>
      <c r="N2637" s="1">
        <f t="shared" si="125"/>
        <v>0</v>
      </c>
    </row>
    <row r="2638" spans="1:14" x14ac:dyDescent="0.25">
      <c r="A2638" s="1" t="str">
        <v>BioLegend</v>
      </c>
      <c r="B2638" s="1">
        <v>18150</v>
      </c>
      <c r="C2638" s="1" t="str">
        <v>EED118806</v>
      </c>
      <c r="D2638" s="2">
        <v>45905</v>
      </c>
      <c r="E2638" s="2">
        <v>45910</v>
      </c>
      <c r="F2638" s="1">
        <v>400944</v>
      </c>
      <c r="G2638" s="1">
        <v>1</v>
      </c>
      <c r="H2638" s="1">
        <v>1</v>
      </c>
      <c r="I2638" s="1">
        <v>0</v>
      </c>
      <c r="J2638" s="1" t="str">
        <v>Hyderabad</v>
      </c>
      <c r="K2638" s="1">
        <v>0</v>
      </c>
      <c r="L2638" s="1">
        <f t="shared" si="123"/>
        <v>18150</v>
      </c>
      <c r="M2638" s="1">
        <f t="shared" si="124"/>
        <v>18150</v>
      </c>
      <c r="N2638" s="1">
        <f t="shared" si="125"/>
        <v>0</v>
      </c>
    </row>
    <row r="2639" spans="1:14" x14ac:dyDescent="0.25">
      <c r="A2639" s="1" t="str">
        <v>BioLegend</v>
      </c>
      <c r="B2639" s="1">
        <v>10841.6</v>
      </c>
      <c r="C2639" s="1" t="str">
        <v>EED118806</v>
      </c>
      <c r="D2639" s="2">
        <v>45905</v>
      </c>
      <c r="E2639" s="2">
        <v>45910</v>
      </c>
      <c r="F2639" s="1">
        <v>402210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10841.6</v>
      </c>
      <c r="M2639" s="1">
        <f t="shared" si="124"/>
        <v>10841.6</v>
      </c>
      <c r="N2639" s="1">
        <f t="shared" si="125"/>
        <v>0</v>
      </c>
    </row>
    <row r="2640" spans="1:14" x14ac:dyDescent="0.25">
      <c r="A2640" s="1" t="str">
        <v>BioLegend</v>
      </c>
      <c r="B2640" s="1">
        <v>30492</v>
      </c>
      <c r="C2640" s="1" t="str">
        <v>EED118806</v>
      </c>
      <c r="D2640" s="2">
        <v>45905</v>
      </c>
      <c r="E2640" s="2">
        <v>45910</v>
      </c>
      <c r="F2640" s="1">
        <v>403702</v>
      </c>
      <c r="G2640" s="1">
        <v>10</v>
      </c>
      <c r="H2640" s="1">
        <v>10</v>
      </c>
      <c r="I2640" s="1">
        <v>0</v>
      </c>
      <c r="J2640" s="1" t="str">
        <v>Banglore</v>
      </c>
      <c r="K2640" s="1">
        <v>0</v>
      </c>
      <c r="L2640" s="1">
        <f t="shared" si="123"/>
        <v>304920</v>
      </c>
      <c r="M2640" s="1">
        <f t="shared" si="124"/>
        <v>304920</v>
      </c>
      <c r="N2640" s="1">
        <f t="shared" si="125"/>
        <v>0</v>
      </c>
    </row>
    <row r="2641" spans="1:14" x14ac:dyDescent="0.25">
      <c r="A2641" s="1" t="str">
        <v>BioLegend</v>
      </c>
      <c r="B2641" s="1">
        <v>12738</v>
      </c>
      <c r="C2641" s="1" t="str">
        <v>EED118806</v>
      </c>
      <c r="D2641" s="2">
        <v>45905</v>
      </c>
      <c r="E2641" s="2">
        <v>45910</v>
      </c>
      <c r="F2641" s="1">
        <v>405226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12738</v>
      </c>
      <c r="M2641" s="1">
        <f t="shared" si="124"/>
        <v>12738</v>
      </c>
      <c r="N2641" s="1">
        <f t="shared" si="125"/>
        <v>0</v>
      </c>
    </row>
    <row r="2642" spans="1:14" x14ac:dyDescent="0.25">
      <c r="A2642" s="1" t="str">
        <v>BioLegend</v>
      </c>
      <c r="B2642" s="1">
        <v>21560</v>
      </c>
      <c r="C2642" s="1" t="str">
        <v>EED118806</v>
      </c>
      <c r="D2642" s="2">
        <v>45905</v>
      </c>
      <c r="E2642" s="2">
        <v>45910</v>
      </c>
      <c r="F2642" s="1">
        <v>405243</v>
      </c>
      <c r="G2642" s="1">
        <v>1</v>
      </c>
      <c r="H2642" s="1">
        <v>1</v>
      </c>
      <c r="I2642" s="1">
        <v>0</v>
      </c>
      <c r="J2642" s="1" t="str">
        <v>BANGALORE</v>
      </c>
      <c r="K2642" s="1">
        <v>0</v>
      </c>
      <c r="L2642" s="1">
        <f t="shared" si="123"/>
        <v>21560</v>
      </c>
      <c r="M2642" s="1">
        <f t="shared" si="124"/>
        <v>21560</v>
      </c>
      <c r="N2642" s="1">
        <f t="shared" si="125"/>
        <v>0</v>
      </c>
    </row>
    <row r="2643" spans="1:14" x14ac:dyDescent="0.25">
      <c r="A2643" s="1" t="str">
        <v>BioLegend</v>
      </c>
      <c r="B2643" s="1">
        <v>37884</v>
      </c>
      <c r="C2643" s="1" t="str">
        <v>EED118806</v>
      </c>
      <c r="D2643" s="2">
        <v>45905</v>
      </c>
      <c r="E2643" s="2">
        <v>45910</v>
      </c>
      <c r="F2643" s="1">
        <v>422604</v>
      </c>
      <c r="G2643" s="1">
        <v>1</v>
      </c>
      <c r="H2643" s="1">
        <v>1</v>
      </c>
      <c r="I2643" s="1">
        <v>0</v>
      </c>
      <c r="J2643" s="1" t="str">
        <v>Telangana</v>
      </c>
      <c r="K2643" s="1">
        <v>0</v>
      </c>
      <c r="L2643" s="1">
        <f t="shared" si="123"/>
        <v>37884</v>
      </c>
      <c r="M2643" s="1">
        <f t="shared" si="124"/>
        <v>37884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Pune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14476</v>
      </c>
      <c r="C2645" s="1" t="str">
        <v>EED118806</v>
      </c>
      <c r="D2645" s="2">
        <v>45905</v>
      </c>
      <c r="E2645" s="2">
        <v>45910</v>
      </c>
      <c r="F2645" s="1">
        <v>424602</v>
      </c>
      <c r="G2645" s="1">
        <v>1</v>
      </c>
      <c r="H2645" s="1">
        <v>1</v>
      </c>
      <c r="I2645" s="1">
        <v>0</v>
      </c>
      <c r="J2645" s="1" t="str">
        <v>Bhuvneshwar</v>
      </c>
      <c r="K2645" s="1">
        <v>0</v>
      </c>
      <c r="L2645" s="1">
        <f t="shared" si="123"/>
        <v>14476</v>
      </c>
      <c r="M2645" s="1">
        <f t="shared" si="124"/>
        <v>14476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430204</v>
      </c>
      <c r="G2646" s="1">
        <v>1</v>
      </c>
      <c r="H2646" s="1">
        <v>1</v>
      </c>
      <c r="I2646" s="1">
        <v>0</v>
      </c>
      <c r="J2646" s="1" t="str">
        <v>Kolkata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430804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430904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21375.200000000001</v>
      </c>
      <c r="C2649" s="1" t="str">
        <v>EED118806</v>
      </c>
      <c r="D2649" s="2">
        <v>45905</v>
      </c>
      <c r="E2649" s="2">
        <v>45910</v>
      </c>
      <c r="F2649" s="1">
        <v>436204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21375.200000000001</v>
      </c>
      <c r="M2649" s="1">
        <f t="shared" si="124"/>
        <v>21375.200000000001</v>
      </c>
      <c r="N2649" s="1">
        <f t="shared" si="125"/>
        <v>0</v>
      </c>
    </row>
    <row r="2650" spans="1:14" x14ac:dyDescent="0.25">
      <c r="A2650" s="1" t="str">
        <v>BioLegend</v>
      </c>
      <c r="B2650" s="1">
        <v>19896.8</v>
      </c>
      <c r="C2650" s="1" t="str">
        <v>EED118806</v>
      </c>
      <c r="D2650" s="2">
        <v>45905</v>
      </c>
      <c r="E2650" s="2">
        <v>45910</v>
      </c>
      <c r="F2650" s="1">
        <v>501114</v>
      </c>
      <c r="G2650" s="1">
        <v>1</v>
      </c>
      <c r="H2650" s="1">
        <v>1</v>
      </c>
      <c r="I2650" s="1">
        <v>0</v>
      </c>
      <c r="J2650" s="1" t="str">
        <v>Telangana</v>
      </c>
      <c r="K2650" s="1">
        <v>0</v>
      </c>
      <c r="L2650" s="1">
        <f t="shared" si="123"/>
        <v>19896.8</v>
      </c>
      <c r="M2650" s="1">
        <f t="shared" si="124"/>
        <v>19896.8</v>
      </c>
      <c r="N2650" s="1">
        <f t="shared" si="125"/>
        <v>0</v>
      </c>
    </row>
    <row r="2651" spans="1:14" x14ac:dyDescent="0.25">
      <c r="A2651" s="1" t="str">
        <v>BioLegend</v>
      </c>
      <c r="B2651" s="1">
        <v>23531.199999999997</v>
      </c>
      <c r="C2651" s="1" t="str">
        <v>EED118806</v>
      </c>
      <c r="D2651" s="2">
        <v>45905</v>
      </c>
      <c r="E2651" s="2">
        <v>45910</v>
      </c>
      <c r="F2651" s="1">
        <v>501418</v>
      </c>
      <c r="G2651" s="1">
        <v>1</v>
      </c>
      <c r="H2651" s="1">
        <v>1</v>
      </c>
      <c r="I2651" s="1">
        <v>0</v>
      </c>
      <c r="J2651" s="1" t="str">
        <v>Chandigarh</v>
      </c>
      <c r="K2651" s="1">
        <v>0</v>
      </c>
      <c r="L2651" s="1">
        <f t="shared" si="123"/>
        <v>23531.199999999997</v>
      </c>
      <c r="M2651" s="1">
        <f t="shared" si="124"/>
        <v>23531.199999999997</v>
      </c>
      <c r="N2651" s="1">
        <f t="shared" si="125"/>
        <v>0</v>
      </c>
    </row>
    <row r="2652" spans="1:14" x14ac:dyDescent="0.25">
      <c r="A2652" s="1" t="str">
        <v>BioLegend</v>
      </c>
      <c r="B2652" s="1">
        <v>29436</v>
      </c>
      <c r="C2652" s="1" t="str">
        <v>EED118806</v>
      </c>
      <c r="D2652" s="2">
        <v>45905</v>
      </c>
      <c r="E2652" s="2">
        <v>45910</v>
      </c>
      <c r="F2652" s="1">
        <v>502536</v>
      </c>
      <c r="G2652" s="1">
        <v>2</v>
      </c>
      <c r="H2652" s="1">
        <v>2</v>
      </c>
      <c r="I2652" s="1">
        <v>0</v>
      </c>
      <c r="J2652" s="1" t="str">
        <v>Bhuvneshwar</v>
      </c>
      <c r="K2652" s="1">
        <v>0</v>
      </c>
      <c r="L2652" s="1">
        <f t="shared" si="123"/>
        <v>58872</v>
      </c>
      <c r="M2652" s="1">
        <f t="shared" si="124"/>
        <v>58872</v>
      </c>
      <c r="N2652" s="1">
        <f t="shared" si="125"/>
        <v>0</v>
      </c>
    </row>
    <row r="2653" spans="1:14" x14ac:dyDescent="0.25">
      <c r="A2653" s="1" t="str">
        <v>BioLegend</v>
      </c>
      <c r="B2653" s="1">
        <v>5420.8</v>
      </c>
      <c r="C2653" s="1" t="str">
        <v>EED118806</v>
      </c>
      <c r="D2653" s="2">
        <v>45905</v>
      </c>
      <c r="E2653" s="2">
        <v>45910</v>
      </c>
      <c r="F2653" s="1">
        <v>504105</v>
      </c>
      <c r="G2653" s="1">
        <v>1</v>
      </c>
      <c r="H2653" s="1">
        <v>1</v>
      </c>
      <c r="I2653" s="1">
        <v>0</v>
      </c>
      <c r="J2653" s="1" t="str">
        <v>DELHI</v>
      </c>
      <c r="K2653" s="1">
        <v>0</v>
      </c>
      <c r="L2653" s="1">
        <f t="shared" si="123"/>
        <v>5420.8</v>
      </c>
      <c r="M2653" s="1">
        <f t="shared" si="124"/>
        <v>5420.8</v>
      </c>
      <c r="N2653" s="1">
        <f t="shared" si="125"/>
        <v>0</v>
      </c>
    </row>
    <row r="2654" spans="1:14" x14ac:dyDescent="0.25">
      <c r="A2654" s="1" t="str">
        <v>BioLegend</v>
      </c>
      <c r="B2654" s="1">
        <v>13921.599999999999</v>
      </c>
      <c r="C2654" s="1" t="str">
        <v>EED118806</v>
      </c>
      <c r="D2654" s="2">
        <v>45905</v>
      </c>
      <c r="E2654" s="2">
        <v>45910</v>
      </c>
      <c r="F2654" s="1">
        <v>505008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13921.599999999999</v>
      </c>
      <c r="M2654" s="1">
        <f t="shared" si="124"/>
        <v>13921.599999999999</v>
      </c>
      <c r="N2654" s="1">
        <f t="shared" si="125"/>
        <v>0</v>
      </c>
    </row>
    <row r="2655" spans="1:14" x14ac:dyDescent="0.25">
      <c r="A2655" s="1" t="str">
        <v>BioLegend</v>
      </c>
      <c r="B2655" s="1">
        <v>2710.4</v>
      </c>
      <c r="C2655" s="1" t="str">
        <v>EED118806</v>
      </c>
      <c r="D2655" s="2">
        <v>45905</v>
      </c>
      <c r="E2655" s="2">
        <v>45910</v>
      </c>
      <c r="F2655" s="1">
        <v>505809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2710.4</v>
      </c>
      <c r="M2655" s="1">
        <f t="shared" si="124"/>
        <v>2710.4</v>
      </c>
      <c r="N2655" s="1">
        <f t="shared" si="125"/>
        <v>0</v>
      </c>
    </row>
    <row r="2656" spans="1:14" x14ac:dyDescent="0.25">
      <c r="A2656" s="1" t="str">
        <v>BioLegend</v>
      </c>
      <c r="B2656" s="1">
        <v>8131.2000000000007</v>
      </c>
      <c r="C2656" s="1" t="str">
        <v>EED118806</v>
      </c>
      <c r="D2656" s="2">
        <v>45905</v>
      </c>
      <c r="E2656" s="2">
        <v>45910</v>
      </c>
      <c r="F2656" s="1">
        <v>505810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8131.2000000000007</v>
      </c>
      <c r="M2656" s="1">
        <f t="shared" si="124"/>
        <v>8131.2000000000007</v>
      </c>
      <c r="N2656" s="1">
        <f t="shared" si="125"/>
        <v>0</v>
      </c>
    </row>
    <row r="2657" spans="1:14" x14ac:dyDescent="0.25">
      <c r="A2657" s="1" t="str">
        <v>BioLegend</v>
      </c>
      <c r="B2657" s="1">
        <v>15642</v>
      </c>
      <c r="C2657" s="1" t="str">
        <v>EED118806</v>
      </c>
      <c r="D2657" s="2">
        <v>45905</v>
      </c>
      <c r="E2657" s="2">
        <v>45910</v>
      </c>
      <c r="F2657" s="1">
        <v>505837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15642</v>
      </c>
      <c r="M2657" s="1">
        <f t="shared" si="124"/>
        <v>15642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506333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18018</v>
      </c>
      <c r="C2659" s="1" t="str">
        <v>EED118806</v>
      </c>
      <c r="D2659" s="2">
        <v>45905</v>
      </c>
      <c r="E2659" s="2">
        <v>45910</v>
      </c>
      <c r="F2659" s="1">
        <v>506349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18018</v>
      </c>
      <c r="M2659" s="1">
        <f t="shared" si="124"/>
        <v>18018</v>
      </c>
      <c r="N2659" s="1">
        <f t="shared" si="125"/>
        <v>0</v>
      </c>
    </row>
    <row r="2660" spans="1:14" x14ac:dyDescent="0.25">
      <c r="A2660" s="1" t="str">
        <v>BioLegend</v>
      </c>
      <c r="B2660" s="1">
        <v>8069.6</v>
      </c>
      <c r="C2660" s="1" t="str">
        <v>EED118806</v>
      </c>
      <c r="D2660" s="2">
        <v>45905</v>
      </c>
      <c r="E2660" s="2">
        <v>45910</v>
      </c>
      <c r="F2660" s="1">
        <v>506915</v>
      </c>
      <c r="G2660" s="1">
        <v>1</v>
      </c>
      <c r="H2660" s="1">
        <v>1</v>
      </c>
      <c r="I2660" s="1">
        <v>0</v>
      </c>
      <c r="J2660" s="1" t="str">
        <v>Faridabad</v>
      </c>
      <c r="K2660" s="1">
        <v>0</v>
      </c>
      <c r="L2660" s="1">
        <f t="shared" si="123"/>
        <v>8069.6</v>
      </c>
      <c r="M2660" s="1">
        <f t="shared" si="124"/>
        <v>8069.6</v>
      </c>
      <c r="N2660" s="1">
        <f t="shared" si="125"/>
        <v>0</v>
      </c>
    </row>
    <row r="2661" spans="1:14" x14ac:dyDescent="0.25">
      <c r="A2661" s="1" t="str">
        <v>BioLegend</v>
      </c>
      <c r="B2661" s="1">
        <v>10164</v>
      </c>
      <c r="C2661" s="1" t="str">
        <v>EED118806</v>
      </c>
      <c r="D2661" s="2">
        <v>45905</v>
      </c>
      <c r="E2661" s="2">
        <v>45910</v>
      </c>
      <c r="F2661" s="1">
        <v>510003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10164</v>
      </c>
      <c r="M2661" s="1">
        <f t="shared" si="124"/>
        <v>10164</v>
      </c>
      <c r="N2661" s="1">
        <f t="shared" si="125"/>
        <v>0</v>
      </c>
    </row>
    <row r="2662" spans="1:14" x14ac:dyDescent="0.25">
      <c r="A2662" s="1" t="str">
        <v>BioLegend</v>
      </c>
      <c r="B2662" s="1">
        <v>21868</v>
      </c>
      <c r="C2662" s="1" t="str">
        <v>EED118806</v>
      </c>
      <c r="D2662" s="2">
        <v>45905</v>
      </c>
      <c r="E2662" s="2">
        <v>45910</v>
      </c>
      <c r="F2662" s="1">
        <v>514106</v>
      </c>
      <c r="G2662" s="1">
        <v>1</v>
      </c>
      <c r="H2662" s="1">
        <v>1</v>
      </c>
      <c r="I2662" s="1">
        <v>0</v>
      </c>
      <c r="J2662" s="1" t="str">
        <v>DELHI</v>
      </c>
      <c r="K2662" s="1">
        <v>0</v>
      </c>
      <c r="L2662" s="1">
        <f t="shared" si="123"/>
        <v>21868</v>
      </c>
      <c r="M2662" s="1">
        <f t="shared" si="124"/>
        <v>21868</v>
      </c>
      <c r="N2662" s="1">
        <f t="shared" si="125"/>
        <v>0</v>
      </c>
    </row>
    <row r="2663" spans="1:14" x14ac:dyDescent="0.25">
      <c r="A2663" s="1" t="str">
        <v>BioLegend</v>
      </c>
      <c r="B2663" s="1">
        <v>9055.2000000000007</v>
      </c>
      <c r="C2663" s="1" t="str">
        <v>EED118806</v>
      </c>
      <c r="D2663" s="2">
        <v>45905</v>
      </c>
      <c r="E2663" s="2">
        <v>45910</v>
      </c>
      <c r="F2663" s="1">
        <v>574302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9055.2000000000007</v>
      </c>
      <c r="M2663" s="1">
        <f t="shared" si="124"/>
        <v>9055.2000000000007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6899.2000000000007</v>
      </c>
      <c r="C2664" s="1" t="str">
        <v>EED118806</v>
      </c>
      <c r="D2664" s="2">
        <v>45905</v>
      </c>
      <c r="E2664" s="2">
        <v>45910</v>
      </c>
      <c r="F2664" s="1">
        <v>575304</v>
      </c>
      <c r="G2664" s="1">
        <v>1</v>
      </c>
      <c r="H2664" s="1">
        <v>1</v>
      </c>
      <c r="I2664" s="1">
        <v>0</v>
      </c>
      <c r="J2664" s="1" t="str">
        <v>Bhuvneshwar</v>
      </c>
      <c r="K2664" s="1">
        <v>0</v>
      </c>
      <c r="L2664" s="1">
        <f t="shared" si="123"/>
        <v>6899.2000000000007</v>
      </c>
      <c r="M2664" s="1">
        <f t="shared" si="124"/>
        <v>6899.2000000000007</v>
      </c>
      <c r="N2664" s="1">
        <f t="shared" si="125"/>
        <v>0</v>
      </c>
    </row>
    <row r="2665" spans="1:14" x14ac:dyDescent="0.25">
      <c r="A2665" s="1" t="str">
        <v>BioLegend</v>
      </c>
      <c r="B2665" s="1">
        <v>9424.7999999999993</v>
      </c>
      <c r="C2665" s="1" t="str">
        <v>EED118806</v>
      </c>
      <c r="D2665" s="2">
        <v>45905</v>
      </c>
      <c r="E2665" s="2">
        <v>45910</v>
      </c>
      <c r="F2665" s="1">
        <v>576404</v>
      </c>
      <c r="G2665" s="1">
        <v>1</v>
      </c>
      <c r="H2665" s="1">
        <v>1</v>
      </c>
      <c r="I2665" s="1">
        <v>0</v>
      </c>
      <c r="J2665" s="1" t="str">
        <v>Pune</v>
      </c>
      <c r="K2665" s="1">
        <v>0</v>
      </c>
      <c r="L2665" s="1">
        <f t="shared" si="123"/>
        <v>9424.7999999999993</v>
      </c>
      <c r="M2665" s="1">
        <f t="shared" si="124"/>
        <v>9424.7999999999993</v>
      </c>
      <c r="N2665" s="1">
        <f t="shared" si="125"/>
        <v>0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2</v>
      </c>
      <c r="H2666" s="1">
        <v>0</v>
      </c>
      <c r="I2666" s="1">
        <v>2</v>
      </c>
      <c r="J2666" s="1" t="str">
        <v>Unknown</v>
      </c>
      <c r="K2666" s="1" t="str">
        <v>DemoKit (Mohan Sir)</v>
      </c>
      <c r="L2666" s="1">
        <f t="shared" si="123"/>
        <v>58.666666666666664</v>
      </c>
      <c r="M2666" s="1">
        <f t="shared" si="124"/>
        <v>0</v>
      </c>
      <c r="N2666" s="1">
        <f t="shared" si="125"/>
        <v>58.666666666666664</v>
      </c>
    </row>
    <row r="2667" spans="1:14" x14ac:dyDescent="0.25">
      <c r="A2667" s="1" t="str">
        <v>BioLegend</v>
      </c>
      <c r="B2667" s="1">
        <v>29.333333333333332</v>
      </c>
      <c r="C2667" s="1" t="str">
        <v>EED118806</v>
      </c>
      <c r="D2667" s="2">
        <v>45905</v>
      </c>
      <c r="E2667" s="2">
        <v>45910</v>
      </c>
      <c r="F2667" s="1">
        <v>740811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29.333333333333332</v>
      </c>
      <c r="M2667" s="1">
        <f t="shared" si="124"/>
        <v>29.333333333333332</v>
      </c>
      <c r="N2667" s="1">
        <f t="shared" si="125"/>
        <v>0</v>
      </c>
    </row>
    <row r="2668" spans="1:14" x14ac:dyDescent="0.25">
      <c r="A2668" s="1" t="str">
        <v>BioLegend</v>
      </c>
      <c r="B2668" s="1">
        <v>18110.400000000001</v>
      </c>
      <c r="C2668" s="1" t="str">
        <v>EED118806</v>
      </c>
      <c r="D2668" s="2">
        <v>45905</v>
      </c>
      <c r="E2668" s="2">
        <v>45910</v>
      </c>
      <c r="F2668" s="1">
        <v>741094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18110.400000000001</v>
      </c>
      <c r="M2668" s="1">
        <f t="shared" si="124"/>
        <v>18110.400000000001</v>
      </c>
      <c r="N2668" s="1">
        <f t="shared" si="125"/>
        <v>0</v>
      </c>
    </row>
    <row r="2669" spans="1:14" x14ac:dyDescent="0.25">
      <c r="A2669" s="1" t="str">
        <v>BioLegend</v>
      </c>
      <c r="B2669" s="1">
        <v>3634.3999999999996</v>
      </c>
      <c r="C2669" s="1" t="str">
        <v>EED118806</v>
      </c>
      <c r="D2669" s="2">
        <v>45905</v>
      </c>
      <c r="E2669" s="2">
        <v>45910</v>
      </c>
      <c r="F2669" s="1">
        <v>741095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3634.3999999999996</v>
      </c>
      <c r="M2669" s="1">
        <f t="shared" si="124"/>
        <v>3634.3999999999996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741096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741100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741101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741105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741108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741114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741121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2</v>
      </c>
      <c r="H2677" s="1">
        <v>0</v>
      </c>
      <c r="I2677" s="1">
        <v>2</v>
      </c>
      <c r="J2677" s="1" t="str">
        <v>Unknown</v>
      </c>
      <c r="K2677" s="1" t="str">
        <v>DemoKit (Mohan Sir)</v>
      </c>
      <c r="L2677" s="1">
        <f t="shared" si="126"/>
        <v>58.666666666666664</v>
      </c>
      <c r="M2677" s="1">
        <f t="shared" si="127"/>
        <v>0</v>
      </c>
      <c r="N2677" s="1">
        <f t="shared" si="128"/>
        <v>58.666666666666664</v>
      </c>
    </row>
    <row r="2678" spans="1:14" x14ac:dyDescent="0.25">
      <c r="A2678" s="1" t="str">
        <v>BioLegend</v>
      </c>
      <c r="B2678" s="1">
        <v>29.333333333333332</v>
      </c>
      <c r="C2678" s="1" t="str">
        <v>EED118806</v>
      </c>
      <c r="D2678" s="2">
        <v>45905</v>
      </c>
      <c r="E2678" s="2">
        <v>45910</v>
      </c>
      <c r="F2678" s="1">
        <v>741146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29.333333333333332</v>
      </c>
      <c r="M2678" s="1">
        <f t="shared" si="127"/>
        <v>29.333333333333332</v>
      </c>
      <c r="N2678" s="1">
        <f t="shared" si="128"/>
        <v>0</v>
      </c>
    </row>
    <row r="2679" spans="1:14" x14ac:dyDescent="0.25">
      <c r="A2679" s="1" t="str">
        <v>BioLegend</v>
      </c>
      <c r="B2679" s="1">
        <v>21683.200000000001</v>
      </c>
      <c r="C2679" s="1" t="str">
        <v>EED118806</v>
      </c>
      <c r="D2679" s="2">
        <v>45905</v>
      </c>
      <c r="E2679" s="2">
        <v>45910</v>
      </c>
      <c r="F2679" s="1">
        <v>769404</v>
      </c>
      <c r="G2679" s="1">
        <v>1</v>
      </c>
      <c r="H2679" s="1">
        <v>1</v>
      </c>
      <c r="I2679" s="1">
        <v>0</v>
      </c>
      <c r="J2679" s="1" t="str">
        <v>Pune</v>
      </c>
      <c r="K2679" s="1">
        <v>0</v>
      </c>
      <c r="L2679" s="1">
        <f t="shared" si="126"/>
        <v>21683.200000000001</v>
      </c>
      <c r="M2679" s="1">
        <f t="shared" si="127"/>
        <v>21683.200000000001</v>
      </c>
      <c r="N2679" s="1">
        <f t="shared" si="128"/>
        <v>0</v>
      </c>
    </row>
    <row r="2680" spans="1:14" x14ac:dyDescent="0.25">
      <c r="A2680" s="1" t="str">
        <v>BioLegend</v>
      </c>
      <c r="B2680" s="1">
        <v>34249.599999999999</v>
      </c>
      <c r="C2680" s="1" t="str">
        <v>EED118806</v>
      </c>
      <c r="D2680" s="2">
        <v>45905</v>
      </c>
      <c r="E2680" s="2">
        <v>45910</v>
      </c>
      <c r="F2680" s="1">
        <v>902602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34249.599999999999</v>
      </c>
      <c r="M2680" s="1">
        <f t="shared" si="127"/>
        <v>34249.599999999999</v>
      </c>
      <c r="N2680" s="1">
        <f t="shared" si="128"/>
        <v>0</v>
      </c>
    </row>
    <row r="2681" spans="1:14" x14ac:dyDescent="0.25">
      <c r="A2681" s="1" t="str">
        <v>BioLegend</v>
      </c>
      <c r="B2681" s="1">
        <v>8192.7999999999993</v>
      </c>
      <c r="C2681" s="1" t="str">
        <v>EED118806</v>
      </c>
      <c r="D2681" s="2">
        <v>45905</v>
      </c>
      <c r="E2681" s="2">
        <v>45910</v>
      </c>
      <c r="F2681" s="1">
        <v>926506</v>
      </c>
      <c r="G2681" s="1">
        <v>1</v>
      </c>
      <c r="H2681" s="1">
        <v>1</v>
      </c>
      <c r="I2681" s="1">
        <v>0</v>
      </c>
      <c r="J2681" s="1" t="str">
        <v>Delhi</v>
      </c>
      <c r="K2681" s="1">
        <v>0</v>
      </c>
      <c r="L2681" s="1">
        <f t="shared" si="126"/>
        <v>8192.7999999999993</v>
      </c>
      <c r="M2681" s="1">
        <f t="shared" si="127"/>
        <v>8192.7999999999993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10248</v>
      </c>
      <c r="C2682" s="1" t="str">
        <v>TPC/25-26/00434</v>
      </c>
      <c r="D2682" s="2">
        <v>45904</v>
      </c>
      <c r="E2682" s="2">
        <v>45911</v>
      </c>
      <c r="F2682" s="1" t="str">
        <v>S1141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10248</v>
      </c>
      <c r="M2682" s="1">
        <f t="shared" si="127"/>
        <v>10248</v>
      </c>
      <c r="N2682" s="1">
        <f t="shared" si="128"/>
        <v>0</v>
      </c>
    </row>
    <row r="2683" spans="1:14" x14ac:dyDescent="0.25">
      <c r="A2683" s="1" t="str">
        <v>TopClass enterprises</v>
      </c>
      <c r="B2683" s="1">
        <v>15540</v>
      </c>
      <c r="C2683" s="1" t="str">
        <v>TPC/25-26/00434</v>
      </c>
      <c r="D2683" s="2">
        <v>45904</v>
      </c>
      <c r="E2683" s="2">
        <v>45911</v>
      </c>
      <c r="F2683" s="1" t="str">
        <v>S7459</v>
      </c>
      <c r="G2683" s="1">
        <v>1</v>
      </c>
      <c r="H2683" s="1">
        <v>1</v>
      </c>
      <c r="I2683" s="1">
        <v>0</v>
      </c>
      <c r="J2683" s="1" t="str">
        <v>Hyderabad</v>
      </c>
      <c r="K2683" s="1">
        <v>0</v>
      </c>
      <c r="L2683" s="1">
        <f t="shared" si="126"/>
        <v>15540</v>
      </c>
      <c r="M2683" s="1">
        <f t="shared" si="127"/>
        <v>15540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6336</v>
      </c>
      <c r="C2684" s="1">
        <v>338804</v>
      </c>
      <c r="D2684" s="2">
        <v>45905</v>
      </c>
      <c r="E2684" s="2">
        <v>45911</v>
      </c>
      <c r="F2684" s="1" t="str">
        <v>0100-01</v>
      </c>
      <c r="G2684" s="1">
        <v>2</v>
      </c>
      <c r="H2684" s="1">
        <v>2</v>
      </c>
      <c r="I2684" s="1">
        <v>0</v>
      </c>
      <c r="J2684" s="1" t="str">
        <v>Manesar</v>
      </c>
      <c r="K2684" s="1">
        <v>0</v>
      </c>
      <c r="L2684" s="1">
        <f t="shared" ref="L2684:L2697" si="129">G2684*B2684</f>
        <v>12672</v>
      </c>
      <c r="M2684" s="1">
        <f t="shared" ref="M2684:M2697" si="130">H2684*B2684</f>
        <v>12672</v>
      </c>
      <c r="N2684" s="1">
        <f t="shared" ref="N2684:N2697" si="131">I2684*B2684</f>
        <v>0</v>
      </c>
    </row>
    <row r="2685" spans="1:14" x14ac:dyDescent="0.25">
      <c r="A2685" s="1" t="str">
        <v>SouthernBiotech</v>
      </c>
      <c r="B2685" s="1">
        <v>12870</v>
      </c>
      <c r="C2685" s="1">
        <v>338804</v>
      </c>
      <c r="D2685" s="2">
        <v>45905</v>
      </c>
      <c r="E2685" s="2">
        <v>45911</v>
      </c>
      <c r="F2685" s="1" t="str">
        <v>2030-31</v>
      </c>
      <c r="G2685" s="1">
        <v>1</v>
      </c>
      <c r="H2685" s="1">
        <v>1</v>
      </c>
      <c r="I2685" s="1">
        <v>0</v>
      </c>
      <c r="J2685" s="1" t="str">
        <v>Delhi</v>
      </c>
      <c r="K2685" s="1">
        <v>0</v>
      </c>
      <c r="L2685" s="1">
        <f t="shared" si="129"/>
        <v>12870</v>
      </c>
      <c r="M2685" s="1">
        <f t="shared" si="130"/>
        <v>12870</v>
      </c>
      <c r="N2685" s="1">
        <f t="shared" si="131"/>
        <v>0</v>
      </c>
    </row>
    <row r="2686" spans="1:14" x14ac:dyDescent="0.25">
      <c r="A2686" s="1" t="str">
        <v>BioLegend</v>
      </c>
      <c r="B2686" s="1">
        <v>2217.6</v>
      </c>
      <c r="C2686" s="1" t="str">
        <v>Return From IGIB</v>
      </c>
      <c r="D2686" s="2" t="str">
        <v>Opening Stock</v>
      </c>
      <c r="E2686" s="2">
        <v>45911</v>
      </c>
      <c r="F2686" s="1">
        <v>421101</v>
      </c>
      <c r="G2686" s="1">
        <v>3</v>
      </c>
      <c r="H2686" s="1">
        <v>0</v>
      </c>
      <c r="I2686" s="1">
        <v>3</v>
      </c>
      <c r="J2686" s="1" t="str">
        <v>STOCK</v>
      </c>
      <c r="K2686" s="1" t="str">
        <v>Stock</v>
      </c>
      <c r="L2686" s="1">
        <f t="shared" si="129"/>
        <v>6652.7999999999993</v>
      </c>
      <c r="M2686" s="1">
        <f t="shared" si="130"/>
        <v>0</v>
      </c>
      <c r="N2686" s="1">
        <f t="shared" si="131"/>
        <v>6652.7999999999993</v>
      </c>
    </row>
    <row r="2687" spans="1:14" x14ac:dyDescent="0.25">
      <c r="A2687" s="1" t="str">
        <v>BioLegend</v>
      </c>
      <c r="B2687" s="1">
        <v>12408</v>
      </c>
      <c r="C2687" s="1" t="str">
        <v>Return From IGIB</v>
      </c>
      <c r="D2687" s="2" t="str">
        <v>Opening Stock</v>
      </c>
      <c r="E2687" s="2">
        <v>45911</v>
      </c>
      <c r="F2687" s="1">
        <v>424602</v>
      </c>
      <c r="G2687" s="1">
        <v>1</v>
      </c>
      <c r="H2687" s="1">
        <v>0</v>
      </c>
      <c r="I2687" s="1">
        <v>1</v>
      </c>
      <c r="J2687" s="1" t="str">
        <v>STOCK</v>
      </c>
      <c r="K2687" s="1" t="str">
        <v>Stock</v>
      </c>
      <c r="L2687" s="1">
        <f t="shared" si="129"/>
        <v>12408</v>
      </c>
      <c r="M2687" s="1">
        <f t="shared" si="130"/>
        <v>0</v>
      </c>
      <c r="N2687" s="1">
        <f t="shared" si="131"/>
        <v>12408</v>
      </c>
    </row>
    <row r="2688" spans="1:14" x14ac:dyDescent="0.25">
      <c r="A2688" s="1" t="str">
        <v>BioLegend</v>
      </c>
      <c r="B2688" s="1">
        <v>4004</v>
      </c>
      <c r="C2688" s="1" t="str">
        <v>Return From IGIB</v>
      </c>
      <c r="D2688" s="2" t="str">
        <v>Opening Stock</v>
      </c>
      <c r="E2688" s="2">
        <v>45911</v>
      </c>
      <c r="F2688" s="1">
        <v>420301</v>
      </c>
      <c r="G2688" s="1">
        <v>2</v>
      </c>
      <c r="H2688" s="1">
        <v>2</v>
      </c>
      <c r="I2688" s="1">
        <v>0</v>
      </c>
      <c r="J2688" s="1" t="str">
        <v>Delhi</v>
      </c>
      <c r="K2688" s="1">
        <v>0</v>
      </c>
      <c r="L2688" s="1">
        <f t="shared" si="129"/>
        <v>8008</v>
      </c>
      <c r="M2688" s="1">
        <f t="shared" si="130"/>
        <v>8008</v>
      </c>
      <c r="N2688" s="1">
        <f t="shared" si="131"/>
        <v>0</v>
      </c>
    </row>
    <row r="2689" spans="1:14" x14ac:dyDescent="0.25">
      <c r="A2689" s="1" t="str">
        <v>BioLegend</v>
      </c>
      <c r="B2689" s="1">
        <v>3374.8</v>
      </c>
      <c r="C2689" s="1" t="str">
        <v>Return From IGIB</v>
      </c>
      <c r="D2689" s="2" t="str">
        <v>Opening Stock</v>
      </c>
      <c r="E2689" s="2">
        <v>45911</v>
      </c>
      <c r="F2689" s="1">
        <v>420801</v>
      </c>
      <c r="G2689" s="1">
        <v>1</v>
      </c>
      <c r="H2689" s="1">
        <v>1</v>
      </c>
      <c r="I2689" s="1">
        <v>0</v>
      </c>
      <c r="J2689" s="1" t="str">
        <v>Delhi</v>
      </c>
      <c r="K2689" s="1">
        <v>0</v>
      </c>
      <c r="L2689" s="1">
        <f t="shared" si="129"/>
        <v>3374.8</v>
      </c>
      <c r="M2689" s="1">
        <f t="shared" si="130"/>
        <v>3374.8</v>
      </c>
      <c r="N2689" s="1">
        <f t="shared" si="131"/>
        <v>0</v>
      </c>
    </row>
    <row r="2690" spans="1:14" x14ac:dyDescent="0.25">
      <c r="A2690" s="1" t="str">
        <v>BioLegend</v>
      </c>
      <c r="B2690" s="1">
        <v>3374.8</v>
      </c>
      <c r="C2690" s="1" t="str">
        <v>Return From IGIB</v>
      </c>
      <c r="D2690" s="2" t="str">
        <v>Opening Stock</v>
      </c>
      <c r="E2690" s="2">
        <v>45911</v>
      </c>
      <c r="F2690" s="1">
        <v>420801</v>
      </c>
      <c r="G2690" s="1">
        <v>1</v>
      </c>
      <c r="H2690" s="1">
        <v>1</v>
      </c>
      <c r="I2690" s="1">
        <v>0</v>
      </c>
      <c r="J2690" s="1" t="str">
        <v>STOCK</v>
      </c>
      <c r="K2690" s="1" t="str">
        <v>Stock</v>
      </c>
      <c r="L2690" s="1">
        <f t="shared" si="129"/>
        <v>3374.8</v>
      </c>
      <c r="M2690" s="1">
        <f t="shared" si="130"/>
        <v>3374.8</v>
      </c>
      <c r="N2690" s="1">
        <f t="shared" si="131"/>
        <v>0</v>
      </c>
    </row>
    <row r="2691" spans="1:14" x14ac:dyDescent="0.25">
      <c r="A2691" s="1" t="str">
        <v>Cytoskeleton</v>
      </c>
      <c r="B2691" s="1">
        <v>76646.240000000005</v>
      </c>
      <c r="C2691" s="1">
        <v>20914</v>
      </c>
      <c r="D2691" s="2">
        <v>45909</v>
      </c>
      <c r="E2691" s="2">
        <v>45912</v>
      </c>
      <c r="F2691" s="1" t="str">
        <v>BK011P</v>
      </c>
      <c r="G2691" s="1">
        <v>1</v>
      </c>
      <c r="H2691" s="1">
        <v>1</v>
      </c>
      <c r="I2691" s="1">
        <v>0</v>
      </c>
      <c r="J2691" s="1" t="str">
        <v>PUNE</v>
      </c>
      <c r="K2691" s="1">
        <v>0</v>
      </c>
      <c r="L2691" s="1">
        <f t="shared" si="129"/>
        <v>76646.240000000005</v>
      </c>
      <c r="M2691" s="1">
        <f t="shared" si="130"/>
        <v>76646.240000000005</v>
      </c>
      <c r="N2691" s="1">
        <f t="shared" si="131"/>
        <v>0</v>
      </c>
    </row>
    <row r="2692" spans="1:14" x14ac:dyDescent="0.25">
      <c r="A2692" s="1" t="str">
        <v>TargetMol</v>
      </c>
      <c r="B2692" s="1">
        <v>2376</v>
      </c>
      <c r="C2692" s="1" t="str">
        <v>INV250910-002</v>
      </c>
      <c r="D2692" s="2">
        <v>45910</v>
      </c>
      <c r="E2692" s="2">
        <v>45912</v>
      </c>
      <c r="F2692" s="1" t="str">
        <v>T60151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2376</v>
      </c>
      <c r="M2692" s="1">
        <f t="shared" si="130"/>
        <v>2376</v>
      </c>
      <c r="N2692" s="1">
        <f t="shared" si="131"/>
        <v>0</v>
      </c>
    </row>
    <row r="2693" spans="1:14" x14ac:dyDescent="0.25">
      <c r="A2693" s="1" t="str">
        <v>TargetMol</v>
      </c>
      <c r="B2693" s="1">
        <v>2270.4</v>
      </c>
      <c r="C2693" s="1" t="str">
        <v>INV250910-002</v>
      </c>
      <c r="D2693" s="2">
        <v>45910</v>
      </c>
      <c r="E2693" s="2">
        <v>45912</v>
      </c>
      <c r="F2693" s="1" t="str">
        <v>T12851</v>
      </c>
      <c r="G2693" s="1">
        <v>1</v>
      </c>
      <c r="H2693" s="1">
        <v>1</v>
      </c>
      <c r="I2693" s="1">
        <v>0</v>
      </c>
      <c r="J2693" s="1" t="str">
        <v>Kerala</v>
      </c>
      <c r="K2693" s="1">
        <v>0</v>
      </c>
      <c r="L2693" s="1">
        <f t="shared" si="129"/>
        <v>2270.4</v>
      </c>
      <c r="M2693" s="1">
        <f t="shared" si="130"/>
        <v>2270.4</v>
      </c>
      <c r="N2693" s="1">
        <f t="shared" si="131"/>
        <v>0</v>
      </c>
    </row>
    <row r="2694" spans="1:14" x14ac:dyDescent="0.25">
      <c r="A2694" s="1" t="str">
        <v>TargetMol</v>
      </c>
      <c r="B2694" s="1">
        <v>3854.3999999999996</v>
      </c>
      <c r="C2694" s="1" t="str">
        <v>INV250910-002</v>
      </c>
      <c r="D2694" s="2">
        <v>45910</v>
      </c>
      <c r="E2694" s="2">
        <v>45912</v>
      </c>
      <c r="F2694" s="1" t="str">
        <v>TP1304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3854.3999999999996</v>
      </c>
      <c r="M2694" s="1">
        <f t="shared" si="130"/>
        <v>3854.3999999999996</v>
      </c>
      <c r="N2694" s="1">
        <f t="shared" si="131"/>
        <v>0</v>
      </c>
    </row>
    <row r="2695" spans="1:14" x14ac:dyDescent="0.25">
      <c r="A2695" s="1" t="str">
        <v>TargetMol</v>
      </c>
      <c r="B2695" s="1">
        <v>1584</v>
      </c>
      <c r="C2695" s="1" t="str">
        <v>INV250910-002</v>
      </c>
      <c r="D2695" s="2">
        <v>45910</v>
      </c>
      <c r="E2695" s="2">
        <v>45912</v>
      </c>
      <c r="F2695" s="1" t="str">
        <v>T19562</v>
      </c>
      <c r="G2695" s="1">
        <v>1</v>
      </c>
      <c r="H2695" s="1">
        <v>1</v>
      </c>
      <c r="I2695" s="1">
        <v>0</v>
      </c>
      <c r="J2695" s="1" t="str">
        <v>PUNE</v>
      </c>
      <c r="K2695" s="1">
        <v>0</v>
      </c>
      <c r="L2695" s="1">
        <f t="shared" si="129"/>
        <v>1584</v>
      </c>
      <c r="M2695" s="1">
        <f t="shared" si="130"/>
        <v>1584</v>
      </c>
      <c r="N2695" s="1">
        <f t="shared" si="131"/>
        <v>0</v>
      </c>
    </row>
    <row r="2696" spans="1:14" x14ac:dyDescent="0.25">
      <c r="A2696" s="1" t="str">
        <v>TargetMol</v>
      </c>
      <c r="B2696" s="1">
        <v>17001.599999999999</v>
      </c>
      <c r="C2696" s="1" t="str">
        <v>INV250910-003</v>
      </c>
      <c r="D2696" s="2">
        <v>45910</v>
      </c>
      <c r="E2696" s="2">
        <v>45912</v>
      </c>
      <c r="F2696" s="1" t="str">
        <v>T9908</v>
      </c>
      <c r="G2696" s="1">
        <v>1</v>
      </c>
      <c r="H2696" s="1">
        <v>1</v>
      </c>
      <c r="I2696" s="1">
        <v>0</v>
      </c>
      <c r="J2696" s="1" t="str">
        <v>Gujrat</v>
      </c>
      <c r="K2696" s="1">
        <v>0</v>
      </c>
      <c r="L2696" s="1">
        <f t="shared" si="129"/>
        <v>17001.599999999999</v>
      </c>
      <c r="M2696" s="1">
        <f t="shared" si="130"/>
        <v>17001.599999999999</v>
      </c>
      <c r="N2696" s="1">
        <f t="shared" si="131"/>
        <v>0</v>
      </c>
    </row>
    <row r="2697" spans="1:14" x14ac:dyDescent="0.25">
      <c r="A2697" s="1" t="str">
        <v>TargetMol</v>
      </c>
      <c r="B2697" s="1">
        <v>1848</v>
      </c>
      <c r="C2697" s="1" t="str">
        <v>INV250910-004</v>
      </c>
      <c r="D2697" s="2">
        <v>45910</v>
      </c>
      <c r="E2697" s="2">
        <v>45912</v>
      </c>
      <c r="F2697" s="1" t="str">
        <v>T72033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1848</v>
      </c>
      <c r="M2697" s="1">
        <f t="shared" si="130"/>
        <v>1848</v>
      </c>
      <c r="N2697" s="1">
        <f t="shared" si="131"/>
        <v>0</v>
      </c>
    </row>
    <row r="2698" spans="1:14" x14ac:dyDescent="0.25">
      <c r="A2698" s="1" t="str">
        <v>TargetMol</v>
      </c>
      <c r="B2698" s="1">
        <v>7761.6</v>
      </c>
      <c r="C2698" s="1" t="str">
        <v>INV250910-004</v>
      </c>
      <c r="D2698" s="2">
        <v>45910</v>
      </c>
      <c r="E2698" s="2">
        <v>45912</v>
      </c>
      <c r="F2698" s="1" t="str">
        <v>T72081</v>
      </c>
      <c r="G2698" s="1">
        <v>1</v>
      </c>
      <c r="H2698" s="1">
        <v>1</v>
      </c>
      <c r="I2698" s="1">
        <v>0</v>
      </c>
      <c r="J2698" s="1" t="str">
        <v>Hyderabad</v>
      </c>
      <c r="K2698" s="1">
        <v>0</v>
      </c>
      <c r="L2698" s="1">
        <f t="shared" ref="L2698:L2761" si="132">G2698*B2698</f>
        <v>7761.6</v>
      </c>
      <c r="M2698" s="1">
        <f t="shared" ref="M2698:M2761" si="133">H2698*B2698</f>
        <v>7761.6</v>
      </c>
      <c r="N2698" s="1">
        <f t="shared" ref="N2698:N2761" si="134">I2698*B2698</f>
        <v>0</v>
      </c>
    </row>
    <row r="2699" spans="1:14" x14ac:dyDescent="0.25">
      <c r="A2699" s="1" t="str">
        <v>BioXcell</v>
      </c>
      <c r="B2699" s="1">
        <v>43296</v>
      </c>
      <c r="C2699" s="1">
        <v>178586</v>
      </c>
      <c r="D2699" s="2">
        <v>45909</v>
      </c>
      <c r="E2699" s="2">
        <v>45912</v>
      </c>
      <c r="F2699" s="1" t="str">
        <v>BE0172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43296</v>
      </c>
      <c r="M2699" s="1">
        <f t="shared" si="133"/>
        <v>43296</v>
      </c>
      <c r="N2699" s="1">
        <f t="shared" si="134"/>
        <v>0</v>
      </c>
    </row>
    <row r="2700" spans="1:14" x14ac:dyDescent="0.25">
      <c r="A2700" s="1" t="str">
        <v>BioXcell</v>
      </c>
      <c r="B2700" s="1">
        <v>9081.6</v>
      </c>
      <c r="C2700" s="1">
        <v>178586</v>
      </c>
      <c r="D2700" s="2">
        <v>45909</v>
      </c>
      <c r="E2700" s="2">
        <v>45912</v>
      </c>
      <c r="F2700" s="1" t="str">
        <v>BP0075-1</v>
      </c>
      <c r="G2700" s="1">
        <v>1</v>
      </c>
      <c r="H2700" s="1">
        <v>1</v>
      </c>
      <c r="I2700" s="1">
        <v>0</v>
      </c>
      <c r="J2700" s="1" t="str">
        <v>Delhi</v>
      </c>
      <c r="K2700" s="1">
        <v>0</v>
      </c>
      <c r="L2700" s="1">
        <f t="shared" si="132"/>
        <v>9081.6</v>
      </c>
      <c r="M2700" s="1">
        <f t="shared" si="133"/>
        <v>9081.6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CTM-1172343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CTM-1172344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CTM-1172348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CTM-1172347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CTM-1172346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CTM-1172345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CTM-1172353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CTM-1172352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CTM-1172351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CTM-1172350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CTM-1172349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CTM-1172803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12107.04</v>
      </c>
      <c r="C2713" s="1" t="str">
        <v>D090425IN3313470G</v>
      </c>
      <c r="D2713" s="2">
        <v>45911</v>
      </c>
      <c r="E2713" s="2">
        <v>45913</v>
      </c>
      <c r="F2713" s="1" t="str">
        <v>CTM-1172804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12107.04</v>
      </c>
      <c r="M2713" s="1">
        <f t="shared" si="133"/>
        <v>12107.04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CTM-1172805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9280.48</v>
      </c>
      <c r="C2715" s="1" t="str">
        <v>D090425IN3313470G</v>
      </c>
      <c r="D2715" s="2">
        <v>45911</v>
      </c>
      <c r="E2715" s="2">
        <v>45913</v>
      </c>
      <c r="F2715" s="1" t="str">
        <v>CTM-1172806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9280.48</v>
      </c>
      <c r="M2715" s="1">
        <f t="shared" si="133"/>
        <v>9280.48</v>
      </c>
      <c r="N2715" s="1">
        <f t="shared" si="134"/>
        <v>0</v>
      </c>
    </row>
    <row r="2716" spans="1:14" x14ac:dyDescent="0.25">
      <c r="A2716" s="1" t="str">
        <v>Dharmacon</v>
      </c>
      <c r="B2716" s="1">
        <v>10222.08</v>
      </c>
      <c r="C2716" s="1" t="str">
        <v>D090425IN3313470G</v>
      </c>
      <c r="D2716" s="2">
        <v>45911</v>
      </c>
      <c r="E2716" s="2">
        <v>45913</v>
      </c>
      <c r="F2716" s="1" t="str">
        <v>CTM-1172807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10222.08</v>
      </c>
      <c r="M2716" s="1">
        <f t="shared" si="133"/>
        <v>10222.08</v>
      </c>
      <c r="N2716" s="1">
        <f t="shared" si="134"/>
        <v>0</v>
      </c>
    </row>
    <row r="2717" spans="1:14" x14ac:dyDescent="0.25">
      <c r="A2717" s="1" t="str">
        <v>Dharmacon</v>
      </c>
      <c r="B2717" s="1">
        <v>11165.439999999999</v>
      </c>
      <c r="C2717" s="1" t="str">
        <v>D090425IN3313470G</v>
      </c>
      <c r="D2717" s="2">
        <v>45911</v>
      </c>
      <c r="E2717" s="2">
        <v>45913</v>
      </c>
      <c r="F2717" s="1" t="str">
        <v>CTM-1172808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11165.439999999999</v>
      </c>
      <c r="M2717" s="1">
        <f t="shared" si="133"/>
        <v>11165.439999999999</v>
      </c>
      <c r="N2717" s="1">
        <f t="shared" si="134"/>
        <v>0</v>
      </c>
    </row>
    <row r="2718" spans="1:14" x14ac:dyDescent="0.25">
      <c r="A2718" s="1" t="str">
        <v>Dharmacon</v>
      </c>
      <c r="B2718" s="1">
        <v>24624.16</v>
      </c>
      <c r="C2718" s="1" t="str">
        <v>D090425IN3313470G</v>
      </c>
      <c r="D2718" s="2">
        <v>45911</v>
      </c>
      <c r="E2718" s="2">
        <v>45913</v>
      </c>
      <c r="F2718" s="1" t="str">
        <v>CTM-1172820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24624.16</v>
      </c>
      <c r="M2718" s="1">
        <f t="shared" si="133"/>
        <v>24624.16</v>
      </c>
      <c r="N2718" s="1">
        <f t="shared" si="134"/>
        <v>0</v>
      </c>
    </row>
    <row r="2719" spans="1:14" x14ac:dyDescent="0.25">
      <c r="A2719" s="1" t="str">
        <v>Dharmacon</v>
      </c>
      <c r="B2719" s="1">
        <v>23681.68</v>
      </c>
      <c r="C2719" s="1" t="str">
        <v>D090425IN3313470G</v>
      </c>
      <c r="D2719" s="2">
        <v>45911</v>
      </c>
      <c r="E2719" s="2">
        <v>45913</v>
      </c>
      <c r="F2719" s="1" t="str">
        <v>CTM-1172821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23681.68</v>
      </c>
      <c r="M2719" s="1">
        <f t="shared" si="133"/>
        <v>23681.68</v>
      </c>
      <c r="N2719" s="1">
        <f t="shared" si="134"/>
        <v>0</v>
      </c>
    </row>
    <row r="2720" spans="1:14" x14ac:dyDescent="0.25">
      <c r="A2720" s="1" t="str">
        <v>Dharmacon</v>
      </c>
      <c r="B2720" s="1">
        <v>23681.68</v>
      </c>
      <c r="C2720" s="1" t="str">
        <v>D090425IN3313470G</v>
      </c>
      <c r="D2720" s="2">
        <v>45911</v>
      </c>
      <c r="E2720" s="2">
        <v>45913</v>
      </c>
      <c r="F2720" s="1" t="str">
        <v>CTM-1172822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23681.68</v>
      </c>
      <c r="M2720" s="1">
        <f t="shared" si="133"/>
        <v>23681.68</v>
      </c>
      <c r="N2720" s="1">
        <f t="shared" si="134"/>
        <v>0</v>
      </c>
    </row>
    <row r="2721" spans="1:14" x14ac:dyDescent="0.25">
      <c r="A2721" s="1" t="str">
        <v>Dharmacon</v>
      </c>
      <c r="B2721" s="1">
        <v>9280.48</v>
      </c>
      <c r="C2721" s="1" t="str">
        <v>D090425IN3313470G</v>
      </c>
      <c r="D2721" s="2">
        <v>45911</v>
      </c>
      <c r="E2721" s="2">
        <v>45913</v>
      </c>
      <c r="F2721" s="1" t="str">
        <v>CTM-1172816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9280.48</v>
      </c>
      <c r="M2721" s="1">
        <f t="shared" si="133"/>
        <v>9280.48</v>
      </c>
      <c r="N2721" s="1">
        <f t="shared" si="134"/>
        <v>0</v>
      </c>
    </row>
    <row r="2722" spans="1:14" x14ac:dyDescent="0.25">
      <c r="A2722" s="1" t="str">
        <v>Dharmacon</v>
      </c>
      <c r="B2722" s="1">
        <v>13050.400000000001</v>
      </c>
      <c r="C2722" s="1" t="str">
        <v>D090425IN3313470G</v>
      </c>
      <c r="D2722" s="2">
        <v>45911</v>
      </c>
      <c r="E2722" s="2">
        <v>45913</v>
      </c>
      <c r="F2722" s="1" t="str">
        <v>CTM-1172817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13050.400000000001</v>
      </c>
      <c r="M2722" s="1">
        <f t="shared" si="133"/>
        <v>13050.400000000001</v>
      </c>
      <c r="N2722" s="1">
        <f t="shared" si="134"/>
        <v>0</v>
      </c>
    </row>
    <row r="2723" spans="1:14" x14ac:dyDescent="0.25">
      <c r="A2723" s="1" t="str">
        <v>Dharmacon</v>
      </c>
      <c r="B2723" s="1">
        <v>11165.439999999999</v>
      </c>
      <c r="C2723" s="1" t="str">
        <v>D090425IN3313470G</v>
      </c>
      <c r="D2723" s="2">
        <v>45911</v>
      </c>
      <c r="E2723" s="2">
        <v>45913</v>
      </c>
      <c r="F2723" s="1" t="str">
        <v>CTM-1172819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11165.439999999999</v>
      </c>
      <c r="M2723" s="1">
        <f t="shared" si="133"/>
        <v>11165.439999999999</v>
      </c>
      <c r="N2723" s="1">
        <f t="shared" si="134"/>
        <v>0</v>
      </c>
    </row>
    <row r="2724" spans="1:14" x14ac:dyDescent="0.25">
      <c r="A2724" s="1" t="str">
        <v>Dharmacon</v>
      </c>
      <c r="B2724" s="1">
        <v>32912</v>
      </c>
      <c r="C2724" s="1" t="str">
        <v>D090425IN3313470G</v>
      </c>
      <c r="D2724" s="2">
        <v>45911</v>
      </c>
      <c r="E2724" s="2">
        <v>45913</v>
      </c>
      <c r="F2724" s="1" t="str">
        <v>L-017141-02-0005</v>
      </c>
      <c r="G2724" s="1">
        <v>1</v>
      </c>
      <c r="H2724" s="1">
        <v>1</v>
      </c>
      <c r="I2724" s="1">
        <v>0</v>
      </c>
      <c r="J2724" s="1" t="str">
        <v>Pune</v>
      </c>
      <c r="K2724" s="1">
        <v>0</v>
      </c>
      <c r="L2724" s="1">
        <f t="shared" si="132"/>
        <v>32912</v>
      </c>
      <c r="M2724" s="1">
        <f t="shared" si="133"/>
        <v>32912</v>
      </c>
      <c r="N2724" s="1">
        <f t="shared" si="134"/>
        <v>0</v>
      </c>
    </row>
    <row r="2725" spans="1:14" x14ac:dyDescent="0.25">
      <c r="A2725" s="1" t="str">
        <v>Dharmacon</v>
      </c>
      <c r="B2725" s="1">
        <v>32912</v>
      </c>
      <c r="C2725" s="1" t="str">
        <v>D090425IN3313470G</v>
      </c>
      <c r="D2725" s="2">
        <v>45911</v>
      </c>
      <c r="E2725" s="2">
        <v>45913</v>
      </c>
      <c r="F2725" s="1" t="str">
        <v>L-005280-00-0005</v>
      </c>
      <c r="G2725" s="1">
        <v>1</v>
      </c>
      <c r="H2725" s="1">
        <v>1</v>
      </c>
      <c r="I2725" s="1">
        <v>0</v>
      </c>
      <c r="J2725" s="1" t="str">
        <v>Pune</v>
      </c>
      <c r="K2725" s="1">
        <v>0</v>
      </c>
      <c r="L2725" s="1">
        <f t="shared" si="132"/>
        <v>32912</v>
      </c>
      <c r="M2725" s="1">
        <f t="shared" si="133"/>
        <v>32912</v>
      </c>
      <c r="N2725" s="1">
        <f t="shared" si="134"/>
        <v>0</v>
      </c>
    </row>
    <row r="2726" spans="1:14" x14ac:dyDescent="0.25">
      <c r="A2726" s="1" t="str">
        <v>Dharmacon</v>
      </c>
      <c r="B2726" s="1">
        <v>51656</v>
      </c>
      <c r="C2726" s="1" t="str">
        <v>D090425IN3313470G</v>
      </c>
      <c r="D2726" s="2">
        <v>45911</v>
      </c>
      <c r="E2726" s="2">
        <v>45913</v>
      </c>
      <c r="F2726" s="1" t="str">
        <v>L-003400-00-0010</v>
      </c>
      <c r="G2726" s="1">
        <v>1</v>
      </c>
      <c r="H2726" s="1">
        <v>1</v>
      </c>
      <c r="I2726" s="1">
        <v>0</v>
      </c>
      <c r="J2726" s="1" t="str">
        <v>Banglore</v>
      </c>
      <c r="K2726" s="1">
        <v>0</v>
      </c>
      <c r="L2726" s="1">
        <f t="shared" si="132"/>
        <v>51656</v>
      </c>
      <c r="M2726" s="1">
        <f t="shared" si="133"/>
        <v>51656</v>
      </c>
      <c r="N2726" s="1">
        <f t="shared" si="134"/>
        <v>0</v>
      </c>
    </row>
    <row r="2727" spans="1:14" x14ac:dyDescent="0.25">
      <c r="A2727" s="1" t="str">
        <v>Dharmacon</v>
      </c>
      <c r="B2727" s="1">
        <v>16280</v>
      </c>
      <c r="C2727" s="1" t="str">
        <v>D090425IN3313470G</v>
      </c>
      <c r="D2727" s="2">
        <v>45911</v>
      </c>
      <c r="E2727" s="2">
        <v>45913</v>
      </c>
      <c r="F2727" s="1" t="str">
        <v>D-001810-10-05</v>
      </c>
      <c r="G2727" s="1">
        <v>1</v>
      </c>
      <c r="H2727" s="1">
        <v>1</v>
      </c>
      <c r="I2727" s="1">
        <v>0</v>
      </c>
      <c r="J2727" s="1" t="str">
        <v>Banglore</v>
      </c>
      <c r="K2727" s="1">
        <v>0</v>
      </c>
      <c r="L2727" s="1">
        <f t="shared" si="132"/>
        <v>16280</v>
      </c>
      <c r="M2727" s="1">
        <f t="shared" si="133"/>
        <v>16280</v>
      </c>
      <c r="N2727" s="1">
        <f t="shared" si="134"/>
        <v>0</v>
      </c>
    </row>
    <row r="2728" spans="1:14" x14ac:dyDescent="0.25">
      <c r="A2728" s="1" t="str">
        <v>Dharmacon</v>
      </c>
      <c r="B2728" s="1">
        <v>34584</v>
      </c>
      <c r="C2728" s="1" t="str">
        <v>D090425IN3313470G</v>
      </c>
      <c r="D2728" s="2">
        <v>45911</v>
      </c>
      <c r="E2728" s="2">
        <v>45913</v>
      </c>
      <c r="F2728" s="1" t="str">
        <v>T-2001-03</v>
      </c>
      <c r="G2728" s="1">
        <v>2</v>
      </c>
      <c r="H2728" s="1">
        <v>2</v>
      </c>
      <c r="I2728" s="1">
        <v>0</v>
      </c>
      <c r="J2728" s="1" t="str">
        <v>Delhi</v>
      </c>
      <c r="K2728" s="1">
        <v>0</v>
      </c>
      <c r="L2728" s="1">
        <f t="shared" si="132"/>
        <v>69168</v>
      </c>
      <c r="M2728" s="1">
        <f t="shared" si="133"/>
        <v>69168</v>
      </c>
      <c r="N2728" s="1">
        <f t="shared" si="134"/>
        <v>0</v>
      </c>
    </row>
    <row r="2729" spans="1:14" x14ac:dyDescent="0.25">
      <c r="A2729" s="1" t="str">
        <v>Dharmacon</v>
      </c>
      <c r="B2729" s="1">
        <v>264</v>
      </c>
      <c r="C2729" s="1" t="str">
        <v>D090425IN3313470G</v>
      </c>
      <c r="D2729" s="2">
        <v>45911</v>
      </c>
      <c r="E2729" s="2">
        <v>45913</v>
      </c>
      <c r="F2729" s="1" t="str">
        <v>MQ-050325-01-0002</v>
      </c>
      <c r="G2729" s="1">
        <v>1</v>
      </c>
      <c r="H2729" s="1">
        <v>1</v>
      </c>
      <c r="I2729" s="1">
        <v>0</v>
      </c>
      <c r="J2729" s="1" t="str">
        <v>Hyderabad</v>
      </c>
      <c r="K2729" s="1">
        <v>0</v>
      </c>
      <c r="L2729" s="1">
        <f t="shared" si="132"/>
        <v>264</v>
      </c>
      <c r="M2729" s="1">
        <f t="shared" si="133"/>
        <v>264</v>
      </c>
      <c r="N2729" s="1">
        <f t="shared" si="134"/>
        <v>0</v>
      </c>
    </row>
    <row r="2730" spans="1:14" x14ac:dyDescent="0.25">
      <c r="A2730" s="1" t="str">
        <v>Biotium</v>
      </c>
      <c r="B2730" s="1">
        <v>9222.4</v>
      </c>
      <c r="C2730" s="1" t="str">
        <v>I241032-IN</v>
      </c>
      <c r="D2730" s="2">
        <v>45912</v>
      </c>
      <c r="E2730" s="2">
        <v>45915</v>
      </c>
      <c r="F2730" s="1" t="str">
        <v>21003-1L</v>
      </c>
      <c r="G2730" s="1">
        <v>1</v>
      </c>
      <c r="H2730" s="1">
        <v>1</v>
      </c>
      <c r="I2730" s="1">
        <v>0</v>
      </c>
      <c r="J2730" s="1" t="str">
        <v>Mumbai</v>
      </c>
      <c r="K2730" s="1">
        <v>0</v>
      </c>
      <c r="L2730" s="1">
        <f t="shared" si="132"/>
        <v>9222.4</v>
      </c>
      <c r="M2730" s="1">
        <f t="shared" si="133"/>
        <v>9222.4</v>
      </c>
      <c r="N2730" s="1">
        <f t="shared" si="134"/>
        <v>0</v>
      </c>
    </row>
    <row r="2731" spans="1:14" x14ac:dyDescent="0.25">
      <c r="A2731" s="1" t="str">
        <v>Biotium</v>
      </c>
      <c r="B2731" s="1">
        <v>9926.4</v>
      </c>
      <c r="C2731" s="1" t="str">
        <v>I241032-IN</v>
      </c>
      <c r="D2731" s="2">
        <v>45912</v>
      </c>
      <c r="E2731" s="2">
        <v>45915</v>
      </c>
      <c r="F2731" s="1">
        <v>41003</v>
      </c>
      <c r="G2731" s="1">
        <v>4</v>
      </c>
      <c r="H2731" s="1">
        <v>0</v>
      </c>
      <c r="I2731" s="1">
        <v>4</v>
      </c>
      <c r="J2731" s="1" t="str">
        <v>STOCK</v>
      </c>
      <c r="K2731" s="1" t="str">
        <v>Stock</v>
      </c>
      <c r="L2731" s="1">
        <f t="shared" si="132"/>
        <v>39705.599999999999</v>
      </c>
      <c r="M2731" s="1">
        <f t="shared" si="133"/>
        <v>0</v>
      </c>
      <c r="N2731" s="1">
        <f t="shared" si="134"/>
        <v>39705.599999999999</v>
      </c>
    </row>
    <row r="2732" spans="1:14" x14ac:dyDescent="0.25">
      <c r="A2732" s="1" t="str">
        <v>HOEFER</v>
      </c>
      <c r="B2732" s="1">
        <v>0</v>
      </c>
      <c r="C2732" s="1" t="str">
        <v>Sample</v>
      </c>
      <c r="D2732" s="2">
        <v>45912</v>
      </c>
      <c r="E2732" s="2">
        <v>45916</v>
      </c>
      <c r="F2732" s="1" t="str">
        <v>SE2619T-2-1.5</v>
      </c>
      <c r="G2732" s="1">
        <v>1</v>
      </c>
      <c r="H2732" s="1">
        <v>0</v>
      </c>
      <c r="I2732" s="1">
        <v>1</v>
      </c>
      <c r="J2732" s="1" t="str">
        <v>Delhi</v>
      </c>
      <c r="K2732" s="1" t="str">
        <v>Sample</v>
      </c>
      <c r="L2732" s="1">
        <f t="shared" si="132"/>
        <v>0</v>
      </c>
      <c r="M2732" s="1">
        <f t="shared" si="133"/>
        <v>0</v>
      </c>
      <c r="N2732" s="1">
        <f t="shared" si="134"/>
        <v>0</v>
      </c>
    </row>
    <row r="2733" spans="1:14" x14ac:dyDescent="0.25">
      <c r="A2733" s="1" t="str">
        <v>HOEFER</v>
      </c>
      <c r="B2733" s="1">
        <v>0</v>
      </c>
      <c r="C2733" s="1" t="str">
        <v>Sample</v>
      </c>
      <c r="D2733" s="2">
        <v>45912</v>
      </c>
      <c r="E2733" s="2">
        <v>45916</v>
      </c>
      <c r="F2733" s="1" t="str">
        <v>SE211A-10-1.5</v>
      </c>
      <c r="G2733" s="1">
        <v>1</v>
      </c>
      <c r="H2733" s="1">
        <v>0</v>
      </c>
      <c r="I2733" s="1">
        <v>1</v>
      </c>
      <c r="J2733" s="1" t="str">
        <v>Delhi</v>
      </c>
      <c r="K2733" s="1" t="str">
        <v>Sample</v>
      </c>
      <c r="L2733" s="1">
        <f t="shared" si="132"/>
        <v>0</v>
      </c>
      <c r="M2733" s="1">
        <f t="shared" si="133"/>
        <v>0</v>
      </c>
      <c r="N2733" s="1">
        <f t="shared" si="134"/>
        <v>0</v>
      </c>
    </row>
    <row r="2734" spans="1:14" x14ac:dyDescent="0.25">
      <c r="A2734" s="1" t="str">
        <v>BPS</v>
      </c>
      <c r="B2734" s="1">
        <v>505780</v>
      </c>
      <c r="C2734" s="1" t="str">
        <v>INV7267</v>
      </c>
      <c r="D2734" s="2">
        <v>45912</v>
      </c>
      <c r="E2734" s="2">
        <v>45916</v>
      </c>
      <c r="F2734" s="1">
        <v>78176</v>
      </c>
      <c r="G2734" s="1">
        <v>1</v>
      </c>
      <c r="H2734" s="1">
        <v>1</v>
      </c>
      <c r="I2734" s="1">
        <v>0</v>
      </c>
      <c r="J2734" s="1" t="str">
        <v>DELHI</v>
      </c>
      <c r="K2734" s="1">
        <v>0</v>
      </c>
      <c r="L2734" s="1">
        <f t="shared" si="132"/>
        <v>505780</v>
      </c>
      <c r="M2734" s="1">
        <f t="shared" si="133"/>
        <v>505780</v>
      </c>
      <c r="N2734" s="1">
        <f t="shared" si="134"/>
        <v>0</v>
      </c>
    </row>
    <row r="2735" spans="1:14" x14ac:dyDescent="0.25">
      <c r="A2735" s="1" t="str">
        <v>BPS</v>
      </c>
      <c r="B2735" s="1">
        <v>537900</v>
      </c>
      <c r="C2735" s="1" t="str">
        <v>INV7267</v>
      </c>
      <c r="D2735" s="2">
        <v>45912</v>
      </c>
      <c r="E2735" s="2">
        <v>45916</v>
      </c>
      <c r="F2735" s="1">
        <v>78589</v>
      </c>
      <c r="G2735" s="1">
        <v>1</v>
      </c>
      <c r="H2735" s="1">
        <v>1</v>
      </c>
      <c r="I2735" s="1">
        <v>0</v>
      </c>
      <c r="J2735" s="1" t="str">
        <v>DELHI</v>
      </c>
      <c r="K2735" s="1">
        <v>0</v>
      </c>
      <c r="L2735" s="1">
        <f t="shared" si="132"/>
        <v>537900</v>
      </c>
      <c r="M2735" s="1">
        <f t="shared" si="133"/>
        <v>537900</v>
      </c>
      <c r="N2735" s="1">
        <f t="shared" si="134"/>
        <v>0</v>
      </c>
    </row>
    <row r="2736" spans="1:14" x14ac:dyDescent="0.25">
      <c r="A2736" s="1" t="str">
        <v>BPS</v>
      </c>
      <c r="B2736" s="1">
        <v>440</v>
      </c>
      <c r="C2736" s="1" t="str">
        <v>INV7267</v>
      </c>
      <c r="D2736" s="2">
        <v>45912</v>
      </c>
      <c r="E2736" s="2">
        <v>45916</v>
      </c>
      <c r="F2736" s="1" t="str">
        <v>60187-1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1320</v>
      </c>
      <c r="M2736" s="1">
        <f t="shared" si="133"/>
        <v>1320</v>
      </c>
      <c r="N2736" s="1">
        <f t="shared" si="134"/>
        <v>0</v>
      </c>
    </row>
    <row r="2737" spans="1:14" x14ac:dyDescent="0.25">
      <c r="A2737" s="1" t="str">
        <v>BPS</v>
      </c>
      <c r="B2737" s="1">
        <v>34540</v>
      </c>
      <c r="C2737" s="1" t="str">
        <v>INV7267</v>
      </c>
      <c r="D2737" s="2">
        <v>45912</v>
      </c>
      <c r="E2737" s="2">
        <v>45916</v>
      </c>
      <c r="F2737" s="1" t="str">
        <v>79528-1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103620</v>
      </c>
      <c r="M2737" s="1">
        <f t="shared" si="133"/>
        <v>103620</v>
      </c>
      <c r="N2737" s="1">
        <f t="shared" si="134"/>
        <v>0</v>
      </c>
    </row>
    <row r="2738" spans="1:14" x14ac:dyDescent="0.25">
      <c r="A2738" s="1" t="str">
        <v>BPS</v>
      </c>
      <c r="B2738" s="1">
        <v>36520</v>
      </c>
      <c r="C2738" s="1" t="str">
        <v>INV7267</v>
      </c>
      <c r="D2738" s="2">
        <v>45912</v>
      </c>
      <c r="E2738" s="2">
        <v>45916</v>
      </c>
      <c r="F2738" s="1" t="str">
        <v>79544-1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109560</v>
      </c>
      <c r="M2738" s="1">
        <f t="shared" si="133"/>
        <v>109560</v>
      </c>
      <c r="N2738" s="1">
        <f t="shared" si="134"/>
        <v>0</v>
      </c>
    </row>
    <row r="2739" spans="1:14" x14ac:dyDescent="0.25">
      <c r="A2739" s="1" t="str">
        <v>BPS</v>
      </c>
      <c r="B2739" s="1">
        <v>14520</v>
      </c>
      <c r="C2739" s="1" t="str">
        <v>INV7267</v>
      </c>
      <c r="D2739" s="2">
        <v>45912</v>
      </c>
      <c r="E2739" s="2">
        <v>45916</v>
      </c>
      <c r="F2739" s="1" t="str">
        <v>79796-2-Cell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43560</v>
      </c>
      <c r="M2739" s="1">
        <f t="shared" si="133"/>
        <v>43560</v>
      </c>
      <c r="N2739" s="1">
        <f t="shared" si="134"/>
        <v>0</v>
      </c>
    </row>
    <row r="2740" spans="1:14" x14ac:dyDescent="0.25">
      <c r="A2740" s="1" t="str">
        <v>BPS</v>
      </c>
      <c r="B2740" s="1">
        <v>45980</v>
      </c>
      <c r="C2740" s="1" t="str">
        <v>INV7267</v>
      </c>
      <c r="D2740" s="2">
        <v>45912</v>
      </c>
      <c r="E2740" s="2">
        <v>45916</v>
      </c>
      <c r="F2740" s="1" t="str">
        <v>60690-2</v>
      </c>
      <c r="G2740" s="1">
        <v>5</v>
      </c>
      <c r="H2740" s="1">
        <v>5</v>
      </c>
      <c r="I2740" s="1">
        <v>0</v>
      </c>
      <c r="J2740" s="1" t="str">
        <v>DELHI</v>
      </c>
      <c r="K2740" s="1">
        <v>0</v>
      </c>
      <c r="L2740" s="1">
        <f t="shared" si="132"/>
        <v>229900</v>
      </c>
      <c r="M2740" s="1">
        <f t="shared" si="133"/>
        <v>229900</v>
      </c>
      <c r="N2740" s="1">
        <f t="shared" si="134"/>
        <v>0</v>
      </c>
    </row>
    <row r="2741" spans="1:14" x14ac:dyDescent="0.25">
      <c r="A2741" s="1" t="str">
        <v>BPS</v>
      </c>
      <c r="B2741" s="1">
        <v>27280</v>
      </c>
      <c r="C2741" s="1" t="str">
        <v>INV7267</v>
      </c>
      <c r="D2741" s="2">
        <v>45912</v>
      </c>
      <c r="E2741" s="2">
        <v>45916</v>
      </c>
      <c r="F2741" s="1">
        <v>79700</v>
      </c>
      <c r="G2741" s="1">
        <v>1</v>
      </c>
      <c r="H2741" s="1">
        <v>1</v>
      </c>
      <c r="I2741" s="1">
        <v>0</v>
      </c>
      <c r="J2741" s="1" t="str">
        <v>JAIPUR</v>
      </c>
      <c r="K2741" s="1">
        <v>0</v>
      </c>
      <c r="L2741" s="1">
        <f t="shared" si="132"/>
        <v>27280</v>
      </c>
      <c r="M2741" s="1">
        <f t="shared" si="133"/>
        <v>27280</v>
      </c>
      <c r="N2741" s="1">
        <f t="shared" si="134"/>
        <v>0</v>
      </c>
    </row>
    <row r="2742" spans="1:14" x14ac:dyDescent="0.25">
      <c r="A2742" s="1" t="str">
        <v>BPS</v>
      </c>
      <c r="B2742" s="1">
        <v>13420</v>
      </c>
      <c r="C2742" s="1" t="str">
        <v>INV7267</v>
      </c>
      <c r="D2742" s="2">
        <v>45912</v>
      </c>
      <c r="E2742" s="2">
        <v>45916</v>
      </c>
      <c r="F2742" s="1" t="str">
        <v>102006-1</v>
      </c>
      <c r="G2742" s="1">
        <v>1</v>
      </c>
      <c r="H2742" s="1">
        <v>1</v>
      </c>
      <c r="I2742" s="1">
        <v>0</v>
      </c>
      <c r="J2742" s="1" t="str">
        <v>DELHI</v>
      </c>
      <c r="K2742" s="1">
        <v>0</v>
      </c>
      <c r="L2742" s="1">
        <f t="shared" si="132"/>
        <v>13420</v>
      </c>
      <c r="M2742" s="1">
        <f t="shared" si="133"/>
        <v>13420</v>
      </c>
      <c r="N2742" s="1">
        <f t="shared" si="134"/>
        <v>0</v>
      </c>
    </row>
    <row r="2743" spans="1:14" x14ac:dyDescent="0.25">
      <c r="A2743" s="1" t="str">
        <v>MABTECH</v>
      </c>
      <c r="B2743" s="1">
        <v>12038.400000000001</v>
      </c>
      <c r="C2743" s="1">
        <v>44825</v>
      </c>
      <c r="D2743" s="2">
        <v>45911</v>
      </c>
      <c r="E2743" s="2">
        <v>45916</v>
      </c>
      <c r="F2743" s="1" t="str">
        <v>3617-1</v>
      </c>
      <c r="G2743" s="1">
        <v>4</v>
      </c>
      <c r="H2743" s="1">
        <v>4</v>
      </c>
      <c r="I2743" s="1">
        <v>0</v>
      </c>
      <c r="J2743" s="1" t="str">
        <v>Banglore</v>
      </c>
      <c r="K2743" s="1">
        <v>0</v>
      </c>
      <c r="L2743" s="1">
        <f t="shared" si="132"/>
        <v>48153.600000000006</v>
      </c>
      <c r="M2743" s="1">
        <f t="shared" si="133"/>
        <v>48153.600000000006</v>
      </c>
      <c r="N2743" s="1">
        <f t="shared" si="134"/>
        <v>0</v>
      </c>
    </row>
    <row r="2744" spans="1:14" x14ac:dyDescent="0.25">
      <c r="A2744" s="1" t="str">
        <v>MABTECH</v>
      </c>
      <c r="B2744" s="1">
        <v>14080</v>
      </c>
      <c r="C2744" s="1">
        <v>44825</v>
      </c>
      <c r="D2744" s="2">
        <v>45911</v>
      </c>
      <c r="E2744" s="2">
        <v>45916</v>
      </c>
      <c r="F2744" s="1" t="str">
        <v>3660-1</v>
      </c>
      <c r="G2744" s="1">
        <v>4</v>
      </c>
      <c r="H2744" s="1">
        <v>4</v>
      </c>
      <c r="I2744" s="1">
        <v>0</v>
      </c>
      <c r="J2744" s="1" t="str">
        <v>Delhi</v>
      </c>
      <c r="K2744" s="1">
        <v>0</v>
      </c>
      <c r="L2744" s="1">
        <f t="shared" si="132"/>
        <v>56320</v>
      </c>
      <c r="M2744" s="1">
        <f t="shared" si="133"/>
        <v>56320</v>
      </c>
      <c r="N2744" s="1">
        <f t="shared" si="134"/>
        <v>0</v>
      </c>
    </row>
    <row r="2745" spans="1:14" x14ac:dyDescent="0.25">
      <c r="A2745" s="1" t="str">
        <v>MABTECH</v>
      </c>
      <c r="B2745" s="1">
        <v>60060</v>
      </c>
      <c r="C2745" s="1">
        <v>44825</v>
      </c>
      <c r="D2745" s="2">
        <v>45911</v>
      </c>
      <c r="E2745" s="2">
        <v>45916</v>
      </c>
      <c r="F2745" s="1" t="str">
        <v>FSP-3145-2</v>
      </c>
      <c r="G2745" s="1">
        <v>1</v>
      </c>
      <c r="H2745" s="1">
        <v>1</v>
      </c>
      <c r="I2745" s="1">
        <v>0</v>
      </c>
      <c r="J2745" s="1" t="str">
        <v>DELHI</v>
      </c>
      <c r="K2745" s="1" t="str">
        <v>Priyanka Madam</v>
      </c>
      <c r="L2745" s="1">
        <f t="shared" si="132"/>
        <v>60060</v>
      </c>
      <c r="M2745" s="1">
        <f t="shared" si="133"/>
        <v>60060</v>
      </c>
      <c r="N2745" s="1">
        <f t="shared" si="134"/>
        <v>0</v>
      </c>
    </row>
    <row r="2746" spans="1:14" x14ac:dyDescent="0.25">
      <c r="A2746" s="1" t="str">
        <v>MYBIOSOURCE</v>
      </c>
      <c r="B2746" s="1">
        <v>48246</v>
      </c>
      <c r="C2746" s="1">
        <v>922048</v>
      </c>
      <c r="D2746" s="2">
        <v>45915</v>
      </c>
      <c r="E2746" s="2">
        <v>45918</v>
      </c>
      <c r="F2746" s="1" t="str">
        <v>MBS2533593</v>
      </c>
      <c r="G2746" s="1">
        <v>1</v>
      </c>
      <c r="H2746" s="1">
        <v>1</v>
      </c>
      <c r="I2746" s="1">
        <v>0</v>
      </c>
      <c r="J2746" s="1" t="str">
        <v>Mumbai</v>
      </c>
      <c r="K2746" s="1">
        <v>0</v>
      </c>
      <c r="L2746" s="1">
        <f t="shared" si="132"/>
        <v>48246</v>
      </c>
      <c r="M2746" s="1">
        <f t="shared" si="133"/>
        <v>48246</v>
      </c>
      <c r="N2746" s="1">
        <f t="shared" si="134"/>
        <v>0</v>
      </c>
    </row>
    <row r="2747" spans="1:14" x14ac:dyDescent="0.25">
      <c r="A2747" s="1" t="str">
        <v>DHARMACON</v>
      </c>
      <c r="B2747" s="1">
        <v>294707.59999999998</v>
      </c>
      <c r="C2747" s="1" t="str">
        <v>O091025IN3313547G</v>
      </c>
      <c r="D2747" s="2">
        <v>45913</v>
      </c>
      <c r="E2747" s="2">
        <v>45918</v>
      </c>
      <c r="F2747" s="1" t="str">
        <v>CTM-1177078</v>
      </c>
      <c r="G2747" s="1">
        <v>1</v>
      </c>
      <c r="H2747" s="1">
        <v>1</v>
      </c>
      <c r="I2747" s="1">
        <v>0</v>
      </c>
      <c r="J2747" s="1" t="str">
        <v>Gujrat</v>
      </c>
      <c r="K2747" s="1">
        <v>0</v>
      </c>
      <c r="L2747" s="1">
        <f t="shared" si="132"/>
        <v>294707.59999999998</v>
      </c>
      <c r="M2747" s="1">
        <f t="shared" si="133"/>
        <v>294707.59999999998</v>
      </c>
      <c r="N2747" s="1">
        <f t="shared" si="134"/>
        <v>0</v>
      </c>
    </row>
    <row r="2748" spans="1:14" x14ac:dyDescent="0.25">
      <c r="A2748" s="1" t="str">
        <v>DHARMACON</v>
      </c>
      <c r="B2748" s="1">
        <v>147752</v>
      </c>
      <c r="C2748" s="1" t="str">
        <v>O091025IN3313547G</v>
      </c>
      <c r="D2748" s="2">
        <v>45913</v>
      </c>
      <c r="E2748" s="2">
        <v>45918</v>
      </c>
      <c r="F2748" s="1" t="str">
        <v>G-114705-025</v>
      </c>
      <c r="G2748" s="1">
        <v>1</v>
      </c>
      <c r="H2748" s="1">
        <v>1</v>
      </c>
      <c r="I2748" s="1">
        <v>0</v>
      </c>
      <c r="J2748" s="1" t="str">
        <v>Delhi</v>
      </c>
      <c r="K2748" s="1">
        <v>0</v>
      </c>
      <c r="L2748" s="1">
        <f t="shared" si="132"/>
        <v>147752</v>
      </c>
      <c r="M2748" s="1">
        <f t="shared" si="133"/>
        <v>147752</v>
      </c>
      <c r="N2748" s="1">
        <f t="shared" si="134"/>
        <v>0</v>
      </c>
    </row>
    <row r="2749" spans="1:14" x14ac:dyDescent="0.25">
      <c r="A2749" s="1" t="str">
        <v>DHARMACON</v>
      </c>
      <c r="B2749" s="1">
        <v>100672</v>
      </c>
      <c r="C2749" s="1" t="str">
        <v>O091025IN3313547G</v>
      </c>
      <c r="D2749" s="2">
        <v>45913</v>
      </c>
      <c r="E2749" s="2">
        <v>45918</v>
      </c>
      <c r="F2749" s="1" t="str">
        <v>G-CUSTOM-1177531</v>
      </c>
      <c r="G2749" s="1">
        <v>1</v>
      </c>
      <c r="H2749" s="1">
        <v>1</v>
      </c>
      <c r="I2749" s="1">
        <v>0</v>
      </c>
      <c r="J2749" s="1" t="str">
        <v>Hyderabad</v>
      </c>
      <c r="K2749" s="1">
        <v>0</v>
      </c>
      <c r="L2749" s="1">
        <f t="shared" si="132"/>
        <v>100672</v>
      </c>
      <c r="M2749" s="1">
        <f t="shared" si="133"/>
        <v>100672</v>
      </c>
      <c r="N2749" s="1">
        <f t="shared" si="134"/>
        <v>0</v>
      </c>
    </row>
    <row r="2750" spans="1:14" x14ac:dyDescent="0.25">
      <c r="A2750" s="1" t="str">
        <v>DHARMACON</v>
      </c>
      <c r="B2750" s="1">
        <v>91520</v>
      </c>
      <c r="C2750" s="1" t="str">
        <v>O091025IN3313547G</v>
      </c>
      <c r="D2750" s="2">
        <v>45913</v>
      </c>
      <c r="E2750" s="2">
        <v>45918</v>
      </c>
      <c r="F2750" s="1" t="str">
        <v>G-CUSTOM-1177536</v>
      </c>
      <c r="G2750" s="1">
        <v>1</v>
      </c>
      <c r="H2750" s="1">
        <v>1</v>
      </c>
      <c r="I2750" s="1">
        <v>0</v>
      </c>
      <c r="J2750" s="1" t="str">
        <v>Hyderabad</v>
      </c>
      <c r="K2750" s="1">
        <v>0</v>
      </c>
      <c r="L2750" s="1">
        <f t="shared" si="132"/>
        <v>91520</v>
      </c>
      <c r="M2750" s="1">
        <f t="shared" si="133"/>
        <v>91520</v>
      </c>
      <c r="N2750" s="1">
        <f t="shared" si="134"/>
        <v>0</v>
      </c>
    </row>
    <row r="2751" spans="1:14" x14ac:dyDescent="0.25">
      <c r="A2751" s="1" t="str">
        <v>DHARMACON</v>
      </c>
      <c r="B2751" s="1">
        <v>16544</v>
      </c>
      <c r="C2751" s="1" t="str">
        <v>O091025IN3313547G</v>
      </c>
      <c r="D2751" s="2">
        <v>45913</v>
      </c>
      <c r="E2751" s="2">
        <v>45918</v>
      </c>
      <c r="F2751" s="1" t="str">
        <v>D-001810-10-05</v>
      </c>
      <c r="G2751" s="1">
        <v>2</v>
      </c>
      <c r="H2751" s="1">
        <v>2</v>
      </c>
      <c r="I2751" s="1">
        <v>0</v>
      </c>
      <c r="J2751" s="1" t="str">
        <v>Hyderabad</v>
      </c>
      <c r="K2751" s="1">
        <v>0</v>
      </c>
      <c r="L2751" s="1">
        <f t="shared" si="132"/>
        <v>33088</v>
      </c>
      <c r="M2751" s="1">
        <f t="shared" si="133"/>
        <v>33088</v>
      </c>
      <c r="N2751" s="1">
        <f t="shared" si="134"/>
        <v>0</v>
      </c>
    </row>
    <row r="2752" spans="1:14" x14ac:dyDescent="0.25">
      <c r="A2752" s="1" t="str">
        <v>DHARMACON</v>
      </c>
      <c r="B2752" s="1">
        <v>11616</v>
      </c>
      <c r="C2752" s="1" t="str">
        <v>O091025IN3313547G</v>
      </c>
      <c r="D2752" s="2">
        <v>45913</v>
      </c>
      <c r="E2752" s="2">
        <v>45918</v>
      </c>
      <c r="F2752" s="1" t="str">
        <v>D-012251-01-0002</v>
      </c>
      <c r="G2752" s="1">
        <v>1</v>
      </c>
      <c r="H2752" s="1">
        <v>1</v>
      </c>
      <c r="I2752" s="1">
        <v>0</v>
      </c>
      <c r="J2752" s="1" t="str">
        <v>Lucknow</v>
      </c>
      <c r="K2752" s="1">
        <v>0</v>
      </c>
      <c r="L2752" s="1">
        <f t="shared" si="132"/>
        <v>11616</v>
      </c>
      <c r="M2752" s="1">
        <f t="shared" si="133"/>
        <v>11616</v>
      </c>
      <c r="N2752" s="1">
        <f t="shared" si="134"/>
        <v>0</v>
      </c>
    </row>
    <row r="2753" spans="1:14" x14ac:dyDescent="0.25">
      <c r="A2753" s="1" t="str">
        <v>DHARMACON</v>
      </c>
      <c r="B2753" s="1">
        <v>53064</v>
      </c>
      <c r="C2753" s="1" t="str">
        <v>O091025IN3313547G</v>
      </c>
      <c r="D2753" s="2">
        <v>45913</v>
      </c>
      <c r="E2753" s="2">
        <v>45918</v>
      </c>
      <c r="F2753" s="1" t="str">
        <v>VSGH12442-253046112</v>
      </c>
      <c r="G2753" s="1">
        <v>1</v>
      </c>
      <c r="H2753" s="1">
        <v>1</v>
      </c>
      <c r="I2753" s="1">
        <v>0</v>
      </c>
      <c r="J2753" s="1" t="str">
        <v>Banglore</v>
      </c>
      <c r="K2753" s="1">
        <v>0</v>
      </c>
      <c r="L2753" s="1">
        <f t="shared" si="132"/>
        <v>53064</v>
      </c>
      <c r="M2753" s="1">
        <f t="shared" si="133"/>
        <v>53064</v>
      </c>
      <c r="N2753" s="1">
        <f t="shared" si="134"/>
        <v>0</v>
      </c>
    </row>
    <row r="2754" spans="1:14" x14ac:dyDescent="0.25">
      <c r="A2754" s="1" t="str">
        <v>DHARMACON</v>
      </c>
      <c r="B2754" s="1">
        <v>79992</v>
      </c>
      <c r="C2754" s="1" t="str">
        <v>O091025IN3313547G</v>
      </c>
      <c r="D2754" s="2">
        <v>45913</v>
      </c>
      <c r="E2754" s="2">
        <v>45918</v>
      </c>
      <c r="F2754" s="1" t="str">
        <v>V3SH11255-02EG2346</v>
      </c>
      <c r="G2754" s="1">
        <v>1</v>
      </c>
      <c r="H2754" s="1">
        <v>1</v>
      </c>
      <c r="I2754" s="1">
        <v>0</v>
      </c>
      <c r="J2754" s="1" t="str">
        <v>Gujrat</v>
      </c>
      <c r="K2754" s="1">
        <v>0</v>
      </c>
      <c r="L2754" s="1">
        <f t="shared" si="132"/>
        <v>79992</v>
      </c>
      <c r="M2754" s="1">
        <f t="shared" si="133"/>
        <v>79992</v>
      </c>
      <c r="N2754" s="1">
        <f t="shared" si="134"/>
        <v>0</v>
      </c>
    </row>
    <row r="2755" spans="1:14" x14ac:dyDescent="0.25">
      <c r="A2755" s="1" t="str">
        <v>DHARMACON</v>
      </c>
      <c r="B2755" s="1">
        <v>6072</v>
      </c>
      <c r="C2755" s="1" t="str">
        <v>O091025IN3313547G</v>
      </c>
      <c r="D2755" s="2">
        <v>45913</v>
      </c>
      <c r="E2755" s="2">
        <v>45918</v>
      </c>
      <c r="F2755" s="1" t="str">
        <v>B-002000-UB-100</v>
      </c>
      <c r="G2755" s="1">
        <v>1</v>
      </c>
      <c r="H2755" s="1">
        <v>1</v>
      </c>
      <c r="I2755" s="1">
        <v>0</v>
      </c>
      <c r="J2755" s="1" t="str">
        <v>Hyderabad</v>
      </c>
      <c r="K2755" s="1">
        <v>0</v>
      </c>
      <c r="L2755" s="1">
        <f t="shared" si="132"/>
        <v>6072</v>
      </c>
      <c r="M2755" s="1">
        <f t="shared" si="133"/>
        <v>6072</v>
      </c>
      <c r="N2755" s="1">
        <f t="shared" si="134"/>
        <v>0</v>
      </c>
    </row>
    <row r="2756" spans="1:14" x14ac:dyDescent="0.25">
      <c r="A2756" s="1" t="str">
        <v>DHARMACON</v>
      </c>
      <c r="B2756" s="1">
        <v>20856</v>
      </c>
      <c r="C2756" s="1" t="str">
        <v>O091025IN3313547G</v>
      </c>
      <c r="D2756" s="2">
        <v>45913</v>
      </c>
      <c r="E2756" s="2">
        <v>45918</v>
      </c>
      <c r="F2756" s="1" t="str">
        <v>T-2004-02</v>
      </c>
      <c r="G2756" s="1">
        <v>3</v>
      </c>
      <c r="H2756" s="1">
        <v>3</v>
      </c>
      <c r="I2756" s="1">
        <v>0</v>
      </c>
      <c r="J2756" s="1" t="str">
        <v>Hyderabad</v>
      </c>
      <c r="K2756" s="1">
        <v>0</v>
      </c>
      <c r="L2756" s="1">
        <f t="shared" si="132"/>
        <v>62568</v>
      </c>
      <c r="M2756" s="1">
        <f t="shared" si="133"/>
        <v>62568</v>
      </c>
      <c r="N2756" s="1">
        <f t="shared" si="134"/>
        <v>0</v>
      </c>
    </row>
    <row r="2757" spans="1:14" x14ac:dyDescent="0.25">
      <c r="A2757" s="1" t="str">
        <v>DHARMACON</v>
      </c>
      <c r="B2757" s="1">
        <v>34584</v>
      </c>
      <c r="C2757" s="1" t="str">
        <v>O091025IN3313547G</v>
      </c>
      <c r="D2757" s="2">
        <v>45913</v>
      </c>
      <c r="E2757" s="2">
        <v>45918</v>
      </c>
      <c r="F2757" s="1" t="str">
        <v>T-2001-03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34584</v>
      </c>
      <c r="M2757" s="1">
        <f t="shared" si="133"/>
        <v>34584</v>
      </c>
      <c r="N2757" s="1">
        <f t="shared" si="134"/>
        <v>0</v>
      </c>
    </row>
    <row r="2758" spans="1:14" x14ac:dyDescent="0.25">
      <c r="A2758" s="1" t="str">
        <v>BioLegend</v>
      </c>
      <c r="B2758" s="1">
        <v>14907.2</v>
      </c>
      <c r="C2758" s="1" t="str">
        <v>EED118999</v>
      </c>
      <c r="D2758" s="2">
        <v>45912</v>
      </c>
      <c r="E2758" s="2">
        <v>45918</v>
      </c>
      <c r="F2758" s="1">
        <v>100222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14907.2</v>
      </c>
      <c r="M2758" s="1">
        <f t="shared" si="133"/>
        <v>14907.2</v>
      </c>
      <c r="N2758" s="1">
        <f t="shared" si="134"/>
        <v>0</v>
      </c>
    </row>
    <row r="2759" spans="1:14" x14ac:dyDescent="0.25">
      <c r="A2759" s="1" t="str">
        <v>BioLegend</v>
      </c>
      <c r="B2759" s="1">
        <v>20394</v>
      </c>
      <c r="C2759" s="1" t="str">
        <v>EED118999</v>
      </c>
      <c r="D2759" s="2">
        <v>45912</v>
      </c>
      <c r="E2759" s="2">
        <v>45918</v>
      </c>
      <c r="F2759" s="1">
        <v>101243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20394</v>
      </c>
      <c r="M2759" s="1">
        <f t="shared" si="133"/>
        <v>20394</v>
      </c>
      <c r="N2759" s="1">
        <f t="shared" si="134"/>
        <v>0</v>
      </c>
    </row>
    <row r="2760" spans="1:14" x14ac:dyDescent="0.25">
      <c r="A2760" s="1" t="str">
        <v>BioLegend</v>
      </c>
      <c r="B2760" s="1">
        <v>19958.400000000001</v>
      </c>
      <c r="C2760" s="1" t="str">
        <v>EED118999</v>
      </c>
      <c r="D2760" s="2">
        <v>45912</v>
      </c>
      <c r="E2760" s="2">
        <v>45918</v>
      </c>
      <c r="F2760" s="1">
        <v>103056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19958.400000000001</v>
      </c>
      <c r="M2760" s="1">
        <f t="shared" si="133"/>
        <v>19958.400000000001</v>
      </c>
      <c r="N2760" s="1">
        <f t="shared" si="134"/>
        <v>0</v>
      </c>
    </row>
    <row r="2761" spans="1:14" x14ac:dyDescent="0.25">
      <c r="A2761" s="1" t="str">
        <v>BioLegend</v>
      </c>
      <c r="B2761" s="1">
        <v>18972.8</v>
      </c>
      <c r="C2761" s="1" t="str">
        <v>EED118999</v>
      </c>
      <c r="D2761" s="2">
        <v>45912</v>
      </c>
      <c r="E2761" s="2">
        <v>45918</v>
      </c>
      <c r="F2761" s="1">
        <v>106310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18972.8</v>
      </c>
      <c r="M2761" s="1">
        <f t="shared" si="133"/>
        <v>18972.8</v>
      </c>
      <c r="N2761" s="1">
        <f t="shared" si="134"/>
        <v>0</v>
      </c>
    </row>
    <row r="2762" spans="1:14" x14ac:dyDescent="0.25">
      <c r="A2762" s="1" t="str">
        <v>BioLegend</v>
      </c>
      <c r="B2762" s="1">
        <v>15642</v>
      </c>
      <c r="C2762" s="1" t="str">
        <v>EED118999</v>
      </c>
      <c r="D2762" s="2">
        <v>45912</v>
      </c>
      <c r="E2762" s="2">
        <v>45918</v>
      </c>
      <c r="F2762" s="1">
        <v>107632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15642</v>
      </c>
      <c r="M2762" s="1">
        <f t="shared" ref="M2762:M2825" si="136">H2762*B2762</f>
        <v>15642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3326.3999999999996</v>
      </c>
      <c r="C2763" s="1" t="str">
        <v>EED118999</v>
      </c>
      <c r="D2763" s="2">
        <v>45912</v>
      </c>
      <c r="E2763" s="2">
        <v>45918</v>
      </c>
      <c r="F2763" s="1">
        <v>115505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3326.3999999999996</v>
      </c>
      <c r="M2763" s="1">
        <f t="shared" si="136"/>
        <v>3326.3999999999996</v>
      </c>
      <c r="N2763" s="1">
        <f t="shared" si="137"/>
        <v>0</v>
      </c>
    </row>
    <row r="2764" spans="1:14" x14ac:dyDescent="0.25">
      <c r="A2764" s="1" t="str">
        <v>BioLegend</v>
      </c>
      <c r="B2764" s="1">
        <v>14229.599999999999</v>
      </c>
      <c r="C2764" s="1" t="str">
        <v>EED118999</v>
      </c>
      <c r="D2764" s="2">
        <v>45912</v>
      </c>
      <c r="E2764" s="2">
        <v>45918</v>
      </c>
      <c r="F2764" s="1">
        <v>117318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14229.599999999999</v>
      </c>
      <c r="M2764" s="1">
        <f t="shared" si="136"/>
        <v>14229.599999999999</v>
      </c>
      <c r="N2764" s="1">
        <f t="shared" si="137"/>
        <v>0</v>
      </c>
    </row>
    <row r="2765" spans="1:14" x14ac:dyDescent="0.25">
      <c r="A2765" s="1" t="str">
        <v>BioLegend</v>
      </c>
      <c r="B2765" s="1">
        <v>19998</v>
      </c>
      <c r="C2765" s="1" t="str">
        <v>EED118999</v>
      </c>
      <c r="D2765" s="2">
        <v>45912</v>
      </c>
      <c r="E2765" s="2">
        <v>45918</v>
      </c>
      <c r="F2765" s="1">
        <v>119721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19998</v>
      </c>
      <c r="M2765" s="1">
        <f t="shared" si="136"/>
        <v>19998</v>
      </c>
      <c r="N2765" s="1">
        <f t="shared" si="137"/>
        <v>0</v>
      </c>
    </row>
    <row r="2766" spans="1:14" x14ac:dyDescent="0.25">
      <c r="A2766" s="1" t="str">
        <v>BioLegend</v>
      </c>
      <c r="B2766" s="1">
        <v>14106.400000000001</v>
      </c>
      <c r="C2766" s="1" t="str">
        <v>EED118999</v>
      </c>
      <c r="D2766" s="2">
        <v>45912</v>
      </c>
      <c r="E2766" s="2">
        <v>45918</v>
      </c>
      <c r="F2766" s="1">
        <v>121610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14106.400000000001</v>
      </c>
      <c r="M2766" s="1">
        <f t="shared" si="136"/>
        <v>14106.400000000001</v>
      </c>
      <c r="N2766" s="1">
        <f t="shared" si="137"/>
        <v>0</v>
      </c>
    </row>
    <row r="2767" spans="1:14" x14ac:dyDescent="0.25">
      <c r="A2767" s="1" t="str">
        <v>BioLegend</v>
      </c>
      <c r="B2767" s="1">
        <v>2648.8</v>
      </c>
      <c r="C2767" s="1" t="str">
        <v>EED118999</v>
      </c>
      <c r="D2767" s="2">
        <v>45912</v>
      </c>
      <c r="E2767" s="2">
        <v>45918</v>
      </c>
      <c r="F2767" s="1">
        <v>123109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2648.8</v>
      </c>
      <c r="M2767" s="1">
        <f t="shared" si="136"/>
        <v>2648.8</v>
      </c>
      <c r="N2767" s="1">
        <f t="shared" si="137"/>
        <v>0</v>
      </c>
    </row>
    <row r="2768" spans="1:14" x14ac:dyDescent="0.25">
      <c r="A2768" s="1" t="str">
        <v>BioLegend</v>
      </c>
      <c r="B2768" s="1">
        <v>19602</v>
      </c>
      <c r="C2768" s="1" t="str">
        <v>EED118999</v>
      </c>
      <c r="D2768" s="2">
        <v>45912</v>
      </c>
      <c r="E2768" s="2">
        <v>45918</v>
      </c>
      <c r="F2768" s="1">
        <v>125219</v>
      </c>
      <c r="G2768" s="1">
        <v>2</v>
      </c>
      <c r="H2768" s="1">
        <v>2</v>
      </c>
      <c r="I2768" s="1">
        <v>0</v>
      </c>
      <c r="J2768" s="1" t="str">
        <v>Delhi</v>
      </c>
      <c r="K2768" s="1">
        <v>0</v>
      </c>
      <c r="L2768" s="1">
        <f t="shared" si="135"/>
        <v>39204</v>
      </c>
      <c r="M2768" s="1">
        <f t="shared" si="136"/>
        <v>39204</v>
      </c>
      <c r="N2768" s="1">
        <f t="shared" si="137"/>
        <v>0</v>
      </c>
    </row>
    <row r="2769" spans="1:14" x14ac:dyDescent="0.25">
      <c r="A2769" s="1" t="str">
        <v>BioLegend</v>
      </c>
      <c r="B2769" s="1">
        <v>8377.6</v>
      </c>
      <c r="C2769" s="1" t="str">
        <v>EED118999</v>
      </c>
      <c r="D2769" s="2">
        <v>45912</v>
      </c>
      <c r="E2769" s="2">
        <v>45918</v>
      </c>
      <c r="F2769" s="1">
        <v>127647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8377.6</v>
      </c>
      <c r="M2769" s="1">
        <f t="shared" si="136"/>
        <v>8377.6</v>
      </c>
      <c r="N2769" s="1">
        <f t="shared" si="137"/>
        <v>0</v>
      </c>
    </row>
    <row r="2770" spans="1:14" x14ac:dyDescent="0.25">
      <c r="A2770" s="1" t="str">
        <v>BioLegend</v>
      </c>
      <c r="B2770" s="1">
        <v>17617.599999999999</v>
      </c>
      <c r="C2770" s="1" t="str">
        <v>EED118999</v>
      </c>
      <c r="D2770" s="2">
        <v>45912</v>
      </c>
      <c r="E2770" s="2">
        <v>45918</v>
      </c>
      <c r="F2770" s="1">
        <v>128016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17617.599999999999</v>
      </c>
      <c r="M2770" s="1">
        <f t="shared" si="136"/>
        <v>17617.599999999999</v>
      </c>
      <c r="N2770" s="1">
        <f t="shared" si="137"/>
        <v>0</v>
      </c>
    </row>
    <row r="2771" spans="1:14" x14ac:dyDescent="0.25">
      <c r="A2771" s="1" t="str">
        <v>BioLegend</v>
      </c>
      <c r="B2771" s="1">
        <v>18664.8</v>
      </c>
      <c r="C2771" s="1" t="str">
        <v>EED118999</v>
      </c>
      <c r="D2771" s="2">
        <v>45912</v>
      </c>
      <c r="E2771" s="2">
        <v>45918</v>
      </c>
      <c r="F2771" s="1">
        <v>133518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18664.8</v>
      </c>
      <c r="M2771" s="1">
        <f t="shared" si="136"/>
        <v>18664.8</v>
      </c>
      <c r="N2771" s="1">
        <f t="shared" si="137"/>
        <v>0</v>
      </c>
    </row>
    <row r="2772" spans="1:14" x14ac:dyDescent="0.25">
      <c r="A2772" s="1" t="str">
        <v>BioLegend</v>
      </c>
      <c r="B2772" s="1">
        <v>17094</v>
      </c>
      <c r="C2772" s="1" t="str">
        <v>EED118999</v>
      </c>
      <c r="D2772" s="2">
        <v>45912</v>
      </c>
      <c r="E2772" s="2">
        <v>45918</v>
      </c>
      <c r="F2772" s="1">
        <v>135221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17094</v>
      </c>
      <c r="M2772" s="1">
        <f t="shared" si="136"/>
        <v>17094</v>
      </c>
      <c r="N2772" s="1">
        <f t="shared" si="137"/>
        <v>0</v>
      </c>
    </row>
    <row r="2773" spans="1:14" x14ac:dyDescent="0.25">
      <c r="A2773" s="1" t="str">
        <v>BioLegend</v>
      </c>
      <c r="B2773" s="1">
        <v>22792</v>
      </c>
      <c r="C2773" s="1" t="str">
        <v>EED118999</v>
      </c>
      <c r="D2773" s="2">
        <v>45912</v>
      </c>
      <c r="E2773" s="2">
        <v>45918</v>
      </c>
      <c r="F2773" s="1">
        <v>149014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22792</v>
      </c>
      <c r="M2773" s="1">
        <f t="shared" si="136"/>
        <v>22792</v>
      </c>
      <c r="N2773" s="1">
        <f t="shared" si="137"/>
        <v>0</v>
      </c>
    </row>
    <row r="2774" spans="1:14" x14ac:dyDescent="0.25">
      <c r="A2774" s="1" t="str">
        <v>BioLegend</v>
      </c>
      <c r="B2774" s="1">
        <v>17820</v>
      </c>
      <c r="C2774" s="1" t="str">
        <v>EED118999</v>
      </c>
      <c r="D2774" s="2">
        <v>45912</v>
      </c>
      <c r="E2774" s="2">
        <v>45918</v>
      </c>
      <c r="F2774" s="1">
        <v>154319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17820</v>
      </c>
      <c r="M2774" s="1">
        <f t="shared" si="136"/>
        <v>17820</v>
      </c>
      <c r="N2774" s="1">
        <f t="shared" si="137"/>
        <v>0</v>
      </c>
    </row>
    <row r="2775" spans="1:14" x14ac:dyDescent="0.25">
      <c r="A2775" s="1" t="str">
        <v>BioLegend</v>
      </c>
      <c r="B2775" s="1">
        <v>20636</v>
      </c>
      <c r="C2775" s="1" t="str">
        <v>EED118999</v>
      </c>
      <c r="D2775" s="2">
        <v>45912</v>
      </c>
      <c r="E2775" s="2">
        <v>45918</v>
      </c>
      <c r="F2775" s="1">
        <v>156104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20636</v>
      </c>
      <c r="M2775" s="1">
        <f t="shared" si="136"/>
        <v>20636</v>
      </c>
      <c r="N2775" s="1">
        <f t="shared" si="137"/>
        <v>0</v>
      </c>
    </row>
    <row r="2776" spans="1:14" x14ac:dyDescent="0.25">
      <c r="A2776" s="1" t="str">
        <v>BioLegend</v>
      </c>
      <c r="B2776" s="1">
        <v>18480</v>
      </c>
      <c r="C2776" s="1" t="str">
        <v>EED118999</v>
      </c>
      <c r="D2776" s="2">
        <v>45912</v>
      </c>
      <c r="E2776" s="2">
        <v>45918</v>
      </c>
      <c r="F2776" s="1">
        <v>156543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18480</v>
      </c>
      <c r="M2776" s="1">
        <f t="shared" si="136"/>
        <v>18480</v>
      </c>
      <c r="N2776" s="1">
        <f t="shared" si="137"/>
        <v>0</v>
      </c>
    </row>
    <row r="2777" spans="1:14" x14ac:dyDescent="0.25">
      <c r="A2777" s="1" t="str">
        <v>BioLegend</v>
      </c>
      <c r="B2777" s="1">
        <v>12936</v>
      </c>
      <c r="C2777" s="1" t="str">
        <v>EED118999</v>
      </c>
      <c r="D2777" s="2">
        <v>45912</v>
      </c>
      <c r="E2777" s="2">
        <v>45918</v>
      </c>
      <c r="F2777" s="1">
        <v>161214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12936</v>
      </c>
      <c r="M2777" s="1">
        <f t="shared" si="136"/>
        <v>12936</v>
      </c>
      <c r="N2777" s="1">
        <f t="shared" si="137"/>
        <v>0</v>
      </c>
    </row>
    <row r="2778" spans="1:14" x14ac:dyDescent="0.25">
      <c r="A2778" s="1" t="str">
        <v>BioLegend</v>
      </c>
      <c r="B2778" s="1">
        <v>7946.4</v>
      </c>
      <c r="C2778" s="1" t="str">
        <v>EED118999</v>
      </c>
      <c r="D2778" s="2">
        <v>45912</v>
      </c>
      <c r="E2778" s="2">
        <v>45918</v>
      </c>
      <c r="F2778" s="1">
        <v>302645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7946.4</v>
      </c>
      <c r="M2778" s="1">
        <f t="shared" si="136"/>
        <v>7946.4</v>
      </c>
      <c r="N2778" s="1">
        <f t="shared" si="137"/>
        <v>0</v>
      </c>
    </row>
    <row r="2779" spans="1:14" x14ac:dyDescent="0.25">
      <c r="A2779" s="1" t="str">
        <v>BioLegend</v>
      </c>
      <c r="B2779" s="1">
        <v>13068</v>
      </c>
      <c r="C2779" s="1" t="str">
        <v>EED118999</v>
      </c>
      <c r="D2779" s="2">
        <v>45912</v>
      </c>
      <c r="E2779" s="2">
        <v>45918</v>
      </c>
      <c r="F2779" s="1">
        <v>304035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13068</v>
      </c>
      <c r="M2779" s="1">
        <f t="shared" si="136"/>
        <v>13068</v>
      </c>
      <c r="N2779" s="1">
        <f t="shared" si="137"/>
        <v>0</v>
      </c>
    </row>
    <row r="2780" spans="1:14" x14ac:dyDescent="0.25">
      <c r="A2780" s="1" t="str">
        <v>BioLegend</v>
      </c>
      <c r="B2780" s="1">
        <v>14520</v>
      </c>
      <c r="C2780" s="1" t="str">
        <v>EED118999</v>
      </c>
      <c r="D2780" s="2">
        <v>45912</v>
      </c>
      <c r="E2780" s="2">
        <v>45918</v>
      </c>
      <c r="F2780" s="1">
        <v>310933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14520</v>
      </c>
      <c r="M2780" s="1">
        <f t="shared" si="136"/>
        <v>14520</v>
      </c>
      <c r="N2780" s="1">
        <f t="shared" si="137"/>
        <v>0</v>
      </c>
    </row>
    <row r="2781" spans="1:14" x14ac:dyDescent="0.25">
      <c r="A2781" s="1" t="str">
        <v>BioLegend</v>
      </c>
      <c r="B2781" s="1">
        <v>7638.4</v>
      </c>
      <c r="C2781" s="1" t="str">
        <v>EED118999</v>
      </c>
      <c r="D2781" s="2">
        <v>45912</v>
      </c>
      <c r="E2781" s="2">
        <v>45918</v>
      </c>
      <c r="F2781" s="1">
        <v>317417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7638.4</v>
      </c>
      <c r="M2781" s="1">
        <f t="shared" si="136"/>
        <v>7638.4</v>
      </c>
      <c r="N2781" s="1">
        <f t="shared" si="137"/>
        <v>0</v>
      </c>
    </row>
    <row r="2782" spans="1:14" x14ac:dyDescent="0.25">
      <c r="A2782" s="1" t="str">
        <v>BioLegend</v>
      </c>
      <c r="B2782" s="1">
        <v>7330.4</v>
      </c>
      <c r="C2782" s="1" t="str">
        <v>EED118999</v>
      </c>
      <c r="D2782" s="2">
        <v>45912</v>
      </c>
      <c r="E2782" s="2">
        <v>45918</v>
      </c>
      <c r="F2782" s="1">
        <v>364102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7330.4</v>
      </c>
      <c r="M2782" s="1">
        <f t="shared" si="136"/>
        <v>7330.4</v>
      </c>
      <c r="N2782" s="1">
        <f t="shared" si="137"/>
        <v>0</v>
      </c>
    </row>
    <row r="2783" spans="1:14" x14ac:dyDescent="0.25">
      <c r="A2783" s="1" t="str">
        <v>BioLegend</v>
      </c>
      <c r="B2783" s="1">
        <v>37884</v>
      </c>
      <c r="C2783" s="1" t="str">
        <v>EED118999</v>
      </c>
      <c r="D2783" s="2">
        <v>45912</v>
      </c>
      <c r="E2783" s="2">
        <v>45918</v>
      </c>
      <c r="F2783" s="1">
        <v>422604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37884</v>
      </c>
      <c r="M2783" s="1">
        <f t="shared" si="136"/>
        <v>37884</v>
      </c>
      <c r="N2783" s="1">
        <f t="shared" si="137"/>
        <v>0</v>
      </c>
    </row>
    <row r="2784" spans="1:14" x14ac:dyDescent="0.25">
      <c r="A2784" s="1" t="str">
        <v>BioLegend</v>
      </c>
      <c r="B2784" s="1">
        <v>17001.600000000002</v>
      </c>
      <c r="C2784" s="1" t="str">
        <v>EED118999</v>
      </c>
      <c r="D2784" s="2">
        <v>45912</v>
      </c>
      <c r="E2784" s="2">
        <v>45918</v>
      </c>
      <c r="F2784" s="1">
        <v>426803</v>
      </c>
      <c r="G2784" s="1">
        <v>3</v>
      </c>
      <c r="H2784" s="1">
        <v>3</v>
      </c>
      <c r="I2784" s="1">
        <v>0</v>
      </c>
      <c r="J2784" s="1" t="str">
        <v>Delhi</v>
      </c>
      <c r="K2784" s="1">
        <v>0</v>
      </c>
      <c r="L2784" s="1">
        <f t="shared" si="135"/>
        <v>51004.800000000003</v>
      </c>
      <c r="M2784" s="1">
        <f t="shared" si="136"/>
        <v>51004.800000000003</v>
      </c>
      <c r="N2784" s="1">
        <f t="shared" si="137"/>
        <v>0</v>
      </c>
    </row>
    <row r="2785" spans="1:14" x14ac:dyDescent="0.25">
      <c r="A2785" s="1" t="str">
        <v>BioLegend</v>
      </c>
      <c r="B2785" s="1">
        <v>18678</v>
      </c>
      <c r="C2785" s="1" t="str">
        <v>EED118999</v>
      </c>
      <c r="D2785" s="2">
        <v>45912</v>
      </c>
      <c r="E2785" s="2">
        <v>45918</v>
      </c>
      <c r="F2785" s="1">
        <v>505836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18678</v>
      </c>
      <c r="M2785" s="1">
        <f t="shared" si="136"/>
        <v>18678</v>
      </c>
      <c r="N2785" s="1">
        <f t="shared" si="137"/>
        <v>0</v>
      </c>
    </row>
    <row r="2786" spans="1:14" x14ac:dyDescent="0.25">
      <c r="A2786" s="1" t="str">
        <v>BioLegend</v>
      </c>
      <c r="B2786" s="1">
        <v>12135.2</v>
      </c>
      <c r="C2786" s="1" t="str">
        <v>EED118999</v>
      </c>
      <c r="D2786" s="2">
        <v>45912</v>
      </c>
      <c r="E2786" s="2">
        <v>45918</v>
      </c>
      <c r="F2786" s="1">
        <v>506304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12135.2</v>
      </c>
      <c r="M2786" s="1">
        <f t="shared" si="136"/>
        <v>12135.2</v>
      </c>
      <c r="N2786" s="1">
        <f t="shared" si="137"/>
        <v>0</v>
      </c>
    </row>
    <row r="2787" spans="1:14" x14ac:dyDescent="0.25">
      <c r="A2787" s="1" t="str">
        <v>BioLegend</v>
      </c>
      <c r="B2787" s="1">
        <v>30738.400000000001</v>
      </c>
      <c r="C2787" s="1" t="str">
        <v>EED118999</v>
      </c>
      <c r="D2787" s="2">
        <v>45912</v>
      </c>
      <c r="E2787" s="2">
        <v>45918</v>
      </c>
      <c r="F2787" s="1">
        <v>576406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30738.400000000001</v>
      </c>
      <c r="M2787" s="1">
        <f t="shared" si="136"/>
        <v>30738.400000000001</v>
      </c>
      <c r="N2787" s="1">
        <f t="shared" si="137"/>
        <v>0</v>
      </c>
    </row>
    <row r="2788" spans="1:14" x14ac:dyDescent="0.25">
      <c r="A2788" s="1" t="str">
        <v>BioLegend</v>
      </c>
      <c r="B2788" s="1">
        <v>10656.8</v>
      </c>
      <c r="C2788" s="1" t="str">
        <v>EED118995</v>
      </c>
      <c r="D2788" s="2">
        <v>45912</v>
      </c>
      <c r="E2788" s="2">
        <v>45918</v>
      </c>
      <c r="F2788" s="1">
        <v>101208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10656.8</v>
      </c>
      <c r="M2788" s="1">
        <f t="shared" si="136"/>
        <v>10656.8</v>
      </c>
      <c r="N2788" s="1">
        <f t="shared" si="137"/>
        <v>0</v>
      </c>
    </row>
    <row r="2789" spans="1:14" x14ac:dyDescent="0.25">
      <c r="A2789" s="1" t="str">
        <v>BioLegend</v>
      </c>
      <c r="B2789" s="1">
        <v>14106.400000000001</v>
      </c>
      <c r="C2789" s="1" t="str">
        <v>EED118995</v>
      </c>
      <c r="D2789" s="2">
        <v>45912</v>
      </c>
      <c r="E2789" s="2">
        <v>45918</v>
      </c>
      <c r="F2789" s="1">
        <v>101320</v>
      </c>
      <c r="G2789" s="1">
        <v>2</v>
      </c>
      <c r="H2789" s="1">
        <v>2</v>
      </c>
      <c r="I2789" s="1">
        <v>0</v>
      </c>
      <c r="J2789" s="1" t="str">
        <v>Pune</v>
      </c>
      <c r="K2789" s="1">
        <v>0</v>
      </c>
      <c r="L2789" s="1">
        <f t="shared" si="135"/>
        <v>28212.800000000003</v>
      </c>
      <c r="M2789" s="1">
        <f t="shared" si="136"/>
        <v>28212.800000000003</v>
      </c>
      <c r="N2789" s="1">
        <f t="shared" si="137"/>
        <v>0</v>
      </c>
    </row>
    <row r="2790" spans="1:14" x14ac:dyDescent="0.25">
      <c r="A2790" s="1" t="str">
        <v>BioLegend</v>
      </c>
      <c r="B2790" s="1">
        <v>5790.4</v>
      </c>
      <c r="C2790" s="1" t="str">
        <v>EED118995</v>
      </c>
      <c r="D2790" s="2">
        <v>45912</v>
      </c>
      <c r="E2790" s="2">
        <v>45918</v>
      </c>
      <c r="F2790" s="1">
        <v>103112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5790.4</v>
      </c>
      <c r="M2790" s="1">
        <f t="shared" si="136"/>
        <v>5790.4</v>
      </c>
      <c r="N2790" s="1">
        <f t="shared" si="137"/>
        <v>0</v>
      </c>
    </row>
    <row r="2791" spans="1:14" x14ac:dyDescent="0.25">
      <c r="A2791" s="1" t="str">
        <v>BioLegend</v>
      </c>
      <c r="B2791" s="1">
        <v>12073.599999999999</v>
      </c>
      <c r="C2791" s="1" t="str">
        <v>EED118995</v>
      </c>
      <c r="D2791" s="2">
        <v>45912</v>
      </c>
      <c r="E2791" s="2">
        <v>45918</v>
      </c>
      <c r="F2791" s="1">
        <v>103116</v>
      </c>
      <c r="G2791" s="1">
        <v>1</v>
      </c>
      <c r="H2791" s="1">
        <v>1</v>
      </c>
      <c r="I2791" s="1">
        <v>0</v>
      </c>
      <c r="J2791" s="1" t="str">
        <v>Pune</v>
      </c>
      <c r="K2791" s="1">
        <v>0</v>
      </c>
      <c r="L2791" s="1">
        <f t="shared" si="135"/>
        <v>12073.599999999999</v>
      </c>
      <c r="M2791" s="1">
        <f t="shared" si="136"/>
        <v>12073.599999999999</v>
      </c>
      <c r="N2791" s="1">
        <f t="shared" si="137"/>
        <v>0</v>
      </c>
    </row>
    <row r="2792" spans="1:14" x14ac:dyDescent="0.25">
      <c r="A2792" s="1" t="str">
        <v>BioLegend</v>
      </c>
      <c r="B2792" s="1">
        <v>13244</v>
      </c>
      <c r="C2792" s="1" t="str">
        <v>EED118995</v>
      </c>
      <c r="D2792" s="2">
        <v>45912</v>
      </c>
      <c r="E2792" s="2">
        <v>45918</v>
      </c>
      <c r="F2792" s="1">
        <v>103227</v>
      </c>
      <c r="G2792" s="1">
        <v>3</v>
      </c>
      <c r="H2792" s="1">
        <v>3</v>
      </c>
      <c r="I2792" s="1">
        <v>0</v>
      </c>
      <c r="J2792" s="1" t="str">
        <v>Pune</v>
      </c>
      <c r="K2792" s="1">
        <v>0</v>
      </c>
      <c r="L2792" s="1">
        <f t="shared" si="135"/>
        <v>39732</v>
      </c>
      <c r="M2792" s="1">
        <f t="shared" si="136"/>
        <v>39732</v>
      </c>
      <c r="N2792" s="1">
        <f t="shared" si="137"/>
        <v>0</v>
      </c>
    </row>
    <row r="2793" spans="1:14" x14ac:dyDescent="0.25">
      <c r="A2793" s="1" t="str">
        <v>BioLegend</v>
      </c>
      <c r="B2793" s="1">
        <v>19896.8</v>
      </c>
      <c r="C2793" s="1" t="str">
        <v>EED118995</v>
      </c>
      <c r="D2793" s="2">
        <v>45912</v>
      </c>
      <c r="E2793" s="2">
        <v>45918</v>
      </c>
      <c r="F2793" s="1">
        <v>116420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19896.8</v>
      </c>
      <c r="M2793" s="1">
        <f t="shared" si="136"/>
        <v>19896.8</v>
      </c>
      <c r="N2793" s="1">
        <f t="shared" si="137"/>
        <v>0</v>
      </c>
    </row>
    <row r="2794" spans="1:14" x14ac:dyDescent="0.25">
      <c r="A2794" s="1" t="str">
        <v>BioLegend</v>
      </c>
      <c r="B2794" s="1">
        <v>20394</v>
      </c>
      <c r="C2794" s="1" t="str">
        <v>EED118995</v>
      </c>
      <c r="D2794" s="2">
        <v>45912</v>
      </c>
      <c r="E2794" s="2">
        <v>45918</v>
      </c>
      <c r="F2794" s="1">
        <v>117334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20394</v>
      </c>
      <c r="M2794" s="1">
        <f t="shared" si="136"/>
        <v>20394</v>
      </c>
      <c r="N2794" s="1">
        <f t="shared" si="137"/>
        <v>0</v>
      </c>
    </row>
    <row r="2795" spans="1:14" x14ac:dyDescent="0.25">
      <c r="A2795" s="1" t="str">
        <v>BioLegend</v>
      </c>
      <c r="B2795" s="1">
        <v>11396</v>
      </c>
      <c r="C2795" s="1" t="str">
        <v>EED118995</v>
      </c>
      <c r="D2795" s="2">
        <v>45912</v>
      </c>
      <c r="E2795" s="2">
        <v>45918</v>
      </c>
      <c r="F2795" s="1">
        <v>123108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11396</v>
      </c>
      <c r="M2795" s="1">
        <f t="shared" si="136"/>
        <v>11396</v>
      </c>
      <c r="N2795" s="1">
        <f t="shared" si="137"/>
        <v>0</v>
      </c>
    </row>
    <row r="2796" spans="1:14" x14ac:dyDescent="0.25">
      <c r="A2796" s="1" t="str">
        <v>BioLegend</v>
      </c>
      <c r="B2796" s="1">
        <v>18664.8</v>
      </c>
      <c r="C2796" s="1" t="str">
        <v>EED118995</v>
      </c>
      <c r="D2796" s="2">
        <v>45912</v>
      </c>
      <c r="E2796" s="2">
        <v>45918</v>
      </c>
      <c r="F2796" s="1">
        <v>127624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18664.8</v>
      </c>
      <c r="M2796" s="1">
        <f t="shared" si="136"/>
        <v>18664.8</v>
      </c>
      <c r="N2796" s="1">
        <f t="shared" si="137"/>
        <v>0</v>
      </c>
    </row>
    <row r="2797" spans="1:14" x14ac:dyDescent="0.25">
      <c r="A2797" s="1" t="str">
        <v>BioLegend</v>
      </c>
      <c r="B2797" s="1">
        <v>20636</v>
      </c>
      <c r="C2797" s="1" t="str">
        <v>EED118995</v>
      </c>
      <c r="D2797" s="2">
        <v>45912</v>
      </c>
      <c r="E2797" s="2">
        <v>45918</v>
      </c>
      <c r="F2797" s="1">
        <v>128012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20636</v>
      </c>
      <c r="M2797" s="1">
        <f t="shared" si="136"/>
        <v>20636</v>
      </c>
      <c r="N2797" s="1">
        <f t="shared" si="137"/>
        <v>0</v>
      </c>
    </row>
    <row r="2798" spans="1:14" x14ac:dyDescent="0.25">
      <c r="A2798" s="1" t="str">
        <v>BioLegend</v>
      </c>
      <c r="B2798" s="1">
        <v>19998</v>
      </c>
      <c r="C2798" s="1" t="str">
        <v>EED118995</v>
      </c>
      <c r="D2798" s="2">
        <v>45912</v>
      </c>
      <c r="E2798" s="2">
        <v>45918</v>
      </c>
      <c r="F2798" s="1">
        <v>141727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19998</v>
      </c>
      <c r="M2798" s="1">
        <f t="shared" si="136"/>
        <v>19998</v>
      </c>
      <c r="N2798" s="1">
        <f t="shared" si="137"/>
        <v>0</v>
      </c>
    </row>
    <row r="2799" spans="1:14" x14ac:dyDescent="0.25">
      <c r="A2799" s="1" t="str">
        <v>BioLegend</v>
      </c>
      <c r="B2799" s="1">
        <v>17001.599999999999</v>
      </c>
      <c r="C2799" s="1" t="str">
        <v>EED118995</v>
      </c>
      <c r="D2799" s="2">
        <v>45912</v>
      </c>
      <c r="E2799" s="2">
        <v>45918</v>
      </c>
      <c r="F2799" s="1">
        <v>156604</v>
      </c>
      <c r="G2799" s="1">
        <v>1</v>
      </c>
      <c r="H2799" s="1">
        <v>1</v>
      </c>
      <c r="I2799" s="1">
        <v>0</v>
      </c>
      <c r="J2799" s="1" t="str">
        <v>Pune</v>
      </c>
      <c r="K2799" s="1">
        <v>0</v>
      </c>
      <c r="L2799" s="1">
        <f t="shared" si="135"/>
        <v>17001.599999999999</v>
      </c>
      <c r="M2799" s="1">
        <f t="shared" si="136"/>
        <v>17001.599999999999</v>
      </c>
      <c r="N2799" s="1">
        <f t="shared" si="137"/>
        <v>0</v>
      </c>
    </row>
    <row r="2800" spans="1:14" x14ac:dyDescent="0.25">
      <c r="A2800" s="1" t="str">
        <v>BioLegend</v>
      </c>
      <c r="B2800" s="1">
        <v>13860</v>
      </c>
      <c r="C2800" s="1" t="str">
        <v>EED118995</v>
      </c>
      <c r="D2800" s="2">
        <v>45912</v>
      </c>
      <c r="E2800" s="2">
        <v>45918</v>
      </c>
      <c r="F2800" s="1">
        <v>159214</v>
      </c>
      <c r="G2800" s="1">
        <v>2</v>
      </c>
      <c r="H2800" s="1">
        <v>2</v>
      </c>
      <c r="I2800" s="1">
        <v>0</v>
      </c>
      <c r="J2800" s="1" t="str">
        <v>Hyderabad</v>
      </c>
      <c r="K2800" s="1">
        <v>0</v>
      </c>
      <c r="L2800" s="1">
        <f t="shared" si="135"/>
        <v>27720</v>
      </c>
      <c r="M2800" s="1">
        <f t="shared" si="136"/>
        <v>27720</v>
      </c>
      <c r="N2800" s="1">
        <f t="shared" si="137"/>
        <v>0</v>
      </c>
    </row>
    <row r="2801" spans="1:14" x14ac:dyDescent="0.25">
      <c r="A2801" s="1" t="str">
        <v>BioLegend</v>
      </c>
      <c r="B2801" s="1">
        <v>6036.7999999999993</v>
      </c>
      <c r="C2801" s="1" t="str">
        <v>EED118995</v>
      </c>
      <c r="D2801" s="2">
        <v>45912</v>
      </c>
      <c r="E2801" s="2">
        <v>45918</v>
      </c>
      <c r="F2801" s="1">
        <v>300602</v>
      </c>
      <c r="G2801" s="1">
        <v>5</v>
      </c>
      <c r="H2801" s="1">
        <v>5</v>
      </c>
      <c r="I2801" s="1">
        <v>0</v>
      </c>
      <c r="J2801" s="1" t="str">
        <v>Telangana</v>
      </c>
      <c r="K2801" s="1">
        <v>0</v>
      </c>
      <c r="L2801" s="1">
        <f t="shared" si="135"/>
        <v>30183.999999999996</v>
      </c>
      <c r="M2801" s="1">
        <f t="shared" si="136"/>
        <v>30183.999999999996</v>
      </c>
      <c r="N2801" s="1">
        <f t="shared" si="137"/>
        <v>0</v>
      </c>
    </row>
    <row r="2802" spans="1:14" x14ac:dyDescent="0.25">
      <c r="A2802" s="1" t="str">
        <v>BioLegend</v>
      </c>
      <c r="B2802" s="1">
        <v>26136</v>
      </c>
      <c r="C2802" s="1" t="str">
        <v>EED118995</v>
      </c>
      <c r="D2802" s="2">
        <v>45912</v>
      </c>
      <c r="E2802" s="2">
        <v>45918</v>
      </c>
      <c r="F2802" s="1">
        <v>301044</v>
      </c>
      <c r="G2802" s="1">
        <v>3</v>
      </c>
      <c r="H2802" s="1">
        <v>3</v>
      </c>
      <c r="I2802" s="1">
        <v>0</v>
      </c>
      <c r="J2802" s="1" t="str">
        <v>Hyderabad</v>
      </c>
      <c r="K2802" s="1">
        <v>0</v>
      </c>
      <c r="L2802" s="1">
        <f t="shared" si="135"/>
        <v>78408</v>
      </c>
      <c r="M2802" s="1">
        <f t="shared" si="136"/>
        <v>78408</v>
      </c>
      <c r="N2802" s="1">
        <f t="shared" si="137"/>
        <v>0</v>
      </c>
    </row>
    <row r="2803" spans="1:14" x14ac:dyDescent="0.25">
      <c r="A2803" s="1" t="str">
        <v>BioLegend</v>
      </c>
      <c r="B2803" s="1">
        <v>18295.2</v>
      </c>
      <c r="C2803" s="1" t="str">
        <v>EED118995</v>
      </c>
      <c r="D2803" s="2">
        <v>45912</v>
      </c>
      <c r="E2803" s="2">
        <v>45918</v>
      </c>
      <c r="F2803" s="1">
        <v>302910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54885.600000000006</v>
      </c>
      <c r="M2803" s="1">
        <f t="shared" si="136"/>
        <v>54885.600000000006</v>
      </c>
      <c r="N2803" s="1">
        <f t="shared" si="137"/>
        <v>0</v>
      </c>
    </row>
    <row r="2804" spans="1:14" x14ac:dyDescent="0.25">
      <c r="A2804" s="1" t="str">
        <v>BioLegend</v>
      </c>
      <c r="B2804" s="1">
        <v>13464</v>
      </c>
      <c r="C2804" s="1" t="str">
        <v>EED118995</v>
      </c>
      <c r="D2804" s="2">
        <v>45912</v>
      </c>
      <c r="E2804" s="2">
        <v>45918</v>
      </c>
      <c r="F2804" s="1">
        <v>303529</v>
      </c>
      <c r="G2804" s="1">
        <v>2</v>
      </c>
      <c r="H2804" s="1">
        <v>2</v>
      </c>
      <c r="I2804" s="1">
        <v>0</v>
      </c>
      <c r="J2804" s="1" t="str">
        <v>Delhi</v>
      </c>
      <c r="K2804" s="1">
        <v>0</v>
      </c>
      <c r="L2804" s="1">
        <f t="shared" si="135"/>
        <v>26928</v>
      </c>
      <c r="M2804" s="1">
        <f t="shared" si="136"/>
        <v>26928</v>
      </c>
      <c r="N2804" s="1">
        <f t="shared" si="137"/>
        <v>0</v>
      </c>
    </row>
    <row r="2805" spans="1:14" x14ac:dyDescent="0.25">
      <c r="A2805" s="1" t="str">
        <v>BioLegend</v>
      </c>
      <c r="B2805" s="1">
        <v>26466</v>
      </c>
      <c r="C2805" s="1" t="str">
        <v>EED118995</v>
      </c>
      <c r="D2805" s="2">
        <v>45912</v>
      </c>
      <c r="E2805" s="2">
        <v>45918</v>
      </c>
      <c r="F2805" s="1">
        <v>304042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79398</v>
      </c>
      <c r="M2805" s="1">
        <f t="shared" si="136"/>
        <v>79398</v>
      </c>
      <c r="N2805" s="1">
        <f t="shared" si="137"/>
        <v>0</v>
      </c>
    </row>
    <row r="2806" spans="1:14" x14ac:dyDescent="0.25">
      <c r="A2806" s="1" t="str">
        <v>BioLegend</v>
      </c>
      <c r="B2806" s="1">
        <v>16324</v>
      </c>
      <c r="C2806" s="1" t="str">
        <v>EED118995</v>
      </c>
      <c r="D2806" s="2">
        <v>45912</v>
      </c>
      <c r="E2806" s="2">
        <v>45918</v>
      </c>
      <c r="F2806" s="1">
        <v>304120</v>
      </c>
      <c r="G2806" s="1">
        <v>2</v>
      </c>
      <c r="H2806" s="1">
        <v>2</v>
      </c>
      <c r="I2806" s="1">
        <v>0</v>
      </c>
      <c r="J2806" s="1" t="str">
        <v>Hyderabad</v>
      </c>
      <c r="K2806" s="1">
        <v>0</v>
      </c>
      <c r="L2806" s="1">
        <f t="shared" si="135"/>
        <v>32648</v>
      </c>
      <c r="M2806" s="1">
        <f t="shared" si="136"/>
        <v>32648</v>
      </c>
      <c r="N2806" s="1">
        <f t="shared" si="137"/>
        <v>0</v>
      </c>
    </row>
    <row r="2807" spans="1:14" x14ac:dyDescent="0.25">
      <c r="A2807" s="1" t="str">
        <v>BioLegend</v>
      </c>
      <c r="B2807" s="1">
        <v>19896.8</v>
      </c>
      <c r="C2807" s="1" t="str">
        <v>EED118995</v>
      </c>
      <c r="D2807" s="2">
        <v>45912</v>
      </c>
      <c r="E2807" s="2">
        <v>45918</v>
      </c>
      <c r="F2807" s="1">
        <v>305636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59690.399999999994</v>
      </c>
      <c r="M2807" s="1">
        <f t="shared" si="136"/>
        <v>59690.399999999994</v>
      </c>
      <c r="N2807" s="1">
        <f t="shared" si="137"/>
        <v>0</v>
      </c>
    </row>
    <row r="2808" spans="1:14" x14ac:dyDescent="0.25">
      <c r="A2808" s="1" t="str">
        <v>BioLegend</v>
      </c>
      <c r="B2808" s="1">
        <v>27984</v>
      </c>
      <c r="C2808" s="1" t="str">
        <v>EED118995</v>
      </c>
      <c r="D2808" s="2">
        <v>45912</v>
      </c>
      <c r="E2808" s="2">
        <v>45918</v>
      </c>
      <c r="F2808" s="1">
        <v>308120</v>
      </c>
      <c r="G2808" s="1">
        <v>1</v>
      </c>
      <c r="H2808" s="1">
        <v>1</v>
      </c>
      <c r="I2808" s="1">
        <v>0</v>
      </c>
      <c r="J2808" s="1" t="str">
        <v>Mumbai</v>
      </c>
      <c r="K2808" s="1">
        <v>0</v>
      </c>
      <c r="L2808" s="1">
        <f t="shared" si="135"/>
        <v>27984</v>
      </c>
      <c r="M2808" s="1">
        <f t="shared" si="136"/>
        <v>27984</v>
      </c>
      <c r="N2808" s="1">
        <f t="shared" si="137"/>
        <v>0</v>
      </c>
    </row>
    <row r="2809" spans="1:14" x14ac:dyDescent="0.25">
      <c r="A2809" s="1" t="str">
        <v>BioLegend</v>
      </c>
      <c r="B2809" s="1">
        <v>17987.2</v>
      </c>
      <c r="C2809" s="1" t="str">
        <v>EED118995</v>
      </c>
      <c r="D2809" s="2">
        <v>45912</v>
      </c>
      <c r="E2809" s="2">
        <v>45918</v>
      </c>
      <c r="F2809" s="1">
        <v>324406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53961.600000000006</v>
      </c>
      <c r="M2809" s="1">
        <f t="shared" si="136"/>
        <v>53961.600000000006</v>
      </c>
      <c r="N2809" s="1">
        <f t="shared" si="137"/>
        <v>0</v>
      </c>
    </row>
    <row r="2810" spans="1:14" x14ac:dyDescent="0.25">
      <c r="A2810" s="1" t="str">
        <v>BioLegend</v>
      </c>
      <c r="B2810" s="1">
        <v>29436</v>
      </c>
      <c r="C2810" s="1" t="str">
        <v>EED118995</v>
      </c>
      <c r="D2810" s="2">
        <v>45912</v>
      </c>
      <c r="E2810" s="2">
        <v>45918</v>
      </c>
      <c r="F2810" s="1">
        <v>353230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88308</v>
      </c>
      <c r="M2810" s="1">
        <f t="shared" si="136"/>
        <v>88308</v>
      </c>
      <c r="N2810" s="1">
        <f t="shared" si="137"/>
        <v>0</v>
      </c>
    </row>
    <row r="2811" spans="1:14" x14ac:dyDescent="0.25">
      <c r="A2811" s="1" t="str">
        <v>BioLegend</v>
      </c>
      <c r="B2811" s="1">
        <v>13794</v>
      </c>
      <c r="C2811" s="1" t="str">
        <v>EED118995</v>
      </c>
      <c r="D2811" s="2">
        <v>45912</v>
      </c>
      <c r="E2811" s="2">
        <v>45918</v>
      </c>
      <c r="F2811" s="1">
        <v>356619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13794</v>
      </c>
      <c r="M2811" s="1">
        <f t="shared" si="136"/>
        <v>13794</v>
      </c>
      <c r="N2811" s="1">
        <f t="shared" si="137"/>
        <v>0</v>
      </c>
    </row>
    <row r="2812" spans="1:14" x14ac:dyDescent="0.25">
      <c r="A2812" s="1" t="str">
        <v>BioLegend</v>
      </c>
      <c r="B2812" s="1">
        <v>12012</v>
      </c>
      <c r="C2812" s="1" t="str">
        <v>EED118995</v>
      </c>
      <c r="D2812" s="2">
        <v>45912</v>
      </c>
      <c r="E2812" s="2">
        <v>45918</v>
      </c>
      <c r="F2812" s="1">
        <v>359413</v>
      </c>
      <c r="G2812" s="1">
        <v>1</v>
      </c>
      <c r="H2812" s="1">
        <v>1</v>
      </c>
      <c r="I2812" s="1">
        <v>0</v>
      </c>
      <c r="J2812" s="1" t="str">
        <v>Pune</v>
      </c>
      <c r="K2812" s="1">
        <v>0</v>
      </c>
      <c r="L2812" s="1">
        <f t="shared" si="135"/>
        <v>12012</v>
      </c>
      <c r="M2812" s="1">
        <f t="shared" si="136"/>
        <v>12012</v>
      </c>
      <c r="N2812" s="1">
        <f t="shared" si="137"/>
        <v>0</v>
      </c>
    </row>
    <row r="2813" spans="1:14" x14ac:dyDescent="0.25">
      <c r="A2813" s="1" t="str">
        <v>BioLegend</v>
      </c>
      <c r="B2813" s="1">
        <v>15642</v>
      </c>
      <c r="C2813" s="1" t="str">
        <v>EED118995</v>
      </c>
      <c r="D2813" s="2">
        <v>45912</v>
      </c>
      <c r="E2813" s="2">
        <v>45918</v>
      </c>
      <c r="F2813" s="1">
        <v>360731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15642</v>
      </c>
      <c r="M2813" s="1">
        <f t="shared" si="136"/>
        <v>15642</v>
      </c>
      <c r="N2813" s="1">
        <f t="shared" si="137"/>
        <v>0</v>
      </c>
    </row>
    <row r="2814" spans="1:14" x14ac:dyDescent="0.25">
      <c r="A2814" s="1" t="str">
        <v>BioLegend</v>
      </c>
      <c r="B2814" s="1">
        <v>22792</v>
      </c>
      <c r="C2814" s="1" t="str">
        <v>EED118995</v>
      </c>
      <c r="D2814" s="2">
        <v>45912</v>
      </c>
      <c r="E2814" s="2">
        <v>45918</v>
      </c>
      <c r="F2814" s="1">
        <v>369616</v>
      </c>
      <c r="G2814" s="1">
        <v>1</v>
      </c>
      <c r="H2814" s="1">
        <v>1</v>
      </c>
      <c r="I2814" s="1">
        <v>0</v>
      </c>
      <c r="J2814" s="1" t="str">
        <v>Banglore</v>
      </c>
      <c r="K2814" s="1">
        <v>0</v>
      </c>
      <c r="L2814" s="1">
        <f t="shared" si="135"/>
        <v>22792</v>
      </c>
      <c r="M2814" s="1">
        <f t="shared" si="136"/>
        <v>22792</v>
      </c>
      <c r="N2814" s="1">
        <f t="shared" si="137"/>
        <v>0</v>
      </c>
    </row>
    <row r="2815" spans="1:14" x14ac:dyDescent="0.25">
      <c r="A2815" s="1" t="str">
        <v>BioLegend</v>
      </c>
      <c r="B2815" s="1">
        <v>27852</v>
      </c>
      <c r="C2815" s="1" t="str">
        <v>EED118995</v>
      </c>
      <c r="D2815" s="2">
        <v>45912</v>
      </c>
      <c r="E2815" s="2">
        <v>45918</v>
      </c>
      <c r="F2815" s="1">
        <v>373746</v>
      </c>
      <c r="G2815" s="1">
        <v>2</v>
      </c>
      <c r="H2815" s="1">
        <v>2</v>
      </c>
      <c r="I2815" s="1">
        <v>0</v>
      </c>
      <c r="J2815" s="1" t="str">
        <v>Banglore</v>
      </c>
      <c r="K2815" s="1">
        <v>0</v>
      </c>
      <c r="L2815" s="1">
        <f t="shared" si="135"/>
        <v>55704</v>
      </c>
      <c r="M2815" s="1">
        <f t="shared" si="136"/>
        <v>55704</v>
      </c>
      <c r="N2815" s="1">
        <f t="shared" si="137"/>
        <v>0</v>
      </c>
    </row>
    <row r="2816" spans="1:14" x14ac:dyDescent="0.25">
      <c r="A2816" s="1" t="str">
        <v>BioLegend</v>
      </c>
      <c r="B2816" s="1">
        <v>8747.2000000000007</v>
      </c>
      <c r="C2816" s="1" t="str">
        <v>EED118995</v>
      </c>
      <c r="D2816" s="2">
        <v>45912</v>
      </c>
      <c r="E2816" s="2">
        <v>45918</v>
      </c>
      <c r="F2816" s="1">
        <v>379207</v>
      </c>
      <c r="G2816" s="1">
        <v>1</v>
      </c>
      <c r="H2816" s="1">
        <v>1</v>
      </c>
      <c r="I2816" s="1">
        <v>0</v>
      </c>
      <c r="J2816" s="1" t="str">
        <v>Pune</v>
      </c>
      <c r="K2816" s="1">
        <v>0</v>
      </c>
      <c r="L2816" s="1">
        <f t="shared" si="135"/>
        <v>8747.2000000000007</v>
      </c>
      <c r="M2816" s="1">
        <f t="shared" si="136"/>
        <v>8747.2000000000007</v>
      </c>
      <c r="N2816" s="1">
        <f t="shared" si="137"/>
        <v>0</v>
      </c>
    </row>
    <row r="2817" spans="1:14" x14ac:dyDescent="0.25">
      <c r="A2817" s="1" t="str">
        <v>BioLegend</v>
      </c>
      <c r="B2817" s="1">
        <v>17556</v>
      </c>
      <c r="C2817" s="1" t="str">
        <v>EED118995</v>
      </c>
      <c r="D2817" s="2">
        <v>45912</v>
      </c>
      <c r="E2817" s="2">
        <v>45918</v>
      </c>
      <c r="F2817" s="1">
        <v>384808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52668</v>
      </c>
      <c r="M2817" s="1">
        <f t="shared" si="136"/>
        <v>52668</v>
      </c>
      <c r="N2817" s="1">
        <f t="shared" si="137"/>
        <v>0</v>
      </c>
    </row>
    <row r="2818" spans="1:14" x14ac:dyDescent="0.25">
      <c r="A2818" s="1" t="str">
        <v>BioLegend</v>
      </c>
      <c r="B2818" s="1">
        <v>22052.799999999999</v>
      </c>
      <c r="C2818" s="1" t="str">
        <v>EED118995</v>
      </c>
      <c r="D2818" s="2">
        <v>45912</v>
      </c>
      <c r="E2818" s="2">
        <v>45918</v>
      </c>
      <c r="F2818" s="1">
        <v>395004</v>
      </c>
      <c r="G2818" s="1">
        <v>1</v>
      </c>
      <c r="H2818" s="1">
        <v>1</v>
      </c>
      <c r="I2818" s="1">
        <v>0</v>
      </c>
      <c r="J2818" s="1" t="str">
        <v>Delhi</v>
      </c>
      <c r="K2818" s="1">
        <v>0</v>
      </c>
      <c r="L2818" s="1">
        <f t="shared" si="135"/>
        <v>22052.799999999999</v>
      </c>
      <c r="M2818" s="1">
        <f t="shared" si="136"/>
        <v>22052.799999999999</v>
      </c>
      <c r="N2818" s="1">
        <f t="shared" si="137"/>
        <v>0</v>
      </c>
    </row>
    <row r="2819" spans="1:14" x14ac:dyDescent="0.25">
      <c r="A2819" s="1" t="str">
        <v>BioLegend</v>
      </c>
      <c r="B2819" s="1">
        <v>10287.199999999999</v>
      </c>
      <c r="C2819" s="1" t="str">
        <v>EED118995</v>
      </c>
      <c r="D2819" s="2">
        <v>45912</v>
      </c>
      <c r="E2819" s="2">
        <v>45918</v>
      </c>
      <c r="F2819" s="1">
        <v>400118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30861.599999999999</v>
      </c>
      <c r="M2819" s="1">
        <f t="shared" si="136"/>
        <v>30861.599999999999</v>
      </c>
      <c r="N2819" s="1">
        <f t="shared" si="137"/>
        <v>0</v>
      </c>
    </row>
    <row r="2820" spans="1:14" x14ac:dyDescent="0.25">
      <c r="A2820" s="1" t="str">
        <v>BioLegend</v>
      </c>
      <c r="B2820" s="1">
        <v>11026.4</v>
      </c>
      <c r="C2820" s="1" t="str">
        <v>EED118995</v>
      </c>
      <c r="D2820" s="2">
        <v>45912</v>
      </c>
      <c r="E2820" s="2">
        <v>45918</v>
      </c>
      <c r="F2820" s="1">
        <v>400128</v>
      </c>
      <c r="G2820" s="1">
        <v>3</v>
      </c>
      <c r="H2820" s="1">
        <v>3</v>
      </c>
      <c r="I2820" s="1">
        <v>0</v>
      </c>
      <c r="J2820" s="1" t="str">
        <v>Hyderabad</v>
      </c>
      <c r="K2820" s="1">
        <v>0</v>
      </c>
      <c r="L2820" s="1">
        <f t="shared" si="135"/>
        <v>33079.199999999997</v>
      </c>
      <c r="M2820" s="1">
        <f t="shared" si="136"/>
        <v>33079.199999999997</v>
      </c>
      <c r="N2820" s="1">
        <f t="shared" si="137"/>
        <v>0</v>
      </c>
    </row>
    <row r="2821" spans="1:14" x14ac:dyDescent="0.25">
      <c r="A2821" s="1" t="str">
        <v>BioLegend</v>
      </c>
      <c r="B2821" s="1">
        <v>2895.2</v>
      </c>
      <c r="C2821" s="1" t="str">
        <v>EED118995</v>
      </c>
      <c r="D2821" s="2">
        <v>45912</v>
      </c>
      <c r="E2821" s="2">
        <v>45918</v>
      </c>
      <c r="F2821" s="1">
        <v>400137</v>
      </c>
      <c r="G2821" s="1">
        <v>1</v>
      </c>
      <c r="H2821" s="1">
        <v>1</v>
      </c>
      <c r="I2821" s="1">
        <v>0</v>
      </c>
      <c r="J2821" s="1" t="str">
        <v>Gujrat</v>
      </c>
      <c r="K2821" s="1">
        <v>0</v>
      </c>
      <c r="L2821" s="1">
        <f t="shared" si="135"/>
        <v>2895.2</v>
      </c>
      <c r="M2821" s="1">
        <f t="shared" si="136"/>
        <v>2895.2</v>
      </c>
      <c r="N2821" s="1">
        <f t="shared" si="137"/>
        <v>0</v>
      </c>
    </row>
    <row r="2822" spans="1:14" x14ac:dyDescent="0.25">
      <c r="A2822" s="1" t="str">
        <v>BioLegend</v>
      </c>
      <c r="B2822" s="1">
        <v>7268.7999999999993</v>
      </c>
      <c r="C2822" s="1" t="str">
        <v>EED118995</v>
      </c>
      <c r="D2822" s="2">
        <v>45912</v>
      </c>
      <c r="E2822" s="2">
        <v>45918</v>
      </c>
      <c r="F2822" s="1">
        <v>400208</v>
      </c>
      <c r="G2822" s="1">
        <v>1</v>
      </c>
      <c r="H2822" s="1">
        <v>1</v>
      </c>
      <c r="I2822" s="1">
        <v>0</v>
      </c>
      <c r="J2822" s="1" t="str">
        <v>Hyderabad</v>
      </c>
      <c r="K2822" s="1">
        <v>0</v>
      </c>
      <c r="L2822" s="1">
        <f t="shared" si="135"/>
        <v>7268.7999999999993</v>
      </c>
      <c r="M2822" s="1">
        <f t="shared" si="136"/>
        <v>7268.7999999999993</v>
      </c>
      <c r="N2822" s="1">
        <f t="shared" si="137"/>
        <v>0</v>
      </c>
    </row>
    <row r="2823" spans="1:14" x14ac:dyDescent="0.25">
      <c r="A2823" s="1" t="str">
        <v>BioLegend</v>
      </c>
      <c r="B2823" s="1">
        <v>27258</v>
      </c>
      <c r="C2823" s="1" t="str">
        <v>EED118995</v>
      </c>
      <c r="D2823" s="2">
        <v>45912</v>
      </c>
      <c r="E2823" s="2">
        <v>45918</v>
      </c>
      <c r="F2823" s="1">
        <v>400274</v>
      </c>
      <c r="G2823" s="1">
        <v>3</v>
      </c>
      <c r="H2823" s="1">
        <v>3</v>
      </c>
      <c r="I2823" s="1">
        <v>0</v>
      </c>
      <c r="J2823" s="1" t="str">
        <v>Hyderabad</v>
      </c>
      <c r="K2823" s="1">
        <v>0</v>
      </c>
      <c r="L2823" s="1">
        <f t="shared" si="135"/>
        <v>81774</v>
      </c>
      <c r="M2823" s="1">
        <f t="shared" si="136"/>
        <v>81774</v>
      </c>
      <c r="N2823" s="1">
        <f t="shared" si="137"/>
        <v>0</v>
      </c>
    </row>
    <row r="2824" spans="1:14" x14ac:dyDescent="0.25">
      <c r="A2824" s="1" t="str">
        <v>BioLegend</v>
      </c>
      <c r="B2824" s="1">
        <v>11888.8</v>
      </c>
      <c r="C2824" s="1" t="str">
        <v>EED118995</v>
      </c>
      <c r="D2824" s="2">
        <v>45912</v>
      </c>
      <c r="E2824" s="2">
        <v>45918</v>
      </c>
      <c r="F2824" s="1">
        <v>400334</v>
      </c>
      <c r="G2824" s="1">
        <v>2</v>
      </c>
      <c r="H2824" s="1">
        <v>2</v>
      </c>
      <c r="I2824" s="1">
        <v>0</v>
      </c>
      <c r="J2824" s="1" t="str">
        <v>Hyderabad</v>
      </c>
      <c r="K2824" s="1">
        <v>0</v>
      </c>
      <c r="L2824" s="1">
        <f t="shared" si="135"/>
        <v>23777.599999999999</v>
      </c>
      <c r="M2824" s="1">
        <f t="shared" si="136"/>
        <v>23777.599999999999</v>
      </c>
      <c r="N2824" s="1">
        <f t="shared" si="137"/>
        <v>0</v>
      </c>
    </row>
    <row r="2825" spans="1:14" x14ac:dyDescent="0.25">
      <c r="A2825" s="1" t="str">
        <v>BioLegend</v>
      </c>
      <c r="B2825" s="1">
        <v>30492</v>
      </c>
      <c r="C2825" s="1" t="str">
        <v>EED118995</v>
      </c>
      <c r="D2825" s="2">
        <v>45912</v>
      </c>
      <c r="E2825" s="2">
        <v>45918</v>
      </c>
      <c r="F2825" s="1">
        <v>405225</v>
      </c>
      <c r="G2825" s="1">
        <v>1</v>
      </c>
      <c r="H2825" s="1">
        <v>1</v>
      </c>
      <c r="I2825" s="1">
        <v>0</v>
      </c>
      <c r="J2825" s="1" t="str">
        <v>Bhopal</v>
      </c>
      <c r="K2825" s="1">
        <v>0</v>
      </c>
      <c r="L2825" s="1">
        <f t="shared" si="135"/>
        <v>30492</v>
      </c>
      <c r="M2825" s="1">
        <f t="shared" si="136"/>
        <v>30492</v>
      </c>
      <c r="N2825" s="1">
        <f t="shared" si="137"/>
        <v>0</v>
      </c>
    </row>
    <row r="2826" spans="1:14" x14ac:dyDescent="0.25">
      <c r="A2826" s="1" t="str">
        <v>BioLegend</v>
      </c>
      <c r="B2826" s="1">
        <v>14106.399999999998</v>
      </c>
      <c r="C2826" s="1" t="str">
        <v>EED118995</v>
      </c>
      <c r="D2826" s="2">
        <v>45912</v>
      </c>
      <c r="E2826" s="2">
        <v>45918</v>
      </c>
      <c r="F2826" s="1">
        <v>422302</v>
      </c>
      <c r="G2826" s="1">
        <v>3</v>
      </c>
      <c r="H2826" s="1">
        <v>3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42319.199999999997</v>
      </c>
      <c r="M2826" s="1">
        <f t="shared" ref="M2826:M2885" si="139">H2826*B2826</f>
        <v>42319.199999999997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2772</v>
      </c>
      <c r="C2827" s="1" t="str">
        <v>EED118995</v>
      </c>
      <c r="D2827" s="2">
        <v>45912</v>
      </c>
      <c r="E2827" s="2">
        <v>45918</v>
      </c>
      <c r="F2827" s="1">
        <v>423201</v>
      </c>
      <c r="G2827" s="1">
        <v>4</v>
      </c>
      <c r="H2827" s="1">
        <v>4</v>
      </c>
      <c r="I2827" s="1">
        <v>0</v>
      </c>
      <c r="J2827" s="1" t="str">
        <v>Hyderabad</v>
      </c>
      <c r="K2827" s="1">
        <v>0</v>
      </c>
      <c r="L2827" s="1">
        <f t="shared" si="138"/>
        <v>11088</v>
      </c>
      <c r="M2827" s="1">
        <f t="shared" si="139"/>
        <v>11088</v>
      </c>
      <c r="N2827" s="1">
        <f t="shared" si="140"/>
        <v>0</v>
      </c>
    </row>
    <row r="2828" spans="1:14" x14ac:dyDescent="0.25">
      <c r="A2828" s="1" t="str">
        <v>BioLegend</v>
      </c>
      <c r="B2828" s="1">
        <v>17028</v>
      </c>
      <c r="C2828" s="1" t="str">
        <v>EED118995</v>
      </c>
      <c r="D2828" s="2">
        <v>45912</v>
      </c>
      <c r="E2828" s="2">
        <v>45918</v>
      </c>
      <c r="F2828" s="1">
        <v>424902</v>
      </c>
      <c r="G2828" s="1">
        <v>1</v>
      </c>
      <c r="H2828" s="1">
        <v>1</v>
      </c>
      <c r="I2828" s="1">
        <v>0</v>
      </c>
      <c r="J2828" s="1" t="str">
        <v>Hyderabad</v>
      </c>
      <c r="K2828" s="1">
        <v>0</v>
      </c>
      <c r="L2828" s="1">
        <f t="shared" si="138"/>
        <v>17028</v>
      </c>
      <c r="M2828" s="1">
        <f t="shared" si="139"/>
        <v>17028</v>
      </c>
      <c r="N2828" s="1">
        <f t="shared" si="140"/>
        <v>0</v>
      </c>
    </row>
    <row r="2829" spans="1:14" x14ac:dyDescent="0.25">
      <c r="A2829" s="1" t="str">
        <v>BioLegend</v>
      </c>
      <c r="B2829" s="1">
        <v>34680.800000000003</v>
      </c>
      <c r="C2829" s="1" t="str">
        <v>EED118995</v>
      </c>
      <c r="D2829" s="2">
        <v>45912</v>
      </c>
      <c r="E2829" s="2">
        <v>45918</v>
      </c>
      <c r="F2829" s="1">
        <v>426103</v>
      </c>
      <c r="G2829" s="1">
        <v>1</v>
      </c>
      <c r="H2829" s="1">
        <v>1</v>
      </c>
      <c r="I2829" s="1">
        <v>0</v>
      </c>
      <c r="J2829" s="1" t="str">
        <v>Ahemedabad</v>
      </c>
      <c r="K2829" s="1">
        <v>0</v>
      </c>
      <c r="L2829" s="1">
        <f t="shared" si="138"/>
        <v>34680.800000000003</v>
      </c>
      <c r="M2829" s="1">
        <f t="shared" si="139"/>
        <v>34680.800000000003</v>
      </c>
      <c r="N2829" s="1">
        <f t="shared" si="140"/>
        <v>0</v>
      </c>
    </row>
    <row r="2830" spans="1:14" x14ac:dyDescent="0.25">
      <c r="A2830" s="1" t="str">
        <v>BioLegend</v>
      </c>
      <c r="B2830" s="1">
        <v>9424.8000000000011</v>
      </c>
      <c r="C2830" s="1" t="str">
        <v>EED118995</v>
      </c>
      <c r="D2830" s="2">
        <v>45912</v>
      </c>
      <c r="E2830" s="2">
        <v>45918</v>
      </c>
      <c r="F2830" s="1">
        <v>426202</v>
      </c>
      <c r="G2830" s="1">
        <v>6</v>
      </c>
      <c r="H2830" s="1">
        <v>6</v>
      </c>
      <c r="I2830" s="1">
        <v>0</v>
      </c>
      <c r="J2830" s="1" t="str">
        <v>Pune</v>
      </c>
      <c r="K2830" s="1">
        <v>0</v>
      </c>
      <c r="L2830" s="1">
        <f t="shared" si="138"/>
        <v>56548.800000000003</v>
      </c>
      <c r="M2830" s="1">
        <f t="shared" si="139"/>
        <v>56548.800000000003</v>
      </c>
      <c r="N2830" s="1">
        <f t="shared" si="140"/>
        <v>0</v>
      </c>
    </row>
    <row r="2831" spans="1:14" x14ac:dyDescent="0.25">
      <c r="A2831" s="1" t="str">
        <v>BioLegend</v>
      </c>
      <c r="B2831" s="1">
        <v>6899.2000000000007</v>
      </c>
      <c r="C2831" s="1" t="str">
        <v>EED118995</v>
      </c>
      <c r="D2831" s="2">
        <v>45912</v>
      </c>
      <c r="E2831" s="2">
        <v>45918</v>
      </c>
      <c r="F2831" s="1">
        <v>575304</v>
      </c>
      <c r="G2831" s="1">
        <v>1</v>
      </c>
      <c r="H2831" s="1">
        <v>1</v>
      </c>
      <c r="I2831" s="1">
        <v>0</v>
      </c>
      <c r="J2831" s="1" t="str">
        <v>Kerala</v>
      </c>
      <c r="K2831" s="1">
        <v>0</v>
      </c>
      <c r="L2831" s="1">
        <f t="shared" si="138"/>
        <v>6899.2000000000007</v>
      </c>
      <c r="M2831" s="1">
        <f t="shared" si="139"/>
        <v>6899.2000000000007</v>
      </c>
      <c r="N2831" s="1">
        <f t="shared" si="140"/>
        <v>0</v>
      </c>
    </row>
    <row r="2832" spans="1:14" x14ac:dyDescent="0.25">
      <c r="A2832" s="1" t="str">
        <v>BioLegend</v>
      </c>
      <c r="B2832" s="1">
        <v>15584.8</v>
      </c>
      <c r="C2832" s="1" t="str">
        <v>EED118995</v>
      </c>
      <c r="D2832" s="2">
        <v>45912</v>
      </c>
      <c r="E2832" s="2">
        <v>45918</v>
      </c>
      <c r="F2832" s="1">
        <v>582304</v>
      </c>
      <c r="G2832" s="1">
        <v>1</v>
      </c>
      <c r="H2832" s="1">
        <v>1</v>
      </c>
      <c r="I2832" s="1">
        <v>0</v>
      </c>
      <c r="J2832" s="1" t="str">
        <v>Pune</v>
      </c>
      <c r="K2832" s="1">
        <v>0</v>
      </c>
      <c r="L2832" s="1">
        <f t="shared" si="138"/>
        <v>15584.8</v>
      </c>
      <c r="M2832" s="1">
        <f t="shared" si="139"/>
        <v>15584.8</v>
      </c>
      <c r="N2832" s="1">
        <f t="shared" si="140"/>
        <v>0</v>
      </c>
    </row>
    <row r="2833" spans="1:14" x14ac:dyDescent="0.25">
      <c r="A2833" s="1" t="str">
        <v>BioLegend</v>
      </c>
      <c r="B2833" s="1">
        <v>23531.199999999997</v>
      </c>
      <c r="C2833" s="1" t="str">
        <v>EED118995</v>
      </c>
      <c r="D2833" s="2">
        <v>45912</v>
      </c>
      <c r="E2833" s="2">
        <v>45918</v>
      </c>
      <c r="F2833" s="1">
        <v>626810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23531.199999999997</v>
      </c>
      <c r="M2833" s="1">
        <f t="shared" si="139"/>
        <v>23531.199999999997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740042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740043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740044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740045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740046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740047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740052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740053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740368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740717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88</v>
      </c>
      <c r="C2844" s="1" t="str">
        <v>EED118995</v>
      </c>
      <c r="D2844" s="2">
        <v>45912</v>
      </c>
      <c r="E2844" s="2">
        <v>45918</v>
      </c>
      <c r="F2844" s="1">
        <v>740809</v>
      </c>
      <c r="G2844" s="1">
        <v>1</v>
      </c>
      <c r="H2844" s="1">
        <v>0</v>
      </c>
      <c r="I2844" s="1">
        <v>1</v>
      </c>
      <c r="J2844" s="1" t="str">
        <v>Unknown</v>
      </c>
      <c r="K2844" s="1" t="str">
        <v>Mohan Sir, (Demo)</v>
      </c>
      <c r="L2844" s="1">
        <f t="shared" si="138"/>
        <v>88</v>
      </c>
      <c r="M2844" s="1">
        <f t="shared" si="139"/>
        <v>0</v>
      </c>
      <c r="N2844" s="1">
        <f t="shared" si="140"/>
        <v>88</v>
      </c>
    </row>
    <row r="2845" spans="1:14" x14ac:dyDescent="0.25">
      <c r="A2845" s="1" t="str">
        <v>BioLegend</v>
      </c>
      <c r="B2845" s="1">
        <v>18110.400000000001</v>
      </c>
      <c r="C2845" s="1" t="str">
        <v>EED118995</v>
      </c>
      <c r="D2845" s="2">
        <v>45912</v>
      </c>
      <c r="E2845" s="2">
        <v>45918</v>
      </c>
      <c r="F2845" s="1">
        <v>741041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18110.400000000001</v>
      </c>
      <c r="M2845" s="1">
        <f t="shared" si="139"/>
        <v>18110.400000000001</v>
      </c>
      <c r="N2845" s="1">
        <f t="shared" si="140"/>
        <v>0</v>
      </c>
    </row>
    <row r="2846" spans="1:14" x14ac:dyDescent="0.25">
      <c r="A2846" s="1" t="str">
        <v>BioLegend</v>
      </c>
      <c r="B2846" s="1">
        <v>3634.3999999999996</v>
      </c>
      <c r="C2846" s="1" t="str">
        <v>EED118995</v>
      </c>
      <c r="D2846" s="2">
        <v>45912</v>
      </c>
      <c r="E2846" s="2">
        <v>45918</v>
      </c>
      <c r="F2846" s="1">
        <v>741042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3634.3999999999996</v>
      </c>
      <c r="M2846" s="1">
        <f t="shared" si="139"/>
        <v>3634.3999999999996</v>
      </c>
      <c r="N2846" s="1">
        <f t="shared" si="140"/>
        <v>0</v>
      </c>
    </row>
    <row r="2847" spans="1:14" x14ac:dyDescent="0.25">
      <c r="A2847" s="1" t="str">
        <v>BioLegend</v>
      </c>
      <c r="B2847" s="1">
        <v>15114</v>
      </c>
      <c r="C2847" s="1" t="str">
        <v>EED118995</v>
      </c>
      <c r="D2847" s="2">
        <v>45912</v>
      </c>
      <c r="E2847" s="2">
        <v>45918</v>
      </c>
      <c r="F2847" s="1">
        <v>846102</v>
      </c>
      <c r="G2847" s="1">
        <v>1</v>
      </c>
      <c r="H2847" s="1">
        <v>1</v>
      </c>
      <c r="I2847" s="1">
        <v>0</v>
      </c>
      <c r="J2847" s="1" t="str">
        <v>Hyderabad</v>
      </c>
      <c r="K2847" s="1">
        <v>0</v>
      </c>
      <c r="L2847" s="1">
        <f t="shared" si="138"/>
        <v>15114</v>
      </c>
      <c r="M2847" s="1">
        <f t="shared" si="139"/>
        <v>15114</v>
      </c>
      <c r="N2847" s="1">
        <f t="shared" si="140"/>
        <v>0</v>
      </c>
    </row>
    <row r="2848" spans="1:14" x14ac:dyDescent="0.25">
      <c r="A2848" s="1" t="str">
        <v>BioLegend</v>
      </c>
      <c r="B2848" s="1">
        <v>87120</v>
      </c>
      <c r="C2848" s="1" t="str">
        <v>EED118995</v>
      </c>
      <c r="D2848" s="2">
        <v>45912</v>
      </c>
      <c r="E2848" s="2">
        <v>45918</v>
      </c>
      <c r="F2848" s="1">
        <v>900007328</v>
      </c>
      <c r="G2848" s="1">
        <v>2</v>
      </c>
      <c r="H2848" s="1">
        <v>2</v>
      </c>
      <c r="I2848" s="1">
        <v>0</v>
      </c>
      <c r="J2848" s="1" t="str">
        <v>MADURAI</v>
      </c>
      <c r="K2848" s="1">
        <v>0</v>
      </c>
      <c r="L2848" s="1">
        <f t="shared" si="138"/>
        <v>174240</v>
      </c>
      <c r="M2848" s="1">
        <f t="shared" si="139"/>
        <v>174240</v>
      </c>
      <c r="N2848" s="1">
        <f t="shared" si="140"/>
        <v>0</v>
      </c>
    </row>
    <row r="2849" spans="1:14" x14ac:dyDescent="0.25">
      <c r="A2849" s="1" t="str">
        <v>BioLegend</v>
      </c>
      <c r="B2849" s="1">
        <v>135520</v>
      </c>
      <c r="C2849" s="1" t="str">
        <v>EED118995</v>
      </c>
      <c r="D2849" s="2">
        <v>45912</v>
      </c>
      <c r="E2849" s="2">
        <v>45918</v>
      </c>
      <c r="F2849" s="1">
        <v>900007329</v>
      </c>
      <c r="G2849" s="1">
        <v>2</v>
      </c>
      <c r="H2849" s="1">
        <v>2</v>
      </c>
      <c r="I2849" s="1">
        <v>0</v>
      </c>
      <c r="J2849" s="1" t="str">
        <v>MADURAI</v>
      </c>
      <c r="K2849" s="1">
        <v>0</v>
      </c>
      <c r="L2849" s="1">
        <f t="shared" si="138"/>
        <v>271040</v>
      </c>
      <c r="M2849" s="1">
        <f t="shared" si="139"/>
        <v>271040</v>
      </c>
      <c r="N2849" s="1">
        <f t="shared" si="140"/>
        <v>0</v>
      </c>
    </row>
    <row r="2850" spans="1:14" x14ac:dyDescent="0.25">
      <c r="A2850" s="1" t="str">
        <v>BioLegend</v>
      </c>
      <c r="B2850" s="1">
        <v>5482.4</v>
      </c>
      <c r="C2850" s="1" t="str">
        <v>EED118995</v>
      </c>
      <c r="D2850" s="2">
        <v>45912</v>
      </c>
      <c r="E2850" s="2">
        <v>45918</v>
      </c>
      <c r="F2850" s="1">
        <v>906113</v>
      </c>
      <c r="G2850" s="1">
        <v>1</v>
      </c>
      <c r="H2850" s="1">
        <v>1</v>
      </c>
      <c r="I2850" s="1">
        <v>0</v>
      </c>
      <c r="J2850" s="1" t="str">
        <v>Hyderabad</v>
      </c>
      <c r="K2850" s="1">
        <v>0</v>
      </c>
      <c r="L2850" s="1">
        <f t="shared" si="138"/>
        <v>5482.4</v>
      </c>
      <c r="M2850" s="1">
        <f t="shared" si="139"/>
        <v>5482.4</v>
      </c>
      <c r="N2850" s="1">
        <f t="shared" si="140"/>
        <v>0</v>
      </c>
    </row>
    <row r="2851" spans="1:14" x14ac:dyDescent="0.25">
      <c r="A2851" s="1" t="str">
        <v>BioLegend</v>
      </c>
      <c r="B2851" s="1">
        <v>13428.8</v>
      </c>
      <c r="C2851" s="1" t="str">
        <v>EED118995</v>
      </c>
      <c r="D2851" s="2">
        <v>45912</v>
      </c>
      <c r="E2851" s="2">
        <v>45918</v>
      </c>
      <c r="F2851" s="1">
        <v>921304</v>
      </c>
      <c r="G2851" s="1">
        <v>1</v>
      </c>
      <c r="H2851" s="1">
        <v>1</v>
      </c>
      <c r="I2851" s="1">
        <v>0</v>
      </c>
      <c r="J2851" s="1" t="str">
        <v>Pune</v>
      </c>
      <c r="K2851" s="1">
        <v>0</v>
      </c>
      <c r="L2851" s="1">
        <f t="shared" si="138"/>
        <v>13428.8</v>
      </c>
      <c r="M2851" s="1">
        <f t="shared" si="139"/>
        <v>13428.8</v>
      </c>
      <c r="N2851" s="1">
        <f t="shared" si="140"/>
        <v>0</v>
      </c>
    </row>
    <row r="2852" spans="1:14" x14ac:dyDescent="0.25">
      <c r="A2852" s="1" t="str">
        <v>BioLegend</v>
      </c>
      <c r="B2852" s="1">
        <v>7823.2000000000007</v>
      </c>
      <c r="C2852" s="1" t="str">
        <v>EED118995</v>
      </c>
      <c r="D2852" s="2">
        <v>45912</v>
      </c>
      <c r="E2852" s="2">
        <v>45918</v>
      </c>
      <c r="F2852" s="1">
        <v>926201</v>
      </c>
      <c r="G2852" s="1">
        <v>1</v>
      </c>
      <c r="H2852" s="1">
        <v>1</v>
      </c>
      <c r="I2852" s="1">
        <v>0</v>
      </c>
      <c r="J2852" s="1" t="str">
        <v>Pune</v>
      </c>
      <c r="K2852" s="1">
        <v>0</v>
      </c>
      <c r="L2852" s="1">
        <f t="shared" si="138"/>
        <v>7823.2000000000007</v>
      </c>
      <c r="M2852" s="1">
        <f t="shared" si="139"/>
        <v>7823.2000000000007</v>
      </c>
      <c r="N2852" s="1">
        <f t="shared" si="140"/>
        <v>0</v>
      </c>
    </row>
    <row r="2853" spans="1:14" x14ac:dyDescent="0.25">
      <c r="A2853" s="1" t="str">
        <v>MABTECH</v>
      </c>
      <c r="B2853" s="1">
        <v>0</v>
      </c>
      <c r="C2853" s="1" t="str">
        <v>SE041813</v>
      </c>
      <c r="D2853" s="2">
        <v>45916</v>
      </c>
      <c r="E2853" s="2">
        <v>45919</v>
      </c>
      <c r="F2853" s="1" t="str">
        <v>3420-4AST-2</v>
      </c>
      <c r="G2853" s="1">
        <v>1</v>
      </c>
      <c r="H2853" s="1">
        <v>1</v>
      </c>
      <c r="I2853" s="1">
        <v>0</v>
      </c>
      <c r="J2853" s="1" t="str">
        <v>Mumbai</v>
      </c>
      <c r="K2853" s="1">
        <v>0</v>
      </c>
      <c r="L2853" s="1">
        <f t="shared" si="138"/>
        <v>0</v>
      </c>
      <c r="M2853" s="1">
        <f t="shared" si="139"/>
        <v>0</v>
      </c>
      <c r="N2853" s="1">
        <f t="shared" si="140"/>
        <v>0</v>
      </c>
    </row>
    <row r="2854" spans="1:14" x14ac:dyDescent="0.25">
      <c r="A2854" s="1" t="str">
        <v>BioXcell</v>
      </c>
      <c r="B2854" s="1">
        <v>15136</v>
      </c>
      <c r="C2854" s="1">
        <v>178883</v>
      </c>
      <c r="D2854" s="2">
        <v>45915</v>
      </c>
      <c r="E2854" s="2">
        <v>45919</v>
      </c>
      <c r="F2854" s="1" t="str">
        <v>BE0055</v>
      </c>
      <c r="G2854" s="1">
        <v>1</v>
      </c>
      <c r="H2854" s="1">
        <v>1</v>
      </c>
      <c r="I2854" s="1">
        <v>0</v>
      </c>
      <c r="J2854" s="1" t="str">
        <v>Kharagpur</v>
      </c>
      <c r="K2854" s="1">
        <v>0</v>
      </c>
      <c r="L2854" s="1">
        <f t="shared" si="138"/>
        <v>15136</v>
      </c>
      <c r="M2854" s="1">
        <f t="shared" si="139"/>
        <v>15136</v>
      </c>
      <c r="N2854" s="1">
        <f t="shared" si="140"/>
        <v>0</v>
      </c>
    </row>
    <row r="2855" spans="1:14" x14ac:dyDescent="0.25">
      <c r="A2855" s="1" t="str">
        <v>BioXcell</v>
      </c>
      <c r="B2855" s="1">
        <v>79464</v>
      </c>
      <c r="C2855" s="1">
        <v>178883</v>
      </c>
      <c r="D2855" s="2">
        <v>45915</v>
      </c>
      <c r="E2855" s="2">
        <v>45919</v>
      </c>
      <c r="F2855" s="1" t="str">
        <v>BE0089</v>
      </c>
      <c r="G2855" s="1">
        <v>1</v>
      </c>
      <c r="H2855" s="1">
        <v>1</v>
      </c>
      <c r="I2855" s="1">
        <v>0</v>
      </c>
      <c r="J2855" s="1" t="str">
        <v>NAGPUR</v>
      </c>
      <c r="K2855" s="1">
        <v>0</v>
      </c>
      <c r="L2855" s="1">
        <f t="shared" si="138"/>
        <v>79464</v>
      </c>
      <c r="M2855" s="1">
        <f t="shared" si="139"/>
        <v>79464</v>
      </c>
      <c r="N2855" s="1">
        <f t="shared" si="140"/>
        <v>0</v>
      </c>
    </row>
    <row r="2856" spans="1:14" x14ac:dyDescent="0.25">
      <c r="A2856" s="1" t="str">
        <v>BioXcell</v>
      </c>
      <c r="B2856" s="1">
        <v>93632</v>
      </c>
      <c r="C2856" s="1">
        <v>178883</v>
      </c>
      <c r="D2856" s="2">
        <v>45915</v>
      </c>
      <c r="E2856" s="2">
        <v>45919</v>
      </c>
      <c r="F2856" s="1" t="str">
        <v>BE0146</v>
      </c>
      <c r="G2856" s="1">
        <v>1</v>
      </c>
      <c r="H2856" s="1">
        <v>1</v>
      </c>
      <c r="I2856" s="1">
        <v>0</v>
      </c>
      <c r="J2856" s="1" t="str">
        <v>NAGPUR</v>
      </c>
      <c r="K2856" s="1">
        <v>0</v>
      </c>
      <c r="L2856" s="1">
        <f t="shared" si="138"/>
        <v>93632</v>
      </c>
      <c r="M2856" s="1">
        <f t="shared" si="139"/>
        <v>93632</v>
      </c>
      <c r="N2856" s="1">
        <f t="shared" si="140"/>
        <v>0</v>
      </c>
    </row>
    <row r="2857" spans="1:14" x14ac:dyDescent="0.25">
      <c r="A2857" s="1" t="str">
        <v>BioXcell</v>
      </c>
      <c r="B2857" s="1">
        <v>289344</v>
      </c>
      <c r="C2857" s="1">
        <v>178883</v>
      </c>
      <c r="D2857" s="2">
        <v>45915</v>
      </c>
      <c r="E2857" s="2">
        <v>45919</v>
      </c>
      <c r="F2857" s="1" t="str">
        <v>BE0416</v>
      </c>
      <c r="G2857" s="1">
        <v>1</v>
      </c>
      <c r="H2857" s="1">
        <v>0</v>
      </c>
      <c r="I2857" s="1">
        <v>1</v>
      </c>
      <c r="J2857" s="1" t="str">
        <v>STOCK</v>
      </c>
      <c r="K2857" s="1" t="str">
        <v>Stock</v>
      </c>
      <c r="L2857" s="1">
        <f t="shared" si="138"/>
        <v>289344</v>
      </c>
      <c r="M2857" s="1">
        <f t="shared" si="139"/>
        <v>0</v>
      </c>
      <c r="N2857" s="1">
        <f t="shared" si="140"/>
        <v>289344</v>
      </c>
    </row>
    <row r="2858" spans="1:14" x14ac:dyDescent="0.25">
      <c r="A2858" s="1" t="str">
        <v>DHARMACON</v>
      </c>
      <c r="B2858" s="1">
        <v>197912</v>
      </c>
      <c r="C2858" s="1" t="str">
        <v>SO3321488G09152025</v>
      </c>
      <c r="D2858" s="2">
        <v>45915</v>
      </c>
      <c r="E2858" s="2">
        <v>45922</v>
      </c>
      <c r="F2858" s="1" t="str">
        <v>HD 105-007</v>
      </c>
      <c r="G2858" s="1">
        <v>1</v>
      </c>
      <c r="H2858" s="1">
        <v>1</v>
      </c>
      <c r="I2858" s="1">
        <v>0</v>
      </c>
      <c r="J2858" s="1" t="str">
        <v>Gujrat</v>
      </c>
      <c r="K2858" s="1">
        <v>0</v>
      </c>
      <c r="L2858" s="1">
        <f t="shared" si="138"/>
        <v>197912</v>
      </c>
      <c r="M2858" s="1">
        <f t="shared" si="139"/>
        <v>197912</v>
      </c>
      <c r="N2858" s="1">
        <f t="shared" si="140"/>
        <v>0</v>
      </c>
    </row>
    <row r="2859" spans="1:14" x14ac:dyDescent="0.25">
      <c r="A2859" s="1" t="str">
        <v>DHARMACON</v>
      </c>
      <c r="B2859" s="1">
        <v>88</v>
      </c>
      <c r="C2859" s="1" t="str">
        <v>SO3321488G09152025</v>
      </c>
      <c r="D2859" s="2">
        <v>45915</v>
      </c>
      <c r="E2859" s="2">
        <v>45922</v>
      </c>
      <c r="F2859" s="1" t="str">
        <v>HD PAR- 008</v>
      </c>
      <c r="G2859" s="1">
        <v>1</v>
      </c>
      <c r="H2859" s="1">
        <v>1</v>
      </c>
      <c r="I2859" s="1">
        <v>0</v>
      </c>
      <c r="J2859" s="1" t="str">
        <v>Gujrat</v>
      </c>
      <c r="K2859" s="1">
        <v>0</v>
      </c>
      <c r="L2859" s="1">
        <f t="shared" si="138"/>
        <v>88</v>
      </c>
      <c r="M2859" s="1">
        <f t="shared" si="139"/>
        <v>88</v>
      </c>
      <c r="N2859" s="1">
        <f t="shared" si="140"/>
        <v>0</v>
      </c>
    </row>
    <row r="2860" spans="1:14" x14ac:dyDescent="0.25">
      <c r="A2860" s="1" t="str">
        <v>MP Bio</v>
      </c>
      <c r="B2860" s="1">
        <v>11860.25</v>
      </c>
      <c r="C2860" s="1" t="str">
        <v>MP/LS/25-26/1283</v>
      </c>
      <c r="D2860" s="2">
        <v>45917</v>
      </c>
      <c r="E2860" s="2">
        <v>45922</v>
      </c>
      <c r="F2860" s="1">
        <v>100575</v>
      </c>
      <c r="G2860" s="1">
        <v>2</v>
      </c>
      <c r="H2860" s="1">
        <v>0</v>
      </c>
      <c r="I2860" s="1">
        <v>2</v>
      </c>
      <c r="J2860" s="1" t="str">
        <v>STOCK</v>
      </c>
      <c r="K2860" s="1" t="str">
        <v>Stock</v>
      </c>
      <c r="L2860" s="1">
        <f t="shared" si="138"/>
        <v>23720.5</v>
      </c>
      <c r="M2860" s="1">
        <f t="shared" si="139"/>
        <v>0</v>
      </c>
      <c r="N2860" s="1">
        <f t="shared" si="140"/>
        <v>23720.5</v>
      </c>
    </row>
    <row r="2861" spans="1:14" x14ac:dyDescent="0.25">
      <c r="A2861" s="1" t="str">
        <v>MP Bio</v>
      </c>
      <c r="B2861" s="1">
        <v>51562.5</v>
      </c>
      <c r="C2861" s="1" t="str">
        <v>MP/LS/25-26/1283</v>
      </c>
      <c r="D2861" s="2">
        <v>45917</v>
      </c>
      <c r="E2861" s="2">
        <v>45922</v>
      </c>
      <c r="F2861" s="1">
        <v>162517</v>
      </c>
      <c r="G2861" s="1">
        <v>1</v>
      </c>
      <c r="H2861" s="1">
        <v>1</v>
      </c>
      <c r="I2861" s="1">
        <v>0</v>
      </c>
      <c r="J2861" s="1" t="e">
        <v>#N/A</v>
      </c>
      <c r="K2861" s="1">
        <v>0</v>
      </c>
      <c r="L2861" s="1">
        <f t="shared" si="138"/>
        <v>51562.5</v>
      </c>
      <c r="M2861" s="1">
        <f t="shared" si="139"/>
        <v>51562.5</v>
      </c>
      <c r="N2861" s="1">
        <f t="shared" si="140"/>
        <v>0</v>
      </c>
    </row>
    <row r="2862" spans="1:14" x14ac:dyDescent="0.25">
      <c r="A2862" s="1" t="str">
        <v>TargetMol</v>
      </c>
      <c r="B2862" s="1">
        <v>74800</v>
      </c>
      <c r="C2862" s="1" t="str">
        <v>INV250918-002</v>
      </c>
      <c r="D2862" s="2">
        <v>45918</v>
      </c>
      <c r="E2862" s="2">
        <v>45923</v>
      </c>
      <c r="F2862" s="1" t="str">
        <v>L8300</v>
      </c>
      <c r="G2862" s="1">
        <v>1</v>
      </c>
      <c r="H2862" s="1">
        <v>1</v>
      </c>
      <c r="I2862" s="1">
        <v>0</v>
      </c>
      <c r="J2862" s="1" t="str">
        <v>Chennai</v>
      </c>
      <c r="K2862" s="1">
        <v>0</v>
      </c>
      <c r="L2862" s="1">
        <f t="shared" si="138"/>
        <v>74800</v>
      </c>
      <c r="M2862" s="1">
        <f t="shared" si="139"/>
        <v>74800</v>
      </c>
      <c r="N2862" s="1">
        <f t="shared" si="140"/>
        <v>0</v>
      </c>
    </row>
    <row r="2863" spans="1:14" x14ac:dyDescent="0.25">
      <c r="A2863" s="1" t="str">
        <v>TargetMol</v>
      </c>
      <c r="B2863" s="1">
        <v>21014.400000000001</v>
      </c>
      <c r="C2863" s="1" t="str">
        <v>INV250918-001</v>
      </c>
      <c r="D2863" s="2">
        <v>45918</v>
      </c>
      <c r="E2863" s="2">
        <v>45923</v>
      </c>
      <c r="F2863" s="1" t="str">
        <v>T5S2254</v>
      </c>
      <c r="G2863" s="1">
        <v>1</v>
      </c>
      <c r="H2863" s="1">
        <v>1</v>
      </c>
      <c r="I2863" s="1">
        <v>0</v>
      </c>
      <c r="J2863" s="1" t="str">
        <v>Punjab</v>
      </c>
      <c r="K2863" s="1" t="str">
        <v>Address Confirmation by Vishal</v>
      </c>
      <c r="L2863" s="1">
        <f t="shared" si="138"/>
        <v>21014.400000000001</v>
      </c>
      <c r="M2863" s="1">
        <f t="shared" si="139"/>
        <v>21014.400000000001</v>
      </c>
      <c r="N2863" s="1">
        <f t="shared" si="140"/>
        <v>0</v>
      </c>
    </row>
    <row r="2864" spans="1:14" x14ac:dyDescent="0.25">
      <c r="A2864" s="1" t="str">
        <v>BioXcell</v>
      </c>
      <c r="B2864" s="1">
        <v>246998.40000000002</v>
      </c>
      <c r="C2864" s="1" t="str">
        <v>179029, 179104</v>
      </c>
      <c r="D2864" s="2">
        <v>45919</v>
      </c>
      <c r="E2864" s="2">
        <v>45923</v>
      </c>
      <c r="F2864" s="1" t="str">
        <v>BE0146</v>
      </c>
      <c r="G2864" s="1">
        <v>1</v>
      </c>
      <c r="H2864" s="1">
        <v>1</v>
      </c>
      <c r="I2864" s="1">
        <v>0</v>
      </c>
      <c r="J2864" s="1" t="str">
        <v>Banglore</v>
      </c>
      <c r="K2864" s="1">
        <v>0</v>
      </c>
      <c r="L2864" s="1">
        <f t="shared" si="138"/>
        <v>246998.40000000002</v>
      </c>
      <c r="M2864" s="1">
        <f t="shared" si="139"/>
        <v>246998.40000000002</v>
      </c>
      <c r="N2864" s="1">
        <f t="shared" si="140"/>
        <v>0</v>
      </c>
    </row>
    <row r="2865" spans="1:14" x14ac:dyDescent="0.25">
      <c r="A2865" s="1" t="str">
        <v>BioXcell</v>
      </c>
      <c r="B2865" s="1">
        <v>97504</v>
      </c>
      <c r="C2865" s="1" t="str">
        <v>179029, 179104</v>
      </c>
      <c r="D2865" s="2">
        <v>45919</v>
      </c>
      <c r="E2865" s="2">
        <v>45923</v>
      </c>
      <c r="F2865" s="1" t="str">
        <v>BE0146</v>
      </c>
      <c r="G2865" s="1">
        <v>1</v>
      </c>
      <c r="H2865" s="1">
        <v>1</v>
      </c>
      <c r="I2865" s="1">
        <v>0</v>
      </c>
      <c r="J2865" s="1" t="str">
        <v>BANGLORE</v>
      </c>
      <c r="K2865" s="1">
        <v>0</v>
      </c>
      <c r="L2865" s="1">
        <f t="shared" si="138"/>
        <v>97504</v>
      </c>
      <c r="M2865" s="1">
        <f t="shared" si="139"/>
        <v>97504</v>
      </c>
      <c r="N2865" s="1">
        <f t="shared" si="140"/>
        <v>0</v>
      </c>
    </row>
    <row r="2866" spans="1:14" x14ac:dyDescent="0.25">
      <c r="A2866" s="1" t="str">
        <v>BioXcell</v>
      </c>
      <c r="B2866" s="1">
        <v>177144</v>
      </c>
      <c r="C2866" s="1" t="str">
        <v>179029, 179104</v>
      </c>
      <c r="D2866" s="2">
        <v>45919</v>
      </c>
      <c r="E2866" s="2">
        <v>45923</v>
      </c>
      <c r="F2866" s="1" t="str">
        <v>BE0346</v>
      </c>
      <c r="G2866" s="1">
        <v>1</v>
      </c>
      <c r="H2866" s="1">
        <v>1</v>
      </c>
      <c r="I2866" s="1">
        <v>0</v>
      </c>
      <c r="J2866" s="1" t="str">
        <v>Lucknow</v>
      </c>
      <c r="K2866" s="1">
        <v>0</v>
      </c>
      <c r="L2866" s="1">
        <f t="shared" si="138"/>
        <v>177144</v>
      </c>
      <c r="M2866" s="1">
        <f t="shared" si="139"/>
        <v>177144</v>
      </c>
      <c r="N2866" s="1">
        <f t="shared" si="140"/>
        <v>0</v>
      </c>
    </row>
    <row r="2867" spans="1:14" x14ac:dyDescent="0.25">
      <c r="A2867" s="1" t="str">
        <v>BioXcell</v>
      </c>
      <c r="B2867" s="1">
        <v>177144</v>
      </c>
      <c r="C2867" s="1" t="str">
        <v>179029, 179104</v>
      </c>
      <c r="D2867" s="2">
        <v>45919</v>
      </c>
      <c r="E2867" s="2">
        <v>45923</v>
      </c>
      <c r="F2867" s="1" t="str">
        <v>BE0360</v>
      </c>
      <c r="G2867" s="1">
        <v>1</v>
      </c>
      <c r="H2867" s="1">
        <v>1</v>
      </c>
      <c r="I2867" s="1">
        <v>0</v>
      </c>
      <c r="J2867" s="1" t="str">
        <v>Lucknow</v>
      </c>
      <c r="K2867" s="1">
        <v>0</v>
      </c>
      <c r="L2867" s="1">
        <f t="shared" si="138"/>
        <v>177144</v>
      </c>
      <c r="M2867" s="1">
        <f t="shared" si="139"/>
        <v>177144</v>
      </c>
      <c r="N2867" s="1">
        <f t="shared" si="140"/>
        <v>0</v>
      </c>
    </row>
    <row r="2868" spans="1:14" x14ac:dyDescent="0.25">
      <c r="A2868" s="1" t="str">
        <v>BioXcell</v>
      </c>
      <c r="B2868" s="1">
        <v>8518.4</v>
      </c>
      <c r="C2868" s="1" t="str">
        <v>179029, 179104</v>
      </c>
      <c r="D2868" s="2">
        <v>45919</v>
      </c>
      <c r="E2868" s="2">
        <v>45923</v>
      </c>
      <c r="F2868" s="1" t="str">
        <v>IP0070</v>
      </c>
      <c r="G2868" s="1">
        <v>1</v>
      </c>
      <c r="H2868" s="1">
        <v>1</v>
      </c>
      <c r="I2868" s="1">
        <v>0</v>
      </c>
      <c r="J2868" s="1" t="str">
        <v>BANGLORE</v>
      </c>
      <c r="K2868" s="1">
        <v>0</v>
      </c>
      <c r="L2868" s="1">
        <f t="shared" si="138"/>
        <v>8518.4</v>
      </c>
      <c r="M2868" s="1">
        <f t="shared" si="139"/>
        <v>8518.4</v>
      </c>
      <c r="N2868" s="1">
        <f t="shared" si="140"/>
        <v>0</v>
      </c>
    </row>
    <row r="2869" spans="1:14" x14ac:dyDescent="0.25">
      <c r="A2869" s="1" t="str">
        <v>Dharmacon</v>
      </c>
      <c r="B2869" s="1">
        <v>16858.16</v>
      </c>
      <c r="C2869" s="1" t="str">
        <v>O091725IN3313548G</v>
      </c>
      <c r="D2869" s="2">
        <v>45923</v>
      </c>
      <c r="E2869" s="2">
        <v>45924</v>
      </c>
      <c r="F2869" s="1" t="str">
        <v>CTM-1174284</v>
      </c>
      <c r="G2869" s="1">
        <v>1</v>
      </c>
      <c r="H2869" s="1">
        <v>1</v>
      </c>
      <c r="I2869" s="1">
        <v>0</v>
      </c>
      <c r="J2869" s="1" t="str">
        <v>Kerala</v>
      </c>
      <c r="K2869" s="1">
        <v>0</v>
      </c>
      <c r="L2869" s="1">
        <f t="shared" si="138"/>
        <v>16858.16</v>
      </c>
      <c r="M2869" s="1">
        <f t="shared" si="139"/>
        <v>16858.16</v>
      </c>
      <c r="N2869" s="1">
        <f t="shared" si="140"/>
        <v>0</v>
      </c>
    </row>
    <row r="2870" spans="1:14" x14ac:dyDescent="0.25">
      <c r="A2870" s="1" t="str">
        <v>Dharmacon</v>
      </c>
      <c r="B2870" s="1">
        <v>33616</v>
      </c>
      <c r="C2870" s="1" t="str">
        <v>O091725IN3313548G</v>
      </c>
      <c r="D2870" s="2">
        <v>45923</v>
      </c>
      <c r="E2870" s="2">
        <v>45924</v>
      </c>
      <c r="F2870" s="1" t="str">
        <v>D-001206-14-20</v>
      </c>
      <c r="G2870" s="1">
        <v>1</v>
      </c>
      <c r="H2870" s="1">
        <v>1</v>
      </c>
      <c r="I2870" s="1">
        <v>0</v>
      </c>
      <c r="J2870" s="1" t="str">
        <v>Delhi</v>
      </c>
      <c r="K2870" s="1" t="str">
        <v>Priyanka Madam</v>
      </c>
      <c r="L2870" s="1">
        <f t="shared" si="138"/>
        <v>33616</v>
      </c>
      <c r="M2870" s="1">
        <f t="shared" si="139"/>
        <v>33616</v>
      </c>
      <c r="N2870" s="1">
        <f t="shared" si="140"/>
        <v>0</v>
      </c>
    </row>
    <row r="2871" spans="1:14" x14ac:dyDescent="0.25">
      <c r="A2871" s="1" t="str">
        <v>Dharmacon</v>
      </c>
      <c r="B2871" s="1">
        <v>16544</v>
      </c>
      <c r="C2871" s="1" t="str">
        <v>O091725IN3313548G</v>
      </c>
      <c r="D2871" s="2">
        <v>45923</v>
      </c>
      <c r="E2871" s="2">
        <v>45924</v>
      </c>
      <c r="F2871" s="1" t="str">
        <v>D-001810-10-05</v>
      </c>
      <c r="G2871" s="1">
        <v>1</v>
      </c>
      <c r="H2871" s="1">
        <v>1</v>
      </c>
      <c r="I2871" s="1">
        <v>0</v>
      </c>
      <c r="J2871" s="1" t="str">
        <v>Delhi</v>
      </c>
      <c r="K2871" s="1" t="str">
        <v>Priyanka Madam</v>
      </c>
      <c r="L2871" s="1">
        <f t="shared" si="138"/>
        <v>16544</v>
      </c>
      <c r="M2871" s="1">
        <f t="shared" si="139"/>
        <v>16544</v>
      </c>
      <c r="N2871" s="1">
        <f t="shared" si="140"/>
        <v>0</v>
      </c>
    </row>
    <row r="2872" spans="1:14" x14ac:dyDescent="0.25">
      <c r="A2872" s="1" t="str">
        <v>Dharmacon</v>
      </c>
      <c r="B2872" s="1">
        <v>32912</v>
      </c>
      <c r="C2872" s="1" t="str">
        <v>O091725IN3313548G</v>
      </c>
      <c r="D2872" s="2">
        <v>45923</v>
      </c>
      <c r="E2872" s="2">
        <v>45924</v>
      </c>
      <c r="F2872" s="1" t="str">
        <v>L-011873-00-0005</v>
      </c>
      <c r="G2872" s="1">
        <v>1</v>
      </c>
      <c r="H2872" s="1">
        <v>1</v>
      </c>
      <c r="I2872" s="1">
        <v>0</v>
      </c>
      <c r="J2872" s="1" t="str">
        <v>Pune</v>
      </c>
      <c r="K2872" s="1">
        <v>0</v>
      </c>
      <c r="L2872" s="1">
        <f t="shared" si="138"/>
        <v>32912</v>
      </c>
      <c r="M2872" s="1">
        <f t="shared" si="139"/>
        <v>32912</v>
      </c>
      <c r="N2872" s="1">
        <f t="shared" si="140"/>
        <v>0</v>
      </c>
    </row>
    <row r="2873" spans="1:14" x14ac:dyDescent="0.25">
      <c r="A2873" s="1" t="str">
        <v>Dharmacon</v>
      </c>
      <c r="B2873" s="1">
        <v>13464</v>
      </c>
      <c r="C2873" s="1" t="str">
        <v>O091725IN3313548G</v>
      </c>
      <c r="D2873" s="2">
        <v>45923</v>
      </c>
      <c r="E2873" s="2">
        <v>45924</v>
      </c>
      <c r="F2873" s="1" t="str">
        <v>J-041705-05-0002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13464</v>
      </c>
      <c r="M2873" s="1">
        <f t="shared" si="139"/>
        <v>0</v>
      </c>
      <c r="N2873" s="1">
        <f t="shared" si="140"/>
        <v>13464</v>
      </c>
    </row>
    <row r="2874" spans="1:14" x14ac:dyDescent="0.25">
      <c r="A2874" s="1" t="str">
        <v>Dharmacon</v>
      </c>
      <c r="B2874" s="1">
        <v>13464</v>
      </c>
      <c r="C2874" s="1" t="str">
        <v>O091725IN3313548G</v>
      </c>
      <c r="D2874" s="2">
        <v>45923</v>
      </c>
      <c r="E2874" s="2">
        <v>45924</v>
      </c>
      <c r="F2874" s="1" t="str">
        <v>J-065323-09-0002</v>
      </c>
      <c r="G2874" s="1">
        <v>1</v>
      </c>
      <c r="H2874" s="1">
        <v>0</v>
      </c>
      <c r="I2874" s="1">
        <v>1</v>
      </c>
      <c r="J2874" s="1" t="str">
        <v>Delhi</v>
      </c>
      <c r="K2874" s="1" t="str">
        <v>Deepak/Priyanka Madam</v>
      </c>
      <c r="L2874" s="1">
        <f t="shared" si="138"/>
        <v>13464</v>
      </c>
      <c r="M2874" s="1">
        <f t="shared" si="139"/>
        <v>0</v>
      </c>
      <c r="N2874" s="1">
        <f t="shared" si="140"/>
        <v>13464</v>
      </c>
    </row>
    <row r="2875" spans="1:14" x14ac:dyDescent="0.25">
      <c r="A2875" s="1" t="str">
        <v>Dharmacon</v>
      </c>
      <c r="B2875" s="1">
        <v>32912</v>
      </c>
      <c r="C2875" s="1" t="str">
        <v>O091725IN3313548G</v>
      </c>
      <c r="D2875" s="2">
        <v>45923</v>
      </c>
      <c r="E2875" s="2">
        <v>45924</v>
      </c>
      <c r="F2875" s="1" t="str">
        <v>L-041018-00-0005</v>
      </c>
      <c r="G2875" s="1">
        <v>1</v>
      </c>
      <c r="H2875" s="1">
        <v>0</v>
      </c>
      <c r="I2875" s="1">
        <v>1</v>
      </c>
      <c r="J2875" s="1" t="str">
        <v>Delhi</v>
      </c>
      <c r="K2875" s="1" t="str">
        <v>Deepak/Priyanka Madam</v>
      </c>
      <c r="L2875" s="1">
        <f t="shared" si="138"/>
        <v>32912</v>
      </c>
      <c r="M2875" s="1">
        <f t="shared" si="139"/>
        <v>0</v>
      </c>
      <c r="N2875" s="1">
        <f t="shared" si="140"/>
        <v>32912</v>
      </c>
    </row>
    <row r="2876" spans="1:14" x14ac:dyDescent="0.25">
      <c r="A2876" s="1" t="str">
        <v>Dharmacon</v>
      </c>
      <c r="B2876" s="1">
        <v>16544</v>
      </c>
      <c r="C2876" s="1" t="str">
        <v>O091725IN3313548G</v>
      </c>
      <c r="D2876" s="2">
        <v>45923</v>
      </c>
      <c r="E2876" s="2">
        <v>45924</v>
      </c>
      <c r="F2876" s="1" t="str">
        <v>D-001810-10-05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16544</v>
      </c>
      <c r="M2876" s="1">
        <f t="shared" si="139"/>
        <v>16544</v>
      </c>
      <c r="N2876" s="1">
        <f t="shared" si="140"/>
        <v>0</v>
      </c>
    </row>
    <row r="2877" spans="1:14" x14ac:dyDescent="0.25">
      <c r="A2877" s="1" t="str">
        <v>Dharmacon</v>
      </c>
      <c r="B2877" s="1">
        <v>17688</v>
      </c>
      <c r="C2877" s="1" t="str">
        <v>O091725IN3313548G</v>
      </c>
      <c r="D2877" s="2">
        <v>45923</v>
      </c>
      <c r="E2877" s="2">
        <v>45924</v>
      </c>
      <c r="F2877" s="1" t="str">
        <v>IN-001005-01-05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17688</v>
      </c>
      <c r="M2877" s="1">
        <f t="shared" si="139"/>
        <v>17688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CN-001000-01-05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154968</v>
      </c>
      <c r="C2879" s="1" t="str">
        <v>O091725IN3313548G</v>
      </c>
      <c r="D2879" s="2">
        <v>45923</v>
      </c>
      <c r="E2879" s="2">
        <v>45924</v>
      </c>
      <c r="F2879" s="1" t="str">
        <v>VSGH12684-16EG7919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On Hold</v>
      </c>
      <c r="L2879" s="1">
        <f t="shared" si="138"/>
        <v>154968</v>
      </c>
      <c r="M2879" s="1">
        <f t="shared" si="139"/>
        <v>0</v>
      </c>
      <c r="N2879" s="1">
        <f t="shared" si="140"/>
        <v>154968</v>
      </c>
    </row>
    <row r="2880" spans="1:14" x14ac:dyDescent="0.25">
      <c r="A2880" s="1" t="str">
        <v>Dharmacon</v>
      </c>
      <c r="B2880" s="1">
        <v>29458</v>
      </c>
      <c r="C2880" s="1" t="str">
        <v>O091725IN3313548G</v>
      </c>
      <c r="D2880" s="2">
        <v>45923</v>
      </c>
      <c r="E2880" s="2">
        <v>45924</v>
      </c>
      <c r="F2880" s="1" t="str">
        <v>VSGH12000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On Hold</v>
      </c>
      <c r="L2880" s="1">
        <f t="shared" si="138"/>
        <v>29458</v>
      </c>
      <c r="M2880" s="1">
        <f t="shared" si="139"/>
        <v>0</v>
      </c>
      <c r="N2880" s="1">
        <f t="shared" si="140"/>
        <v>29458</v>
      </c>
    </row>
    <row r="2881" spans="1:14" x14ac:dyDescent="0.25">
      <c r="A2881" s="1" t="str">
        <v>Dharmacon</v>
      </c>
      <c r="B2881" s="1">
        <v>141328</v>
      </c>
      <c r="C2881" s="1" t="str">
        <v>O091725IN3313548G</v>
      </c>
      <c r="D2881" s="2">
        <v>45923</v>
      </c>
      <c r="E2881" s="2">
        <v>45924</v>
      </c>
      <c r="F2881" s="1" t="str">
        <v>VSGH12682- 16EG10482</v>
      </c>
      <c r="G2881" s="1">
        <v>1</v>
      </c>
      <c r="H2881" s="1">
        <v>0</v>
      </c>
      <c r="I2881" s="1">
        <v>1</v>
      </c>
      <c r="J2881" s="1" t="str">
        <v>Bhuvneshwar</v>
      </c>
      <c r="K2881" s="1" t="str">
        <v>On Hold</v>
      </c>
      <c r="L2881" s="1">
        <f t="shared" si="138"/>
        <v>141328</v>
      </c>
      <c r="M2881" s="1">
        <f t="shared" si="139"/>
        <v>0</v>
      </c>
      <c r="N2881" s="1">
        <f t="shared" si="140"/>
        <v>141328</v>
      </c>
    </row>
    <row r="2882" spans="1:14" x14ac:dyDescent="0.25">
      <c r="A2882" s="1" t="str">
        <v>Dharmacon</v>
      </c>
      <c r="B2882" s="1">
        <v>154968</v>
      </c>
      <c r="C2882" s="1" t="str">
        <v>O091725IN3313548G</v>
      </c>
      <c r="D2882" s="2">
        <v>45923</v>
      </c>
      <c r="E2882" s="2">
        <v>45924</v>
      </c>
      <c r="F2882" s="1" t="str">
        <v>VSGH12684-16EG7431</v>
      </c>
      <c r="G2882" s="1">
        <v>1</v>
      </c>
      <c r="H2882" s="1">
        <v>0</v>
      </c>
      <c r="I2882" s="1">
        <v>1</v>
      </c>
      <c r="J2882" s="1" t="str">
        <v>Bhuvneshwar</v>
      </c>
      <c r="K2882" s="1" t="str">
        <v>On Hold</v>
      </c>
      <c r="L2882" s="1">
        <f t="shared" si="138"/>
        <v>154968</v>
      </c>
      <c r="M2882" s="1">
        <f t="shared" si="139"/>
        <v>0</v>
      </c>
      <c r="N2882" s="1">
        <f t="shared" si="140"/>
        <v>154968</v>
      </c>
    </row>
    <row r="2883" spans="1:14" x14ac:dyDescent="0.25">
      <c r="A2883" s="1" t="str">
        <v>Dharmacon</v>
      </c>
      <c r="B2883" s="1">
        <v>4840</v>
      </c>
      <c r="C2883" s="1" t="str">
        <v>O091725IN3313548G</v>
      </c>
      <c r="D2883" s="2">
        <v>45923</v>
      </c>
      <c r="E2883" s="2">
        <v>45924</v>
      </c>
      <c r="F2883" s="1" t="str">
        <v>YSC6273-201920573</v>
      </c>
      <c r="G2883" s="1">
        <v>1</v>
      </c>
      <c r="H2883" s="1">
        <v>1</v>
      </c>
      <c r="I2883" s="1">
        <v>0</v>
      </c>
      <c r="J2883" s="1" t="str">
        <v>Hyderabad</v>
      </c>
      <c r="K2883" s="1">
        <v>0</v>
      </c>
      <c r="L2883" s="1">
        <f t="shared" si="138"/>
        <v>4840</v>
      </c>
      <c r="M2883" s="1">
        <f t="shared" si="139"/>
        <v>4840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YSC6273-201929890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20856</v>
      </c>
      <c r="C2885" s="1" t="str">
        <v>O091725IN3313548G</v>
      </c>
      <c r="D2885" s="2">
        <v>45923</v>
      </c>
      <c r="E2885" s="2">
        <v>45924</v>
      </c>
      <c r="F2885" s="1" t="str">
        <v>T-2001-02</v>
      </c>
      <c r="G2885" s="1">
        <v>1</v>
      </c>
      <c r="H2885" s="1">
        <v>1</v>
      </c>
      <c r="I2885" s="1">
        <v>0</v>
      </c>
      <c r="J2885" s="1" t="str">
        <v>Delhi</v>
      </c>
      <c r="K2885" s="1" t="str">
        <v>Priyanka Madam</v>
      </c>
      <c r="L2885" s="1">
        <f t="shared" si="138"/>
        <v>20856</v>
      </c>
      <c r="M2885" s="1">
        <f t="shared" si="139"/>
        <v>20856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T-2004-02</v>
      </c>
      <c r="G2886" s="1">
        <v>1</v>
      </c>
      <c r="H2886" s="1">
        <v>1</v>
      </c>
      <c r="I2886" s="1">
        <v>0</v>
      </c>
      <c r="J2886" s="1" t="str">
        <v>Delhi</v>
      </c>
      <c r="K2886" s="1" t="str">
        <v>Priyanka Madam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MP Bio</v>
      </c>
      <c r="B2887" s="1">
        <v>16000</v>
      </c>
      <c r="C2887" s="1" t="str">
        <v>MP/LS/25-26/1297</v>
      </c>
      <c r="D2887" s="2">
        <v>45917</v>
      </c>
      <c r="E2887" s="2">
        <v>45924</v>
      </c>
      <c r="F2887" s="1" t="str">
        <v>092913726</v>
      </c>
      <c r="G2887" s="1">
        <v>7</v>
      </c>
      <c r="H2887" s="1">
        <v>0</v>
      </c>
      <c r="I2887" s="1">
        <v>7</v>
      </c>
      <c r="J2887" s="1" t="str">
        <v>STOCK</v>
      </c>
      <c r="K2887" s="1" t="str">
        <v>Stock</v>
      </c>
      <c r="L2887" s="1">
        <f t="shared" si="141"/>
        <v>112000</v>
      </c>
      <c r="M2887" s="1">
        <f t="shared" si="142"/>
        <v>0</v>
      </c>
      <c r="N2887" s="1">
        <f t="shared" si="143"/>
        <v>112000</v>
      </c>
    </row>
    <row r="2888" spans="1:14" x14ac:dyDescent="0.25">
      <c r="A2888" s="1" t="str">
        <v>MYBIOSOURCE</v>
      </c>
      <c r="B2888" s="1">
        <v>40766</v>
      </c>
      <c r="C2888" s="1">
        <v>921769</v>
      </c>
      <c r="D2888" s="2">
        <v>45919</v>
      </c>
      <c r="E2888" s="2">
        <v>45925</v>
      </c>
      <c r="F2888" s="1" t="str">
        <v>MBS2515061</v>
      </c>
      <c r="G2888" s="1">
        <v>1</v>
      </c>
      <c r="H2888" s="1">
        <v>1</v>
      </c>
      <c r="I2888" s="1">
        <v>0</v>
      </c>
      <c r="J2888" s="1" t="str">
        <v>JAIPUR</v>
      </c>
      <c r="K2888" s="1">
        <v>0</v>
      </c>
      <c r="L2888" s="1">
        <f t="shared" si="141"/>
        <v>40766</v>
      </c>
      <c r="M2888" s="1">
        <f t="shared" si="142"/>
        <v>40766</v>
      </c>
      <c r="N2888" s="1">
        <f t="shared" si="143"/>
        <v>0</v>
      </c>
    </row>
    <row r="2889" spans="1:14" x14ac:dyDescent="0.25">
      <c r="A2889" s="1" t="str">
        <v>TOPCLASS ENTERPRISES</v>
      </c>
      <c r="B2889" s="1">
        <v>15540</v>
      </c>
      <c r="C2889" s="1" t="str">
        <v>TPC/25-26/00483</v>
      </c>
      <c r="D2889" s="2">
        <v>45923</v>
      </c>
      <c r="E2889" s="2">
        <v>45925</v>
      </c>
      <c r="F2889" s="1" t="str">
        <v>S1714</v>
      </c>
      <c r="G2889" s="1">
        <v>2</v>
      </c>
      <c r="H2889" s="1">
        <v>0</v>
      </c>
      <c r="I2889" s="1">
        <v>2</v>
      </c>
      <c r="J2889" s="1" t="str">
        <v>Banglore</v>
      </c>
      <c r="K2889" s="1" t="str">
        <v>On Hold</v>
      </c>
      <c r="L2889" s="1">
        <f t="shared" si="141"/>
        <v>31080</v>
      </c>
      <c r="M2889" s="1">
        <f t="shared" si="142"/>
        <v>0</v>
      </c>
      <c r="N2889" s="1">
        <f t="shared" si="143"/>
        <v>31080</v>
      </c>
    </row>
    <row r="2890" spans="1:14" x14ac:dyDescent="0.25">
      <c r="A2890" s="1" t="str">
        <v>TargetMol</v>
      </c>
      <c r="B2890" s="1">
        <v>25924.800000000003</v>
      </c>
      <c r="C2890" s="1" t="str">
        <v>INV250923-074</v>
      </c>
      <c r="D2890" s="2">
        <v>45923</v>
      </c>
      <c r="E2890" s="2">
        <v>45926</v>
      </c>
      <c r="F2890" s="1" t="str">
        <v>TMPH-02761</v>
      </c>
      <c r="G2890" s="1">
        <v>1</v>
      </c>
      <c r="H2890" s="1">
        <v>1</v>
      </c>
      <c r="I2890" s="1">
        <v>0</v>
      </c>
      <c r="J2890" s="1" t="str">
        <v>Hyderabad</v>
      </c>
      <c r="K2890" s="1">
        <v>0</v>
      </c>
      <c r="L2890" s="1">
        <f t="shared" si="141"/>
        <v>25924.800000000003</v>
      </c>
      <c r="M2890" s="1">
        <f t="shared" si="142"/>
        <v>25924.800000000003</v>
      </c>
      <c r="N2890" s="1">
        <f t="shared" si="143"/>
        <v>0</v>
      </c>
    </row>
    <row r="2891" spans="1:14" x14ac:dyDescent="0.25">
      <c r="A2891" s="1" t="str">
        <v>TargetMol</v>
      </c>
      <c r="B2891" s="1">
        <v>9398.4</v>
      </c>
      <c r="C2891" s="1" t="str">
        <v>INV250923-069</v>
      </c>
      <c r="D2891" s="2">
        <v>45923</v>
      </c>
      <c r="E2891" s="2">
        <v>45926</v>
      </c>
      <c r="F2891" s="1" t="str">
        <v>T1765</v>
      </c>
      <c r="G2891" s="1">
        <v>2</v>
      </c>
      <c r="H2891" s="1">
        <v>2</v>
      </c>
      <c r="I2891" s="1">
        <v>0</v>
      </c>
      <c r="J2891" s="1" t="str">
        <v>JAIPUR</v>
      </c>
      <c r="K2891" s="1" t="str">
        <v>Saturday (4-10-2025)</v>
      </c>
      <c r="L2891" s="1">
        <f t="shared" si="141"/>
        <v>18796.8</v>
      </c>
      <c r="M2891" s="1">
        <f t="shared" si="142"/>
        <v>18796.8</v>
      </c>
      <c r="N2891" s="1">
        <f t="shared" si="143"/>
        <v>0</v>
      </c>
    </row>
    <row r="2892" spans="1:14" x14ac:dyDescent="0.25">
      <c r="A2892" s="1" t="str">
        <v>BioLegend</v>
      </c>
      <c r="B2892" s="1">
        <v>6468</v>
      </c>
      <c r="C2892" s="1" t="str">
        <v>EED119246</v>
      </c>
      <c r="D2892" s="2">
        <v>45919</v>
      </c>
      <c r="E2892" s="2">
        <v>45926</v>
      </c>
      <c r="F2892" s="1">
        <v>100219</v>
      </c>
      <c r="G2892" s="1">
        <v>1</v>
      </c>
      <c r="H2892" s="1">
        <v>1</v>
      </c>
      <c r="I2892" s="1">
        <v>0</v>
      </c>
      <c r="J2892" s="1" t="str">
        <v>Lucknow</v>
      </c>
      <c r="K2892" s="1">
        <v>0</v>
      </c>
      <c r="L2892" s="1">
        <f t="shared" si="141"/>
        <v>6468</v>
      </c>
      <c r="M2892" s="1">
        <f t="shared" si="142"/>
        <v>6468</v>
      </c>
      <c r="N2892" s="1">
        <f t="shared" si="143"/>
        <v>0</v>
      </c>
    </row>
    <row r="2893" spans="1:14" x14ac:dyDescent="0.25">
      <c r="A2893" s="1" t="str">
        <v>BioLegend</v>
      </c>
      <c r="B2893" s="1">
        <v>13244</v>
      </c>
      <c r="C2893" s="1" t="str">
        <v>EED119246</v>
      </c>
      <c r="D2893" s="2">
        <v>45919</v>
      </c>
      <c r="E2893" s="2">
        <v>45926</v>
      </c>
      <c r="F2893" s="1">
        <v>100536</v>
      </c>
      <c r="G2893" s="1">
        <v>1</v>
      </c>
      <c r="H2893" s="1">
        <v>1</v>
      </c>
      <c r="I2893" s="1">
        <v>0</v>
      </c>
      <c r="J2893" s="1" t="str">
        <v>Kerala</v>
      </c>
      <c r="K2893" s="1">
        <v>0</v>
      </c>
      <c r="L2893" s="1">
        <f t="shared" si="141"/>
        <v>13244</v>
      </c>
      <c r="M2893" s="1">
        <f t="shared" si="142"/>
        <v>13244</v>
      </c>
      <c r="N2893" s="1">
        <f t="shared" si="143"/>
        <v>0</v>
      </c>
    </row>
    <row r="2894" spans="1:14" x14ac:dyDescent="0.25">
      <c r="A2894" s="1" t="str">
        <v>BioLegend</v>
      </c>
      <c r="B2894" s="1">
        <v>12196.8</v>
      </c>
      <c r="C2894" s="1" t="str">
        <v>EED119246</v>
      </c>
      <c r="D2894" s="2">
        <v>45919</v>
      </c>
      <c r="E2894" s="2">
        <v>45926</v>
      </c>
      <c r="F2894" s="1">
        <v>100722</v>
      </c>
      <c r="G2894" s="1">
        <v>2</v>
      </c>
      <c r="H2894" s="1">
        <v>2</v>
      </c>
      <c r="I2894" s="1">
        <v>0</v>
      </c>
      <c r="J2894" s="1" t="str">
        <v>Pune</v>
      </c>
      <c r="K2894" s="1">
        <v>0</v>
      </c>
      <c r="L2894" s="1">
        <f t="shared" si="141"/>
        <v>24393.599999999999</v>
      </c>
      <c r="M2894" s="1">
        <f t="shared" si="142"/>
        <v>24393.599999999999</v>
      </c>
      <c r="N2894" s="1">
        <f t="shared" si="143"/>
        <v>0</v>
      </c>
    </row>
    <row r="2895" spans="1:14" x14ac:dyDescent="0.25">
      <c r="A2895" s="1" t="str">
        <v>BioLegend</v>
      </c>
      <c r="B2895" s="1">
        <v>2032.8000000000002</v>
      </c>
      <c r="C2895" s="1" t="str">
        <v>EED119246</v>
      </c>
      <c r="D2895" s="2">
        <v>45919</v>
      </c>
      <c r="E2895" s="2">
        <v>45926</v>
      </c>
      <c r="F2895" s="1">
        <v>103011</v>
      </c>
      <c r="G2895" s="1">
        <v>1</v>
      </c>
      <c r="H2895" s="1">
        <v>0</v>
      </c>
      <c r="I2895" s="1">
        <v>1</v>
      </c>
      <c r="J2895" s="1" t="str">
        <v>Kolkata</v>
      </c>
      <c r="K2895" s="1" t="str">
        <v>Monday (6-10-2025)</v>
      </c>
      <c r="L2895" s="1">
        <f t="shared" si="141"/>
        <v>2032.8000000000002</v>
      </c>
      <c r="M2895" s="1">
        <f t="shared" si="142"/>
        <v>0</v>
      </c>
      <c r="N2895" s="1">
        <f t="shared" si="143"/>
        <v>2032.8000000000002</v>
      </c>
    </row>
    <row r="2896" spans="1:14" x14ac:dyDescent="0.25">
      <c r="A2896" s="1" t="str">
        <v>BioLegend</v>
      </c>
      <c r="B2896" s="1">
        <v>2648.8</v>
      </c>
      <c r="C2896" s="1" t="str">
        <v>EED119246</v>
      </c>
      <c r="D2896" s="2">
        <v>45919</v>
      </c>
      <c r="E2896" s="2">
        <v>45926</v>
      </c>
      <c r="F2896" s="1">
        <v>123109</v>
      </c>
      <c r="G2896" s="1">
        <v>1</v>
      </c>
      <c r="H2896" s="1">
        <v>1</v>
      </c>
      <c r="I2896" s="1">
        <v>0</v>
      </c>
      <c r="J2896" s="1" t="str">
        <v>Hyderabad</v>
      </c>
      <c r="K2896" s="1">
        <v>0</v>
      </c>
      <c r="L2896" s="1">
        <f t="shared" si="141"/>
        <v>2648.8</v>
      </c>
      <c r="M2896" s="1">
        <f t="shared" si="142"/>
        <v>2648.8</v>
      </c>
      <c r="N2896" s="1">
        <f t="shared" si="143"/>
        <v>0</v>
      </c>
    </row>
    <row r="2897" spans="1:14" x14ac:dyDescent="0.25">
      <c r="A2897" s="1" t="str">
        <v>BioLegend</v>
      </c>
      <c r="B2897" s="1">
        <v>18018</v>
      </c>
      <c r="C2897" s="1" t="str">
        <v>EED119246</v>
      </c>
      <c r="D2897" s="2">
        <v>45919</v>
      </c>
      <c r="E2897" s="2">
        <v>45926</v>
      </c>
      <c r="F2897" s="1">
        <v>138419</v>
      </c>
      <c r="G2897" s="1">
        <v>1</v>
      </c>
      <c r="H2897" s="1">
        <v>1</v>
      </c>
      <c r="I2897" s="1">
        <v>0</v>
      </c>
      <c r="J2897" s="1" t="str">
        <v>Karnataka</v>
      </c>
      <c r="K2897" s="1">
        <v>0</v>
      </c>
      <c r="L2897" s="1">
        <f t="shared" si="141"/>
        <v>18018</v>
      </c>
      <c r="M2897" s="1">
        <f t="shared" si="142"/>
        <v>18018</v>
      </c>
      <c r="N2897" s="1">
        <f t="shared" si="143"/>
        <v>0</v>
      </c>
    </row>
    <row r="2898" spans="1:14" x14ac:dyDescent="0.25">
      <c r="A2898" s="1" t="str">
        <v>BioLegend</v>
      </c>
      <c r="B2898" s="1">
        <v>10841.6</v>
      </c>
      <c r="C2898" s="1" t="str">
        <v>EED119246</v>
      </c>
      <c r="D2898" s="2">
        <v>45919</v>
      </c>
      <c r="E2898" s="2">
        <v>45926</v>
      </c>
      <c r="F2898" s="1">
        <v>144215</v>
      </c>
      <c r="G2898" s="1">
        <v>1</v>
      </c>
      <c r="H2898" s="1">
        <v>1</v>
      </c>
      <c r="I2898" s="1">
        <v>0</v>
      </c>
      <c r="J2898" s="1" t="str">
        <v>Lucknow</v>
      </c>
      <c r="K2898" s="1">
        <v>0</v>
      </c>
      <c r="L2898" s="1">
        <f t="shared" si="141"/>
        <v>10841.6</v>
      </c>
      <c r="M2898" s="1">
        <f t="shared" si="142"/>
        <v>10841.6</v>
      </c>
      <c r="N2898" s="1">
        <f t="shared" si="143"/>
        <v>0</v>
      </c>
    </row>
    <row r="2899" spans="1:14" x14ac:dyDescent="0.25">
      <c r="A2899" s="1" t="str">
        <v>BioLegend</v>
      </c>
      <c r="B2899" s="1">
        <v>6221.6</v>
      </c>
      <c r="C2899" s="1" t="str">
        <v>EED119246</v>
      </c>
      <c r="D2899" s="2">
        <v>45919</v>
      </c>
      <c r="E2899" s="2">
        <v>45926</v>
      </c>
      <c r="F2899" s="1">
        <v>157617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6221.6</v>
      </c>
      <c r="M2899" s="1">
        <f t="shared" si="142"/>
        <v>6221.6</v>
      </c>
      <c r="N2899" s="1">
        <f t="shared" si="143"/>
        <v>0</v>
      </c>
    </row>
    <row r="2900" spans="1:14" x14ac:dyDescent="0.25">
      <c r="A2900" s="1" t="str">
        <v>BioLegend</v>
      </c>
      <c r="B2900" s="1">
        <v>2710.4</v>
      </c>
      <c r="C2900" s="1" t="str">
        <v>EED119246</v>
      </c>
      <c r="D2900" s="2">
        <v>45919</v>
      </c>
      <c r="E2900" s="2">
        <v>45926</v>
      </c>
      <c r="F2900" s="1">
        <v>300402</v>
      </c>
      <c r="G2900" s="1">
        <v>1</v>
      </c>
      <c r="H2900" s="1">
        <v>1</v>
      </c>
      <c r="I2900" s="1">
        <v>0</v>
      </c>
      <c r="J2900" s="1" t="str">
        <v>Delhi</v>
      </c>
      <c r="K2900" s="1">
        <v>0</v>
      </c>
      <c r="L2900" s="1">
        <f t="shared" si="141"/>
        <v>2710.4</v>
      </c>
      <c r="M2900" s="1">
        <f t="shared" si="142"/>
        <v>2710.4</v>
      </c>
      <c r="N2900" s="1">
        <f t="shared" si="143"/>
        <v>0</v>
      </c>
    </row>
    <row r="2901" spans="1:14" x14ac:dyDescent="0.25">
      <c r="A2901" s="1" t="str">
        <v>BioLegend</v>
      </c>
      <c r="B2901" s="1">
        <v>25146</v>
      </c>
      <c r="C2901" s="1" t="str">
        <v>EED119246</v>
      </c>
      <c r="D2901" s="2">
        <v>45919</v>
      </c>
      <c r="E2901" s="2">
        <v>45926</v>
      </c>
      <c r="F2901" s="1">
        <v>300434</v>
      </c>
      <c r="G2901" s="1">
        <v>1</v>
      </c>
      <c r="H2901" s="1">
        <v>1</v>
      </c>
      <c r="I2901" s="1">
        <v>0</v>
      </c>
      <c r="J2901" s="1" t="str">
        <v>Chandigarh</v>
      </c>
      <c r="K2901" s="1">
        <v>0</v>
      </c>
      <c r="L2901" s="1">
        <f t="shared" si="141"/>
        <v>25146</v>
      </c>
      <c r="M2901" s="1">
        <f t="shared" si="142"/>
        <v>25146</v>
      </c>
      <c r="N2901" s="1">
        <f t="shared" si="143"/>
        <v>0</v>
      </c>
    </row>
    <row r="2902" spans="1:14" x14ac:dyDescent="0.25">
      <c r="A2902" s="1" t="str">
        <v>BioLegend</v>
      </c>
      <c r="B2902" s="1">
        <v>26136</v>
      </c>
      <c r="C2902" s="1" t="str">
        <v>EED119246</v>
      </c>
      <c r="D2902" s="2">
        <v>45919</v>
      </c>
      <c r="E2902" s="2">
        <v>45926</v>
      </c>
      <c r="F2902" s="1">
        <v>300468</v>
      </c>
      <c r="G2902" s="1">
        <v>1</v>
      </c>
      <c r="H2902" s="1">
        <v>1</v>
      </c>
      <c r="I2902" s="1">
        <v>0</v>
      </c>
      <c r="J2902" s="1" t="str">
        <v>Mumbai</v>
      </c>
      <c r="K2902" s="1">
        <v>0</v>
      </c>
      <c r="L2902" s="1">
        <f t="shared" si="141"/>
        <v>26136</v>
      </c>
      <c r="M2902" s="1">
        <f t="shared" si="142"/>
        <v>26136</v>
      </c>
      <c r="N2902" s="1">
        <f t="shared" si="143"/>
        <v>0</v>
      </c>
    </row>
    <row r="2903" spans="1:14" x14ac:dyDescent="0.25">
      <c r="A2903" s="1" t="str">
        <v>BioLegend</v>
      </c>
      <c r="B2903" s="1">
        <v>4065.6000000000004</v>
      </c>
      <c r="C2903" s="1" t="str">
        <v>EED119246</v>
      </c>
      <c r="D2903" s="2">
        <v>45919</v>
      </c>
      <c r="E2903" s="2">
        <v>45926</v>
      </c>
      <c r="F2903" s="1">
        <v>300508</v>
      </c>
      <c r="G2903" s="1">
        <v>2</v>
      </c>
      <c r="H2903" s="1">
        <v>2</v>
      </c>
      <c r="I2903" s="1">
        <v>0</v>
      </c>
      <c r="J2903" s="1" t="str">
        <v>Chandigarh</v>
      </c>
      <c r="K2903" s="1">
        <v>0</v>
      </c>
      <c r="L2903" s="1">
        <f t="shared" si="141"/>
        <v>8131.2000000000007</v>
      </c>
      <c r="M2903" s="1">
        <f t="shared" si="142"/>
        <v>8131.2000000000007</v>
      </c>
      <c r="N2903" s="1">
        <f t="shared" si="143"/>
        <v>0</v>
      </c>
    </row>
    <row r="2904" spans="1:14" x14ac:dyDescent="0.25">
      <c r="A2904" s="1" t="str">
        <v>BioLegend</v>
      </c>
      <c r="B2904" s="1">
        <v>6468</v>
      </c>
      <c r="C2904" s="1" t="str">
        <v>EED119246</v>
      </c>
      <c r="D2904" s="2">
        <v>45919</v>
      </c>
      <c r="E2904" s="2">
        <v>45926</v>
      </c>
      <c r="F2904" s="1">
        <v>301330</v>
      </c>
      <c r="G2904" s="1">
        <v>1</v>
      </c>
      <c r="H2904" s="1">
        <v>1</v>
      </c>
      <c r="I2904" s="1">
        <v>0</v>
      </c>
      <c r="J2904" s="1" t="str">
        <v>Chandigarh</v>
      </c>
      <c r="K2904" s="1">
        <v>0</v>
      </c>
      <c r="L2904" s="1">
        <f t="shared" si="141"/>
        <v>6468</v>
      </c>
      <c r="M2904" s="1">
        <f t="shared" si="142"/>
        <v>6468</v>
      </c>
      <c r="N2904" s="1">
        <f t="shared" si="143"/>
        <v>0</v>
      </c>
    </row>
    <row r="2905" spans="1:14" x14ac:dyDescent="0.25">
      <c r="A2905" s="1" t="str">
        <v>BioLegend</v>
      </c>
      <c r="B2905" s="1">
        <v>4004</v>
      </c>
      <c r="C2905" s="1" t="str">
        <v>EED119246</v>
      </c>
      <c r="D2905" s="2">
        <v>45919</v>
      </c>
      <c r="E2905" s="2">
        <v>45926</v>
      </c>
      <c r="F2905" s="1">
        <v>301805</v>
      </c>
      <c r="G2905" s="1">
        <v>1</v>
      </c>
      <c r="H2905" s="1">
        <v>1</v>
      </c>
      <c r="I2905" s="1">
        <v>0</v>
      </c>
      <c r="J2905" s="1" t="str">
        <v>Delhi</v>
      </c>
      <c r="K2905" s="1">
        <v>0</v>
      </c>
      <c r="L2905" s="1">
        <f t="shared" si="141"/>
        <v>4004</v>
      </c>
      <c r="M2905" s="1">
        <f t="shared" si="142"/>
        <v>4004</v>
      </c>
      <c r="N2905" s="1">
        <f t="shared" si="143"/>
        <v>0</v>
      </c>
    </row>
    <row r="2906" spans="1:14" x14ac:dyDescent="0.25">
      <c r="A2906" s="1" t="str">
        <v>BioLegend</v>
      </c>
      <c r="B2906" s="1">
        <v>14907.2</v>
      </c>
      <c r="C2906" s="1" t="str">
        <v>EED119246</v>
      </c>
      <c r="D2906" s="2">
        <v>45919</v>
      </c>
      <c r="E2906" s="2">
        <v>45926</v>
      </c>
      <c r="F2906" s="1">
        <v>302008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14907.2</v>
      </c>
      <c r="M2906" s="1">
        <f t="shared" si="142"/>
        <v>14907.2</v>
      </c>
      <c r="N2906" s="1">
        <f t="shared" si="143"/>
        <v>0</v>
      </c>
    </row>
    <row r="2907" spans="1:14" x14ac:dyDescent="0.25">
      <c r="A2907" s="1" t="str">
        <v>BioLegend</v>
      </c>
      <c r="B2907" s="1">
        <v>12540</v>
      </c>
      <c r="C2907" s="1" t="str">
        <v>EED119246</v>
      </c>
      <c r="D2907" s="2">
        <v>45919</v>
      </c>
      <c r="E2907" s="2">
        <v>45926</v>
      </c>
      <c r="F2907" s="1">
        <v>302037</v>
      </c>
      <c r="G2907" s="1">
        <v>1</v>
      </c>
      <c r="H2907" s="1">
        <v>0</v>
      </c>
      <c r="I2907" s="1">
        <v>1</v>
      </c>
      <c r="J2907" s="1" t="str">
        <v>Kolkata</v>
      </c>
      <c r="K2907" s="1" t="str">
        <v>Monday (6-10-2025)</v>
      </c>
      <c r="L2907" s="1">
        <f t="shared" si="141"/>
        <v>12540</v>
      </c>
      <c r="M2907" s="1">
        <f t="shared" si="142"/>
        <v>0</v>
      </c>
      <c r="N2907" s="1">
        <f t="shared" si="143"/>
        <v>12540</v>
      </c>
    </row>
    <row r="2908" spans="1:14" x14ac:dyDescent="0.25">
      <c r="A2908" s="1" t="str">
        <v>BioLegend</v>
      </c>
      <c r="B2908" s="1">
        <v>22792</v>
      </c>
      <c r="C2908" s="1" t="str">
        <v>EED119246</v>
      </c>
      <c r="D2908" s="2">
        <v>45919</v>
      </c>
      <c r="E2908" s="2">
        <v>45926</v>
      </c>
      <c r="F2908" s="1">
        <v>302088</v>
      </c>
      <c r="G2908" s="1">
        <v>1</v>
      </c>
      <c r="H2908" s="1">
        <v>1</v>
      </c>
      <c r="I2908" s="1">
        <v>0</v>
      </c>
      <c r="J2908" s="1" t="str">
        <v>Mumbai</v>
      </c>
      <c r="K2908" s="1">
        <v>0</v>
      </c>
      <c r="L2908" s="1">
        <f t="shared" si="141"/>
        <v>22792</v>
      </c>
      <c r="M2908" s="1">
        <f t="shared" si="142"/>
        <v>22792</v>
      </c>
      <c r="N2908" s="1">
        <f t="shared" si="143"/>
        <v>0</v>
      </c>
    </row>
    <row r="2909" spans="1:14" x14ac:dyDescent="0.25">
      <c r="A2909" s="1" t="str">
        <v>BioLegend</v>
      </c>
      <c r="B2909" s="1">
        <v>4065.6000000000004</v>
      </c>
      <c r="C2909" s="1" t="str">
        <v>EED119246</v>
      </c>
      <c r="D2909" s="2">
        <v>45919</v>
      </c>
      <c r="E2909" s="2">
        <v>45926</v>
      </c>
      <c r="F2909" s="1">
        <v>302208</v>
      </c>
      <c r="G2909" s="1">
        <v>2</v>
      </c>
      <c r="H2909" s="1">
        <v>2</v>
      </c>
      <c r="I2909" s="1">
        <v>0</v>
      </c>
      <c r="J2909" s="1" t="str">
        <v>Chandigarh</v>
      </c>
      <c r="K2909" s="1">
        <v>0</v>
      </c>
      <c r="L2909" s="1">
        <f t="shared" si="141"/>
        <v>8131.2000000000007</v>
      </c>
      <c r="M2909" s="1">
        <f t="shared" si="142"/>
        <v>8131.2000000000007</v>
      </c>
      <c r="N2909" s="1">
        <f t="shared" si="143"/>
        <v>0</v>
      </c>
    </row>
    <row r="2910" spans="1:14" x14ac:dyDescent="0.25">
      <c r="A2910" s="1" t="str">
        <v>BioLegend</v>
      </c>
      <c r="B2910" s="1">
        <v>23531.199999999997</v>
      </c>
      <c r="C2910" s="1" t="str">
        <v>EED119246</v>
      </c>
      <c r="D2910" s="2">
        <v>45919</v>
      </c>
      <c r="E2910" s="2">
        <v>45926</v>
      </c>
      <c r="F2910" s="1">
        <v>302326</v>
      </c>
      <c r="G2910" s="1">
        <v>1</v>
      </c>
      <c r="H2910" s="1">
        <v>1</v>
      </c>
      <c r="I2910" s="1">
        <v>0</v>
      </c>
      <c r="J2910" s="1" t="str">
        <v>Lucknow</v>
      </c>
      <c r="K2910" s="1">
        <v>0</v>
      </c>
      <c r="L2910" s="1">
        <f t="shared" si="141"/>
        <v>23531.199999999997</v>
      </c>
      <c r="M2910" s="1">
        <f t="shared" si="142"/>
        <v>23531.199999999997</v>
      </c>
      <c r="N2910" s="1">
        <f t="shared" si="143"/>
        <v>0</v>
      </c>
    </row>
    <row r="2911" spans="1:14" x14ac:dyDescent="0.25">
      <c r="A2911" s="1" t="str">
        <v>BioLegend</v>
      </c>
      <c r="B2911" s="1">
        <v>17987.2</v>
      </c>
      <c r="C2911" s="1" t="str">
        <v>EED119246</v>
      </c>
      <c r="D2911" s="2">
        <v>45919</v>
      </c>
      <c r="E2911" s="2">
        <v>45926</v>
      </c>
      <c r="F2911" s="1">
        <v>302612</v>
      </c>
      <c r="G2911" s="1">
        <v>1</v>
      </c>
      <c r="H2911" s="1">
        <v>1</v>
      </c>
      <c r="I2911" s="1">
        <v>0</v>
      </c>
      <c r="J2911" s="1" t="str">
        <v>Karnataka</v>
      </c>
      <c r="K2911" s="1">
        <v>0</v>
      </c>
      <c r="L2911" s="1">
        <f t="shared" si="141"/>
        <v>17987.2</v>
      </c>
      <c r="M2911" s="1">
        <f t="shared" si="142"/>
        <v>17987.2</v>
      </c>
      <c r="N2911" s="1">
        <f t="shared" si="143"/>
        <v>0</v>
      </c>
    </row>
    <row r="2912" spans="1:14" x14ac:dyDescent="0.25">
      <c r="A2912" s="1" t="str">
        <v>BioLegend</v>
      </c>
      <c r="B2912" s="1">
        <v>6468</v>
      </c>
      <c r="C2912" s="1" t="str">
        <v>EED119246</v>
      </c>
      <c r="D2912" s="2">
        <v>45919</v>
      </c>
      <c r="E2912" s="2">
        <v>45926</v>
      </c>
      <c r="F2912" s="1">
        <v>302808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6468</v>
      </c>
      <c r="M2912" s="1">
        <f t="shared" si="142"/>
        <v>6468</v>
      </c>
      <c r="N2912" s="1">
        <f t="shared" si="143"/>
        <v>0</v>
      </c>
    </row>
    <row r="2913" spans="1:14" x14ac:dyDescent="0.25">
      <c r="A2913" s="1" t="str">
        <v>BioLegend</v>
      </c>
      <c r="B2913" s="1">
        <v>3080</v>
      </c>
      <c r="C2913" s="1" t="str">
        <v>EED119246</v>
      </c>
      <c r="D2913" s="2">
        <v>45919</v>
      </c>
      <c r="E2913" s="2">
        <v>45926</v>
      </c>
      <c r="F2913" s="1">
        <v>302902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3080</v>
      </c>
      <c r="M2913" s="1">
        <f t="shared" si="142"/>
        <v>3080</v>
      </c>
      <c r="N2913" s="1">
        <f t="shared" si="143"/>
        <v>0</v>
      </c>
    </row>
    <row r="2914" spans="1:14" x14ac:dyDescent="0.25">
      <c r="A2914" s="1" t="str">
        <v>BioLegend</v>
      </c>
      <c r="B2914" s="1">
        <v>18295.2</v>
      </c>
      <c r="C2914" s="1" t="str">
        <v>EED119246</v>
      </c>
      <c r="D2914" s="2">
        <v>45919</v>
      </c>
      <c r="E2914" s="2">
        <v>45926</v>
      </c>
      <c r="F2914" s="1">
        <v>302910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18295.2</v>
      </c>
      <c r="M2914" s="1">
        <f t="shared" si="142"/>
        <v>18295.2</v>
      </c>
      <c r="N2914" s="1">
        <f t="shared" si="143"/>
        <v>0</v>
      </c>
    </row>
    <row r="2915" spans="1:14" x14ac:dyDescent="0.25">
      <c r="A2915" s="1" t="str">
        <v>BioLegend</v>
      </c>
      <c r="B2915" s="1">
        <v>16324</v>
      </c>
      <c r="C2915" s="1" t="str">
        <v>EED119246</v>
      </c>
      <c r="D2915" s="2">
        <v>45919</v>
      </c>
      <c r="E2915" s="2">
        <v>45926</v>
      </c>
      <c r="F2915" s="1">
        <v>303110</v>
      </c>
      <c r="G2915" s="1">
        <v>1</v>
      </c>
      <c r="H2915" s="1">
        <v>1</v>
      </c>
      <c r="I2915" s="1">
        <v>0</v>
      </c>
      <c r="J2915" s="1" t="str">
        <v>DELHI</v>
      </c>
      <c r="K2915" s="1">
        <v>0</v>
      </c>
      <c r="L2915" s="1">
        <f t="shared" si="141"/>
        <v>16324</v>
      </c>
      <c r="M2915" s="1">
        <f t="shared" si="142"/>
        <v>16324</v>
      </c>
      <c r="N2915" s="1">
        <f t="shared" si="143"/>
        <v>0</v>
      </c>
    </row>
    <row r="2916" spans="1:14" x14ac:dyDescent="0.25">
      <c r="A2916" s="1" t="str">
        <v>BioLegend</v>
      </c>
      <c r="B2916" s="1">
        <v>25146</v>
      </c>
      <c r="C2916" s="1" t="str">
        <v>EED119246</v>
      </c>
      <c r="D2916" s="2">
        <v>45919</v>
      </c>
      <c r="E2916" s="2">
        <v>45926</v>
      </c>
      <c r="F2916" s="1">
        <v>303526</v>
      </c>
      <c r="G2916" s="1">
        <v>1</v>
      </c>
      <c r="H2916" s="1">
        <v>1</v>
      </c>
      <c r="I2916" s="1">
        <v>0</v>
      </c>
      <c r="J2916" s="1" t="str">
        <v>Chandigarh</v>
      </c>
      <c r="K2916" s="1">
        <v>0</v>
      </c>
      <c r="L2916" s="1">
        <f t="shared" si="141"/>
        <v>25146</v>
      </c>
      <c r="M2916" s="1">
        <f t="shared" si="142"/>
        <v>25146</v>
      </c>
      <c r="N2916" s="1">
        <f t="shared" si="143"/>
        <v>0</v>
      </c>
    </row>
    <row r="2917" spans="1:14" x14ac:dyDescent="0.25">
      <c r="A2917" s="1" t="str">
        <v>BioLegend</v>
      </c>
      <c r="B2917" s="1">
        <v>13860</v>
      </c>
      <c r="C2917" s="1" t="str">
        <v>EED119246</v>
      </c>
      <c r="D2917" s="2">
        <v>45919</v>
      </c>
      <c r="E2917" s="2">
        <v>45926</v>
      </c>
      <c r="F2917" s="1">
        <v>303651</v>
      </c>
      <c r="G2917" s="1">
        <v>1</v>
      </c>
      <c r="H2917" s="1">
        <v>0</v>
      </c>
      <c r="I2917" s="1">
        <v>1</v>
      </c>
      <c r="J2917" s="1" t="str">
        <v>Kolkata</v>
      </c>
      <c r="K2917" s="1" t="str">
        <v>Monday (6-10-2025)</v>
      </c>
      <c r="L2917" s="1">
        <f t="shared" si="141"/>
        <v>13860</v>
      </c>
      <c r="M2917" s="1">
        <f t="shared" si="142"/>
        <v>0</v>
      </c>
      <c r="N2917" s="1">
        <f t="shared" si="143"/>
        <v>13860</v>
      </c>
    </row>
    <row r="2918" spans="1:14" x14ac:dyDescent="0.25">
      <c r="A2918" s="1" t="str">
        <v>BioLegend</v>
      </c>
      <c r="B2918" s="1">
        <v>30162</v>
      </c>
      <c r="C2918" s="1" t="str">
        <v>EED119246</v>
      </c>
      <c r="D2918" s="2">
        <v>45919</v>
      </c>
      <c r="E2918" s="2">
        <v>45926</v>
      </c>
      <c r="F2918" s="1">
        <v>303744</v>
      </c>
      <c r="G2918" s="1">
        <v>1</v>
      </c>
      <c r="H2918" s="1">
        <v>0</v>
      </c>
      <c r="I2918" s="1">
        <v>1</v>
      </c>
      <c r="J2918" s="1" t="str">
        <v>Delhi</v>
      </c>
      <c r="K2918" s="1" t="str">
        <v>Deepak/Priyanka Madam</v>
      </c>
      <c r="L2918" s="1">
        <f t="shared" si="141"/>
        <v>30162</v>
      </c>
      <c r="M2918" s="1">
        <f t="shared" si="142"/>
        <v>0</v>
      </c>
      <c r="N2918" s="1">
        <f t="shared" si="143"/>
        <v>30162</v>
      </c>
    </row>
    <row r="2919" spans="1:14" x14ac:dyDescent="0.25">
      <c r="A2919" s="1" t="str">
        <v>BioLegend</v>
      </c>
      <c r="B2919" s="1">
        <v>4435.2</v>
      </c>
      <c r="C2919" s="1" t="str">
        <v>EED119246</v>
      </c>
      <c r="D2919" s="2">
        <v>45919</v>
      </c>
      <c r="E2919" s="2">
        <v>45926</v>
      </c>
      <c r="F2919" s="1">
        <v>304006</v>
      </c>
      <c r="G2919" s="1">
        <v>1</v>
      </c>
      <c r="H2919" s="1">
        <v>1</v>
      </c>
      <c r="I2919" s="1">
        <v>0</v>
      </c>
      <c r="J2919" s="1" t="str">
        <v>Lucknow</v>
      </c>
      <c r="K2919" s="1">
        <v>0</v>
      </c>
      <c r="L2919" s="1">
        <f t="shared" si="141"/>
        <v>4435.2</v>
      </c>
      <c r="M2919" s="1">
        <f t="shared" si="142"/>
        <v>4435.2</v>
      </c>
      <c r="N2919" s="1">
        <f t="shared" si="143"/>
        <v>0</v>
      </c>
    </row>
    <row r="2920" spans="1:14" x14ac:dyDescent="0.25">
      <c r="A2920" s="1" t="str">
        <v>BioLegend</v>
      </c>
      <c r="B2920" s="1">
        <v>25476</v>
      </c>
      <c r="C2920" s="1" t="str">
        <v>EED119246</v>
      </c>
      <c r="D2920" s="2">
        <v>45919</v>
      </c>
      <c r="E2920" s="2">
        <v>45926</v>
      </c>
      <c r="F2920" s="1">
        <v>304036</v>
      </c>
      <c r="G2920" s="1">
        <v>1</v>
      </c>
      <c r="H2920" s="1">
        <v>1</v>
      </c>
      <c r="I2920" s="1">
        <v>0</v>
      </c>
      <c r="J2920" s="1" t="str">
        <v>Delhi</v>
      </c>
      <c r="K2920" s="1">
        <v>0</v>
      </c>
      <c r="L2920" s="1">
        <f t="shared" si="141"/>
        <v>25476</v>
      </c>
      <c r="M2920" s="1">
        <f t="shared" si="142"/>
        <v>25476</v>
      </c>
      <c r="N2920" s="1">
        <f t="shared" si="143"/>
        <v>0</v>
      </c>
    </row>
    <row r="2921" spans="1:14" x14ac:dyDescent="0.25">
      <c r="A2921" s="1" t="str">
        <v>BioLegend</v>
      </c>
      <c r="B2921" s="1">
        <v>17864</v>
      </c>
      <c r="C2921" s="1" t="str">
        <v>EED119246</v>
      </c>
      <c r="D2921" s="2">
        <v>45919</v>
      </c>
      <c r="E2921" s="2">
        <v>45926</v>
      </c>
      <c r="F2921" s="1">
        <v>304096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17864</v>
      </c>
      <c r="M2921" s="1">
        <f t="shared" si="142"/>
        <v>17864</v>
      </c>
      <c r="N2921" s="1">
        <f t="shared" si="143"/>
        <v>0</v>
      </c>
    </row>
    <row r="2922" spans="1:14" x14ac:dyDescent="0.25">
      <c r="A2922" s="1" t="str">
        <v>BioLegend</v>
      </c>
      <c r="B2922" s="1">
        <v>28710</v>
      </c>
      <c r="C2922" s="1" t="str">
        <v>EED119246</v>
      </c>
      <c r="D2922" s="2">
        <v>45919</v>
      </c>
      <c r="E2922" s="2">
        <v>45926</v>
      </c>
      <c r="F2922" s="1">
        <v>304136</v>
      </c>
      <c r="G2922" s="1">
        <v>1</v>
      </c>
      <c r="H2922" s="1">
        <v>1</v>
      </c>
      <c r="I2922" s="1">
        <v>0</v>
      </c>
      <c r="J2922" s="1" t="str">
        <v>Karnataka</v>
      </c>
      <c r="K2922" s="1">
        <v>0</v>
      </c>
      <c r="L2922" s="1">
        <f t="shared" si="141"/>
        <v>28710</v>
      </c>
      <c r="M2922" s="1">
        <f t="shared" si="142"/>
        <v>28710</v>
      </c>
      <c r="N2922" s="1">
        <f t="shared" si="143"/>
        <v>0</v>
      </c>
    </row>
    <row r="2923" spans="1:14" x14ac:dyDescent="0.25">
      <c r="A2923" s="1" t="str">
        <v>BioLegend</v>
      </c>
      <c r="B2923" s="1">
        <v>25080</v>
      </c>
      <c r="C2923" s="1" t="str">
        <v>EED119246</v>
      </c>
      <c r="D2923" s="2">
        <v>45919</v>
      </c>
      <c r="E2923" s="2">
        <v>45926</v>
      </c>
      <c r="F2923" s="1">
        <v>304142</v>
      </c>
      <c r="G2923" s="1">
        <v>1</v>
      </c>
      <c r="H2923" s="1">
        <v>1</v>
      </c>
      <c r="I2923" s="1">
        <v>0</v>
      </c>
      <c r="J2923" s="1" t="str">
        <v>Chandigarh</v>
      </c>
      <c r="K2923" s="1">
        <v>0</v>
      </c>
      <c r="L2923" s="1">
        <f t="shared" si="141"/>
        <v>25080</v>
      </c>
      <c r="M2923" s="1">
        <f t="shared" si="142"/>
        <v>25080</v>
      </c>
      <c r="N2923" s="1">
        <f t="shared" si="143"/>
        <v>0</v>
      </c>
    </row>
    <row r="2924" spans="1:14" x14ac:dyDescent="0.25">
      <c r="A2924" s="1" t="str">
        <v>BioLegend</v>
      </c>
      <c r="B2924" s="1">
        <v>6283.2000000000007</v>
      </c>
      <c r="C2924" s="1" t="str">
        <v>EED119246</v>
      </c>
      <c r="D2924" s="2">
        <v>45919</v>
      </c>
      <c r="E2924" s="2">
        <v>45926</v>
      </c>
      <c r="F2924" s="1">
        <v>304402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6283.2000000000007</v>
      </c>
      <c r="M2924" s="1">
        <f t="shared" si="142"/>
        <v>6283.2000000000007</v>
      </c>
      <c r="N2924" s="1">
        <f t="shared" si="143"/>
        <v>0</v>
      </c>
    </row>
    <row r="2925" spans="1:14" x14ac:dyDescent="0.25">
      <c r="A2925" s="1" t="str">
        <v>BioLegend</v>
      </c>
      <c r="B2925" s="1">
        <v>7638.4</v>
      </c>
      <c r="C2925" s="1" t="str">
        <v>EED119246</v>
      </c>
      <c r="D2925" s="2">
        <v>45919</v>
      </c>
      <c r="E2925" s="2">
        <v>45926</v>
      </c>
      <c r="F2925" s="1">
        <v>304825</v>
      </c>
      <c r="G2925" s="1">
        <v>1</v>
      </c>
      <c r="H2925" s="1">
        <v>0</v>
      </c>
      <c r="I2925" s="1">
        <v>1</v>
      </c>
      <c r="J2925" s="1" t="str">
        <v>Kolkata</v>
      </c>
      <c r="K2925" s="1" t="str">
        <v>Monday (6-10-2025)</v>
      </c>
      <c r="L2925" s="1">
        <f t="shared" si="141"/>
        <v>7638.4</v>
      </c>
      <c r="M2925" s="1">
        <f t="shared" si="142"/>
        <v>0</v>
      </c>
      <c r="N2925" s="1">
        <f t="shared" si="143"/>
        <v>7638.4</v>
      </c>
    </row>
    <row r="2926" spans="1:14" x14ac:dyDescent="0.25">
      <c r="A2926" s="1" t="str">
        <v>BioLegend</v>
      </c>
      <c r="B2926" s="1">
        <v>19896.8</v>
      </c>
      <c r="C2926" s="1" t="str">
        <v>EED119246</v>
      </c>
      <c r="D2926" s="2">
        <v>45919</v>
      </c>
      <c r="E2926" s="2">
        <v>45926</v>
      </c>
      <c r="F2926" s="1">
        <v>305114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19896.8</v>
      </c>
      <c r="M2926" s="1">
        <f t="shared" si="142"/>
        <v>19896.8</v>
      </c>
      <c r="N2926" s="1">
        <f t="shared" si="143"/>
        <v>0</v>
      </c>
    </row>
    <row r="2927" spans="1:14" x14ac:dyDescent="0.25">
      <c r="A2927" s="1" t="str">
        <v>BioLegend</v>
      </c>
      <c r="B2927" s="1">
        <v>18048.8</v>
      </c>
      <c r="C2927" s="1" t="str">
        <v>EED119246</v>
      </c>
      <c r="D2927" s="2">
        <v>45919</v>
      </c>
      <c r="E2927" s="2">
        <v>45926</v>
      </c>
      <c r="F2927" s="1">
        <v>306008</v>
      </c>
      <c r="G2927" s="1">
        <v>1</v>
      </c>
      <c r="H2927" s="1">
        <v>1</v>
      </c>
      <c r="I2927" s="1">
        <v>0</v>
      </c>
      <c r="J2927" s="1" t="str">
        <v>Mumbai</v>
      </c>
      <c r="K2927" s="1">
        <v>0</v>
      </c>
      <c r="L2927" s="1">
        <f t="shared" si="141"/>
        <v>18048.8</v>
      </c>
      <c r="M2927" s="1">
        <f t="shared" si="142"/>
        <v>18048.8</v>
      </c>
      <c r="N2927" s="1">
        <f t="shared" si="143"/>
        <v>0</v>
      </c>
    </row>
    <row r="2928" spans="1:14" x14ac:dyDescent="0.25">
      <c r="A2928" s="1" t="str">
        <v>BioLegend</v>
      </c>
      <c r="B2928" s="1">
        <v>9486.4</v>
      </c>
      <c r="C2928" s="1" t="str">
        <v>EED119246</v>
      </c>
      <c r="D2928" s="2">
        <v>45919</v>
      </c>
      <c r="E2928" s="2">
        <v>45926</v>
      </c>
      <c r="F2928" s="1">
        <v>306509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9486.4</v>
      </c>
      <c r="M2928" s="1">
        <f t="shared" si="142"/>
        <v>9486.4</v>
      </c>
      <c r="N2928" s="1">
        <f t="shared" si="143"/>
        <v>0</v>
      </c>
    </row>
    <row r="2929" spans="1:14" x14ac:dyDescent="0.25">
      <c r="A2929" s="1" t="str">
        <v>BioLegend</v>
      </c>
      <c r="B2929" s="1">
        <v>28314</v>
      </c>
      <c r="C2929" s="1" t="str">
        <v>EED119246</v>
      </c>
      <c r="D2929" s="2">
        <v>45919</v>
      </c>
      <c r="E2929" s="2">
        <v>45926</v>
      </c>
      <c r="F2929" s="1">
        <v>307640</v>
      </c>
      <c r="G2929" s="1">
        <v>2</v>
      </c>
      <c r="H2929" s="1">
        <v>2</v>
      </c>
      <c r="I2929" s="1">
        <v>0</v>
      </c>
      <c r="J2929" s="1" t="str">
        <v>Mumbai</v>
      </c>
      <c r="K2929" s="1">
        <v>0</v>
      </c>
      <c r="L2929" s="1">
        <f t="shared" si="141"/>
        <v>56628</v>
      </c>
      <c r="M2929" s="1">
        <f t="shared" si="142"/>
        <v>56628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307654</v>
      </c>
      <c r="G2930" s="1">
        <v>1</v>
      </c>
      <c r="H2930" s="1">
        <v>1</v>
      </c>
      <c r="I2930" s="1">
        <v>0</v>
      </c>
      <c r="J2930" s="1" t="str">
        <v>Delhi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23531.199999999997</v>
      </c>
      <c r="C2931" s="1" t="str">
        <v>EED119246</v>
      </c>
      <c r="D2931" s="2">
        <v>45919</v>
      </c>
      <c r="E2931" s="2">
        <v>45926</v>
      </c>
      <c r="F2931" s="1">
        <v>310718</v>
      </c>
      <c r="G2931" s="1">
        <v>1</v>
      </c>
      <c r="H2931" s="1">
        <v>1</v>
      </c>
      <c r="I2931" s="1">
        <v>0</v>
      </c>
      <c r="J2931" s="1" t="str">
        <v>Chandigarh</v>
      </c>
      <c r="K2931" s="1">
        <v>0</v>
      </c>
      <c r="L2931" s="1">
        <f t="shared" si="141"/>
        <v>23531.199999999997</v>
      </c>
      <c r="M2931" s="1">
        <f t="shared" si="142"/>
        <v>23531.199999999997</v>
      </c>
      <c r="N2931" s="1">
        <f t="shared" si="143"/>
        <v>0</v>
      </c>
    </row>
    <row r="2932" spans="1:14" x14ac:dyDescent="0.25">
      <c r="A2932" s="1" t="str">
        <v>BioLegend</v>
      </c>
      <c r="B2932" s="1">
        <v>21375.200000000001</v>
      </c>
      <c r="C2932" s="1" t="str">
        <v>EED119246</v>
      </c>
      <c r="D2932" s="2">
        <v>45919</v>
      </c>
      <c r="E2932" s="2">
        <v>45926</v>
      </c>
      <c r="F2932" s="1">
        <v>310946</v>
      </c>
      <c r="G2932" s="1">
        <v>1</v>
      </c>
      <c r="H2932" s="1">
        <v>1</v>
      </c>
      <c r="I2932" s="1">
        <v>0</v>
      </c>
      <c r="J2932" s="1" t="str">
        <v>Karnataka</v>
      </c>
      <c r="K2932" s="1">
        <v>0</v>
      </c>
      <c r="L2932" s="1">
        <f t="shared" si="141"/>
        <v>21375.200000000001</v>
      </c>
      <c r="M2932" s="1">
        <f t="shared" si="142"/>
        <v>21375.200000000001</v>
      </c>
      <c r="N2932" s="1">
        <f t="shared" si="143"/>
        <v>0</v>
      </c>
    </row>
    <row r="2933" spans="1:14" x14ac:dyDescent="0.25">
      <c r="A2933" s="1" t="str">
        <v>BioLegend</v>
      </c>
      <c r="B2933" s="1">
        <v>26796</v>
      </c>
      <c r="C2933" s="1" t="str">
        <v>EED119246</v>
      </c>
      <c r="D2933" s="2">
        <v>45919</v>
      </c>
      <c r="E2933" s="2">
        <v>45926</v>
      </c>
      <c r="F2933" s="1">
        <v>311136</v>
      </c>
      <c r="G2933" s="1">
        <v>1</v>
      </c>
      <c r="H2933" s="1">
        <v>0</v>
      </c>
      <c r="I2933" s="1">
        <v>1</v>
      </c>
      <c r="J2933" s="1" t="str">
        <v>Delhi</v>
      </c>
      <c r="K2933" s="1" t="str">
        <v>Deepak/Priyanka Madam</v>
      </c>
      <c r="L2933" s="1">
        <f t="shared" si="141"/>
        <v>26796</v>
      </c>
      <c r="M2933" s="1">
        <f t="shared" si="142"/>
        <v>0</v>
      </c>
      <c r="N2933" s="1">
        <f t="shared" si="143"/>
        <v>26796</v>
      </c>
    </row>
    <row r="2934" spans="1:14" x14ac:dyDescent="0.25">
      <c r="A2934" s="1" t="str">
        <v>BioLegend</v>
      </c>
      <c r="B2934" s="1">
        <v>26136</v>
      </c>
      <c r="C2934" s="1" t="str">
        <v>EED119246</v>
      </c>
      <c r="D2934" s="2">
        <v>45919</v>
      </c>
      <c r="E2934" s="2">
        <v>45926</v>
      </c>
      <c r="F2934" s="1">
        <v>312238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26136</v>
      </c>
      <c r="M2934" s="1">
        <f t="shared" si="142"/>
        <v>26136</v>
      </c>
      <c r="N2934" s="1">
        <f t="shared" si="143"/>
        <v>0</v>
      </c>
    </row>
    <row r="2935" spans="1:14" x14ac:dyDescent="0.25">
      <c r="A2935" s="1" t="str">
        <v>BioLegend</v>
      </c>
      <c r="B2935" s="1">
        <v>7638.4</v>
      </c>
      <c r="C2935" s="1" t="str">
        <v>EED119246</v>
      </c>
      <c r="D2935" s="2">
        <v>45919</v>
      </c>
      <c r="E2935" s="2">
        <v>45926</v>
      </c>
      <c r="F2935" s="1">
        <v>317313</v>
      </c>
      <c r="G2935" s="1">
        <v>1</v>
      </c>
      <c r="H2935" s="1">
        <v>0</v>
      </c>
      <c r="I2935" s="1">
        <v>1</v>
      </c>
      <c r="J2935" s="1" t="str">
        <v>Kolkata</v>
      </c>
      <c r="K2935" s="1" t="str">
        <v>Monday (6-10-2025)</v>
      </c>
      <c r="L2935" s="1">
        <f t="shared" si="141"/>
        <v>7638.4</v>
      </c>
      <c r="M2935" s="1">
        <f t="shared" si="142"/>
        <v>0</v>
      </c>
      <c r="N2935" s="1">
        <f t="shared" si="143"/>
        <v>7638.4</v>
      </c>
    </row>
    <row r="2936" spans="1:14" x14ac:dyDescent="0.25">
      <c r="A2936" s="1" t="str">
        <v>BioLegend</v>
      </c>
      <c r="B2936" s="1">
        <v>1724.8000000000002</v>
      </c>
      <c r="C2936" s="1" t="str">
        <v>EED119246</v>
      </c>
      <c r="D2936" s="2">
        <v>45919</v>
      </c>
      <c r="E2936" s="2">
        <v>45926</v>
      </c>
      <c r="F2936" s="1">
        <v>317409</v>
      </c>
      <c r="G2936" s="1">
        <v>1</v>
      </c>
      <c r="H2936" s="1">
        <v>0</v>
      </c>
      <c r="I2936" s="1">
        <v>1</v>
      </c>
      <c r="J2936" s="1" t="str">
        <v>Kolkata</v>
      </c>
      <c r="K2936" s="1" t="str">
        <v>Monday (6-10-2025)</v>
      </c>
      <c r="L2936" s="1">
        <f t="shared" si="141"/>
        <v>1724.8000000000002</v>
      </c>
      <c r="M2936" s="1">
        <f t="shared" si="142"/>
        <v>0</v>
      </c>
      <c r="N2936" s="1">
        <f t="shared" si="143"/>
        <v>1724.8000000000002</v>
      </c>
    </row>
    <row r="2937" spans="1:14" x14ac:dyDescent="0.25">
      <c r="A2937" s="1" t="str">
        <v>BioLegend</v>
      </c>
      <c r="B2937" s="1">
        <v>12443.2</v>
      </c>
      <c r="C2937" s="1" t="str">
        <v>EED119246</v>
      </c>
      <c r="D2937" s="2">
        <v>45919</v>
      </c>
      <c r="E2937" s="2">
        <v>45926</v>
      </c>
      <c r="F2937" s="1">
        <v>323512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12443.2</v>
      </c>
      <c r="M2937" s="1">
        <f t="shared" si="142"/>
        <v>12443.2</v>
      </c>
      <c r="N2937" s="1">
        <f t="shared" si="143"/>
        <v>0</v>
      </c>
    </row>
    <row r="2938" spans="1:14" x14ac:dyDescent="0.25">
      <c r="A2938" s="1" t="str">
        <v>BioLegend</v>
      </c>
      <c r="B2938" s="1">
        <v>15400</v>
      </c>
      <c r="C2938" s="1" t="str">
        <v>EED119246</v>
      </c>
      <c r="D2938" s="2">
        <v>45919</v>
      </c>
      <c r="E2938" s="2">
        <v>45926</v>
      </c>
      <c r="F2938" s="1">
        <v>324206</v>
      </c>
      <c r="G2938" s="1">
        <v>1</v>
      </c>
      <c r="H2938" s="1">
        <v>1</v>
      </c>
      <c r="I2938" s="1">
        <v>0</v>
      </c>
      <c r="J2938" s="1" t="str">
        <v>DELHI</v>
      </c>
      <c r="K2938" s="1">
        <v>0</v>
      </c>
      <c r="L2938" s="1">
        <f t="shared" si="141"/>
        <v>15400</v>
      </c>
      <c r="M2938" s="1">
        <f t="shared" si="142"/>
        <v>15400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Lucknow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5790.4</v>
      </c>
      <c r="C2940" s="1" t="str">
        <v>EED119246</v>
      </c>
      <c r="D2940" s="2">
        <v>45919</v>
      </c>
      <c r="E2940" s="2">
        <v>45926</v>
      </c>
      <c r="F2940" s="1">
        <v>327005</v>
      </c>
      <c r="G2940" s="1">
        <v>1</v>
      </c>
      <c r="H2940" s="1">
        <v>1</v>
      </c>
      <c r="I2940" s="1">
        <v>0</v>
      </c>
      <c r="J2940" s="1" t="str">
        <v>Chennai</v>
      </c>
      <c r="K2940" s="1">
        <v>0</v>
      </c>
      <c r="L2940" s="1">
        <f t="shared" si="141"/>
        <v>5790.4</v>
      </c>
      <c r="M2940" s="1">
        <f t="shared" si="142"/>
        <v>5790.4</v>
      </c>
      <c r="N2940" s="1">
        <f t="shared" si="143"/>
        <v>0</v>
      </c>
    </row>
    <row r="2941" spans="1:14" x14ac:dyDescent="0.25">
      <c r="A2941" s="1" t="str">
        <v>BioLegend</v>
      </c>
      <c r="B2941" s="1">
        <v>19342.400000000001</v>
      </c>
      <c r="C2941" s="1" t="str">
        <v>EED119246</v>
      </c>
      <c r="D2941" s="2">
        <v>45919</v>
      </c>
      <c r="E2941" s="2">
        <v>45926</v>
      </c>
      <c r="F2941" s="1">
        <v>328114</v>
      </c>
      <c r="G2941" s="1">
        <v>1</v>
      </c>
      <c r="H2941" s="1">
        <v>1</v>
      </c>
      <c r="I2941" s="1">
        <v>0</v>
      </c>
      <c r="J2941" s="1" t="str">
        <v>DELHI</v>
      </c>
      <c r="K2941" s="1">
        <v>0</v>
      </c>
      <c r="L2941" s="1">
        <f t="shared" si="141"/>
        <v>19342.400000000001</v>
      </c>
      <c r="M2941" s="1">
        <f t="shared" si="142"/>
        <v>19342.400000000001</v>
      </c>
      <c r="N2941" s="1">
        <f t="shared" si="143"/>
        <v>0</v>
      </c>
    </row>
    <row r="2942" spans="1:14" x14ac:dyDescent="0.25">
      <c r="A2942" s="1" t="str">
        <v>BioLegend</v>
      </c>
      <c r="B2942" s="1">
        <v>23531.199999999997</v>
      </c>
      <c r="C2942" s="1" t="str">
        <v>EED119246</v>
      </c>
      <c r="D2942" s="2">
        <v>45919</v>
      </c>
      <c r="E2942" s="2">
        <v>45926</v>
      </c>
      <c r="F2942" s="1">
        <v>329918</v>
      </c>
      <c r="G2942" s="1">
        <v>1</v>
      </c>
      <c r="H2942" s="1">
        <v>1</v>
      </c>
      <c r="I2942" s="1">
        <v>0</v>
      </c>
      <c r="J2942" s="1" t="str">
        <v>Karnataka</v>
      </c>
      <c r="K2942" s="1">
        <v>0</v>
      </c>
      <c r="L2942" s="1">
        <f t="shared" si="141"/>
        <v>23531.199999999997</v>
      </c>
      <c r="M2942" s="1">
        <f t="shared" si="142"/>
        <v>23531.199999999997</v>
      </c>
      <c r="N2942" s="1">
        <f t="shared" si="143"/>
        <v>0</v>
      </c>
    </row>
    <row r="2943" spans="1:14" x14ac:dyDescent="0.25">
      <c r="A2943" s="1" t="str">
        <v>BioLegend</v>
      </c>
      <c r="B2943" s="1">
        <v>15400</v>
      </c>
      <c r="C2943" s="1" t="str">
        <v>EED119246</v>
      </c>
      <c r="D2943" s="2">
        <v>45919</v>
      </c>
      <c r="E2943" s="2">
        <v>45926</v>
      </c>
      <c r="F2943" s="1">
        <v>330610</v>
      </c>
      <c r="G2943" s="1">
        <v>1</v>
      </c>
      <c r="H2943" s="1">
        <v>1</v>
      </c>
      <c r="I2943" s="1">
        <v>0</v>
      </c>
      <c r="J2943" s="1" t="str">
        <v>Mumbai</v>
      </c>
      <c r="K2943" s="1">
        <v>0</v>
      </c>
      <c r="L2943" s="1">
        <f t="shared" si="141"/>
        <v>15400</v>
      </c>
      <c r="M2943" s="1">
        <f t="shared" si="142"/>
        <v>15400</v>
      </c>
      <c r="N2943" s="1">
        <f t="shared" si="143"/>
        <v>0</v>
      </c>
    </row>
    <row r="2944" spans="1:14" x14ac:dyDescent="0.25">
      <c r="A2944" s="1" t="str">
        <v>BioLegend</v>
      </c>
      <c r="B2944" s="1">
        <v>18911.2</v>
      </c>
      <c r="C2944" s="1" t="str">
        <v>EED119246</v>
      </c>
      <c r="D2944" s="2">
        <v>45919</v>
      </c>
      <c r="E2944" s="2">
        <v>45926</v>
      </c>
      <c r="F2944" s="1">
        <v>330706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18911.2</v>
      </c>
      <c r="M2944" s="1">
        <f t="shared" si="142"/>
        <v>18911.2</v>
      </c>
      <c r="N2944" s="1">
        <f t="shared" si="143"/>
        <v>0</v>
      </c>
    </row>
    <row r="2945" spans="1:14" x14ac:dyDescent="0.25">
      <c r="A2945" s="1" t="str">
        <v>BioLegend</v>
      </c>
      <c r="B2945" s="1">
        <v>27720</v>
      </c>
      <c r="C2945" s="1" t="str">
        <v>EED119246</v>
      </c>
      <c r="D2945" s="2">
        <v>45919</v>
      </c>
      <c r="E2945" s="2">
        <v>45926</v>
      </c>
      <c r="F2945" s="1">
        <v>333648</v>
      </c>
      <c r="G2945" s="1">
        <v>1</v>
      </c>
      <c r="H2945" s="1">
        <v>1</v>
      </c>
      <c r="I2945" s="1">
        <v>0</v>
      </c>
      <c r="J2945" s="1" t="str">
        <v>Delhi</v>
      </c>
      <c r="K2945" s="1">
        <v>0</v>
      </c>
      <c r="L2945" s="1">
        <f t="shared" si="141"/>
        <v>27720</v>
      </c>
      <c r="M2945" s="1">
        <f t="shared" si="142"/>
        <v>27720</v>
      </c>
      <c r="N2945" s="1">
        <f t="shared" si="143"/>
        <v>0</v>
      </c>
    </row>
    <row r="2946" spans="1:14" x14ac:dyDescent="0.25">
      <c r="A2946" s="1" t="str">
        <v>BioLegend</v>
      </c>
      <c r="B2946" s="1">
        <v>23531.199999999997</v>
      </c>
      <c r="C2946" s="1" t="str">
        <v>EED119246</v>
      </c>
      <c r="D2946" s="2">
        <v>45919</v>
      </c>
      <c r="E2946" s="2">
        <v>45926</v>
      </c>
      <c r="F2946" s="1">
        <v>334114</v>
      </c>
      <c r="G2946" s="1">
        <v>1</v>
      </c>
      <c r="H2946" s="1">
        <v>1</v>
      </c>
      <c r="I2946" s="1">
        <v>0</v>
      </c>
      <c r="J2946" s="1" t="str">
        <v>Karnataka</v>
      </c>
      <c r="K2946" s="1">
        <v>0</v>
      </c>
      <c r="L2946" s="1">
        <f t="shared" si="141"/>
        <v>23531.199999999997</v>
      </c>
      <c r="M2946" s="1">
        <f t="shared" si="142"/>
        <v>23531.199999999997</v>
      </c>
      <c r="N2946" s="1">
        <f t="shared" si="143"/>
        <v>0</v>
      </c>
    </row>
    <row r="2947" spans="1:14" x14ac:dyDescent="0.25">
      <c r="A2947" s="1" t="str">
        <v>BioLegend</v>
      </c>
      <c r="B2947" s="1">
        <v>21683.200000000001</v>
      </c>
      <c r="C2947" s="1" t="str">
        <v>EED119246</v>
      </c>
      <c r="D2947" s="2">
        <v>45919</v>
      </c>
      <c r="E2947" s="2">
        <v>45926</v>
      </c>
      <c r="F2947" s="1">
        <v>336220</v>
      </c>
      <c r="G2947" s="1">
        <v>1</v>
      </c>
      <c r="H2947" s="1">
        <v>1</v>
      </c>
      <c r="I2947" s="1">
        <v>0</v>
      </c>
      <c r="J2947" s="1" t="str">
        <v>AHMEDABAD</v>
      </c>
      <c r="K2947" s="1">
        <v>0</v>
      </c>
      <c r="L2947" s="1">
        <f t="shared" si="141"/>
        <v>21683.200000000001</v>
      </c>
      <c r="M2947" s="1">
        <f t="shared" si="142"/>
        <v>21683.200000000001</v>
      </c>
      <c r="N2947" s="1">
        <f t="shared" si="143"/>
        <v>0</v>
      </c>
    </row>
    <row r="2948" spans="1:14" x14ac:dyDescent="0.25">
      <c r="A2948" s="1" t="str">
        <v>BioLegend</v>
      </c>
      <c r="B2948" s="1">
        <v>9424.7999999999993</v>
      </c>
      <c r="C2948" s="1" t="str">
        <v>EED119246</v>
      </c>
      <c r="D2948" s="2">
        <v>45919</v>
      </c>
      <c r="E2948" s="2">
        <v>45926</v>
      </c>
      <c r="F2948" s="1">
        <v>343513</v>
      </c>
      <c r="G2948" s="1">
        <v>1</v>
      </c>
      <c r="H2948" s="1">
        <v>1</v>
      </c>
      <c r="I2948" s="1">
        <v>0</v>
      </c>
      <c r="J2948" s="1" t="str">
        <v>Delhi</v>
      </c>
      <c r="K2948" s="1">
        <v>0</v>
      </c>
      <c r="L2948" s="1">
        <f t="shared" si="141"/>
        <v>9424.7999999999993</v>
      </c>
      <c r="M2948" s="1">
        <f t="shared" si="142"/>
        <v>9424.7999999999993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7453.6</v>
      </c>
      <c r="C2949" s="1" t="str">
        <v>EED119246</v>
      </c>
      <c r="D2949" s="2">
        <v>45919</v>
      </c>
      <c r="E2949" s="2">
        <v>45926</v>
      </c>
      <c r="F2949" s="1">
        <v>344703</v>
      </c>
      <c r="G2949" s="1">
        <v>1</v>
      </c>
      <c r="H2949" s="1">
        <v>0</v>
      </c>
      <c r="I2949" s="1">
        <v>1</v>
      </c>
      <c r="J2949" s="1" t="str">
        <v>Kolkata</v>
      </c>
      <c r="K2949" s="1" t="str">
        <v>Monday (6-10-2025)</v>
      </c>
      <c r="L2949" s="1">
        <f t="shared" si="141"/>
        <v>7453.6</v>
      </c>
      <c r="M2949" s="1">
        <f t="shared" si="142"/>
        <v>0</v>
      </c>
      <c r="N2949" s="1">
        <f t="shared" si="143"/>
        <v>7453.6</v>
      </c>
    </row>
    <row r="2950" spans="1:14" x14ac:dyDescent="0.25">
      <c r="A2950" s="1" t="str">
        <v>BioLegend</v>
      </c>
      <c r="B2950" s="1">
        <v>8808.7999999999993</v>
      </c>
      <c r="C2950" s="1" t="str">
        <v>EED119246</v>
      </c>
      <c r="D2950" s="2">
        <v>45919</v>
      </c>
      <c r="E2950" s="2">
        <v>45926</v>
      </c>
      <c r="F2950" s="1">
        <v>344813</v>
      </c>
      <c r="G2950" s="1">
        <v>1</v>
      </c>
      <c r="H2950" s="1">
        <v>1</v>
      </c>
      <c r="I2950" s="1">
        <v>0</v>
      </c>
      <c r="J2950" s="1" t="str">
        <v>Chandigarh</v>
      </c>
      <c r="K2950" s="1">
        <v>0</v>
      </c>
      <c r="L2950" s="1">
        <f t="shared" ref="L2950:L3009" si="144">G2950*B2950</f>
        <v>8808.7999999999993</v>
      </c>
      <c r="M2950" s="1">
        <f t="shared" ref="M2950:M3009" si="145">H2950*B2950</f>
        <v>8808.7999999999993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27588</v>
      </c>
      <c r="C2951" s="1" t="str">
        <v>EED119246</v>
      </c>
      <c r="D2951" s="2">
        <v>45919</v>
      </c>
      <c r="E2951" s="2">
        <v>45926</v>
      </c>
      <c r="F2951" s="1">
        <v>344846</v>
      </c>
      <c r="G2951" s="1">
        <v>1</v>
      </c>
      <c r="H2951" s="1">
        <v>1</v>
      </c>
      <c r="I2951" s="1">
        <v>0</v>
      </c>
      <c r="J2951" s="1" t="str">
        <v>Delhi</v>
      </c>
      <c r="K2951" s="1">
        <v>0</v>
      </c>
      <c r="L2951" s="1">
        <f t="shared" si="144"/>
        <v>27588</v>
      </c>
      <c r="M2951" s="1">
        <f t="shared" si="145"/>
        <v>27588</v>
      </c>
      <c r="N2951" s="1">
        <f t="shared" si="146"/>
        <v>0</v>
      </c>
    </row>
    <row r="2952" spans="1:14" x14ac:dyDescent="0.25">
      <c r="A2952" s="1" t="str">
        <v>BioLegend</v>
      </c>
      <c r="B2952" s="1">
        <v>9055.2000000000007</v>
      </c>
      <c r="C2952" s="1" t="str">
        <v>EED119246</v>
      </c>
      <c r="D2952" s="2">
        <v>45919</v>
      </c>
      <c r="E2952" s="2">
        <v>45926</v>
      </c>
      <c r="F2952" s="1">
        <v>345013</v>
      </c>
      <c r="G2952" s="1">
        <v>1</v>
      </c>
      <c r="H2952" s="1">
        <v>0</v>
      </c>
      <c r="I2952" s="1">
        <v>1</v>
      </c>
      <c r="J2952" s="1" t="str">
        <v>Kolkata</v>
      </c>
      <c r="K2952" s="1" t="str">
        <v>Monday (6-10-2025)</v>
      </c>
      <c r="L2952" s="1">
        <f t="shared" si="144"/>
        <v>9055.2000000000007</v>
      </c>
      <c r="M2952" s="1">
        <f t="shared" si="145"/>
        <v>0</v>
      </c>
      <c r="N2952" s="1">
        <f t="shared" si="146"/>
        <v>9055.2000000000007</v>
      </c>
    </row>
    <row r="2953" spans="1:14" x14ac:dyDescent="0.25">
      <c r="A2953" s="1" t="str">
        <v>BioLegend</v>
      </c>
      <c r="B2953" s="1">
        <v>22792</v>
      </c>
      <c r="C2953" s="1" t="str">
        <v>EED119246</v>
      </c>
      <c r="D2953" s="2">
        <v>45919</v>
      </c>
      <c r="E2953" s="2">
        <v>45926</v>
      </c>
      <c r="F2953" s="1">
        <v>305044</v>
      </c>
      <c r="G2953" s="1">
        <v>1</v>
      </c>
      <c r="H2953" s="1">
        <v>1</v>
      </c>
      <c r="I2953" s="1">
        <v>0</v>
      </c>
      <c r="J2953" s="1" t="str">
        <v>Karnataka</v>
      </c>
      <c r="K2953" s="1">
        <v>0</v>
      </c>
      <c r="L2953" s="1">
        <f t="shared" si="144"/>
        <v>22792</v>
      </c>
      <c r="M2953" s="1">
        <f t="shared" si="145"/>
        <v>22792</v>
      </c>
      <c r="N2953" s="1">
        <f t="shared" si="146"/>
        <v>0</v>
      </c>
    </row>
    <row r="2954" spans="1:14" x14ac:dyDescent="0.25">
      <c r="A2954" s="1" t="str">
        <v>BioLegend</v>
      </c>
      <c r="B2954" s="1">
        <v>27258</v>
      </c>
      <c r="C2954" s="1" t="str">
        <v>EED119246</v>
      </c>
      <c r="D2954" s="2">
        <v>45919</v>
      </c>
      <c r="E2954" s="2">
        <v>45926</v>
      </c>
      <c r="F2954" s="1">
        <v>347318</v>
      </c>
      <c r="G2954" s="1">
        <v>1</v>
      </c>
      <c r="H2954" s="1">
        <v>0</v>
      </c>
      <c r="I2954" s="1">
        <v>1</v>
      </c>
      <c r="J2954" s="1" t="str">
        <v>Bhuvneshwar</v>
      </c>
      <c r="K2954" s="1" t="str">
        <v>On Hold</v>
      </c>
      <c r="L2954" s="1">
        <f t="shared" si="144"/>
        <v>27258</v>
      </c>
      <c r="M2954" s="1">
        <f t="shared" si="145"/>
        <v>0</v>
      </c>
      <c r="N2954" s="1">
        <f t="shared" si="146"/>
        <v>27258</v>
      </c>
    </row>
    <row r="2955" spans="1:14" x14ac:dyDescent="0.25">
      <c r="A2955" s="1" t="str">
        <v>BioLegend</v>
      </c>
      <c r="B2955" s="1">
        <v>9794.4</v>
      </c>
      <c r="C2955" s="1" t="str">
        <v>EED119246</v>
      </c>
      <c r="D2955" s="2">
        <v>45919</v>
      </c>
      <c r="E2955" s="2">
        <v>45926</v>
      </c>
      <c r="F2955" s="1">
        <v>351729</v>
      </c>
      <c r="G2955" s="1">
        <v>1</v>
      </c>
      <c r="H2955" s="1">
        <v>1</v>
      </c>
      <c r="I2955" s="1">
        <v>0</v>
      </c>
      <c r="J2955" s="1" t="str">
        <v>Delhi</v>
      </c>
      <c r="K2955" s="1">
        <v>0</v>
      </c>
      <c r="L2955" s="1">
        <f t="shared" si="144"/>
        <v>9794.4</v>
      </c>
      <c r="M2955" s="1">
        <f t="shared" si="145"/>
        <v>9794.4</v>
      </c>
      <c r="N2955" s="1">
        <f t="shared" si="146"/>
        <v>0</v>
      </c>
    </row>
    <row r="2956" spans="1:14" x14ac:dyDescent="0.25">
      <c r="A2956" s="1" t="str">
        <v>BioLegend</v>
      </c>
      <c r="B2956" s="1">
        <v>20820.8</v>
      </c>
      <c r="C2956" s="1" t="str">
        <v>EED119246</v>
      </c>
      <c r="D2956" s="2">
        <v>45919</v>
      </c>
      <c r="E2956" s="2">
        <v>45926</v>
      </c>
      <c r="F2956" s="1">
        <v>353606</v>
      </c>
      <c r="G2956" s="1">
        <v>1</v>
      </c>
      <c r="H2956" s="1">
        <v>1</v>
      </c>
      <c r="I2956" s="1">
        <v>0</v>
      </c>
      <c r="J2956" s="1" t="str">
        <v>Telangana</v>
      </c>
      <c r="K2956" s="1">
        <v>0</v>
      </c>
      <c r="L2956" s="1">
        <f t="shared" si="144"/>
        <v>20820.8</v>
      </c>
      <c r="M2956" s="1">
        <f t="shared" si="145"/>
        <v>20820.8</v>
      </c>
      <c r="N2956" s="1">
        <f t="shared" si="146"/>
        <v>0</v>
      </c>
    </row>
    <row r="2957" spans="1:14" x14ac:dyDescent="0.25">
      <c r="A2957" s="1" t="str">
        <v>BioLegend</v>
      </c>
      <c r="B2957" s="1">
        <v>26862</v>
      </c>
      <c r="C2957" s="1" t="str">
        <v>EED119246</v>
      </c>
      <c r="D2957" s="2">
        <v>45919</v>
      </c>
      <c r="E2957" s="2">
        <v>45926</v>
      </c>
      <c r="F2957" s="1">
        <v>353726</v>
      </c>
      <c r="G2957" s="1">
        <v>3</v>
      </c>
      <c r="H2957" s="1">
        <v>3</v>
      </c>
      <c r="I2957" s="1">
        <v>0</v>
      </c>
      <c r="J2957" s="1" t="str">
        <v>Mumbai</v>
      </c>
      <c r="K2957" s="1">
        <v>0</v>
      </c>
      <c r="L2957" s="1">
        <f t="shared" si="144"/>
        <v>80586</v>
      </c>
      <c r="M2957" s="1">
        <f t="shared" si="145"/>
        <v>80586</v>
      </c>
      <c r="N2957" s="1">
        <f t="shared" si="146"/>
        <v>0</v>
      </c>
    </row>
    <row r="2958" spans="1:14" x14ac:dyDescent="0.25">
      <c r="A2958" s="1" t="str">
        <v>BioLegend</v>
      </c>
      <c r="B2958" s="1">
        <v>13305.599999999999</v>
      </c>
      <c r="C2958" s="1" t="str">
        <v>EED119246</v>
      </c>
      <c r="D2958" s="2">
        <v>45919</v>
      </c>
      <c r="E2958" s="2">
        <v>45926</v>
      </c>
      <c r="F2958" s="1">
        <v>356110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Monday (6-10-2025)</v>
      </c>
      <c r="L2958" s="1">
        <f t="shared" si="144"/>
        <v>13305.599999999999</v>
      </c>
      <c r="M2958" s="1">
        <f t="shared" si="145"/>
        <v>0</v>
      </c>
      <c r="N2958" s="1">
        <f t="shared" si="146"/>
        <v>13305.599999999999</v>
      </c>
    </row>
    <row r="2959" spans="1:14" x14ac:dyDescent="0.25">
      <c r="A2959" s="1" t="str">
        <v>BioLegend</v>
      </c>
      <c r="B2959" s="1">
        <v>21621.600000000002</v>
      </c>
      <c r="C2959" s="1" t="str">
        <v>EED119246</v>
      </c>
      <c r="D2959" s="2">
        <v>45919</v>
      </c>
      <c r="E2959" s="2">
        <v>45926</v>
      </c>
      <c r="F2959" s="1">
        <v>356422</v>
      </c>
      <c r="G2959" s="1">
        <v>3</v>
      </c>
      <c r="H2959" s="1">
        <v>3</v>
      </c>
      <c r="I2959" s="1">
        <v>0</v>
      </c>
      <c r="J2959" s="1" t="str">
        <v>Banglore</v>
      </c>
      <c r="K2959" s="1">
        <v>0</v>
      </c>
      <c r="L2959" s="1">
        <f t="shared" si="144"/>
        <v>64864.800000000003</v>
      </c>
      <c r="M2959" s="1">
        <f t="shared" si="145"/>
        <v>64864.800000000003</v>
      </c>
      <c r="N2959" s="1">
        <f t="shared" si="146"/>
        <v>0</v>
      </c>
    </row>
    <row r="2960" spans="1:14" x14ac:dyDescent="0.25">
      <c r="A2960" s="1" t="str">
        <v>BioLegend</v>
      </c>
      <c r="B2960" s="1">
        <v>7638.4</v>
      </c>
      <c r="C2960" s="1" t="str">
        <v>EED119246</v>
      </c>
      <c r="D2960" s="2">
        <v>45919</v>
      </c>
      <c r="E2960" s="2">
        <v>45926</v>
      </c>
      <c r="F2960" s="1">
        <v>357415</v>
      </c>
      <c r="G2960" s="1">
        <v>1</v>
      </c>
      <c r="H2960" s="1">
        <v>0</v>
      </c>
      <c r="I2960" s="1">
        <v>1</v>
      </c>
      <c r="J2960" s="1" t="str">
        <v>Kolkata</v>
      </c>
      <c r="K2960" s="1" t="str">
        <v>Monday (6-10-2025)</v>
      </c>
      <c r="L2960" s="1">
        <f t="shared" si="144"/>
        <v>7638.4</v>
      </c>
      <c r="M2960" s="1">
        <f t="shared" si="145"/>
        <v>0</v>
      </c>
      <c r="N2960" s="1">
        <f t="shared" si="146"/>
        <v>7638.4</v>
      </c>
    </row>
    <row r="2961" spans="1:14" x14ac:dyDescent="0.25">
      <c r="A2961" s="1" t="str">
        <v>BioLegend</v>
      </c>
      <c r="B2961" s="1">
        <v>22176</v>
      </c>
      <c r="C2961" s="1" t="str">
        <v>EED119246</v>
      </c>
      <c r="D2961" s="2">
        <v>45919</v>
      </c>
      <c r="E2961" s="2">
        <v>45926</v>
      </c>
      <c r="F2961" s="1">
        <v>357304</v>
      </c>
      <c r="G2961" s="1">
        <v>3</v>
      </c>
      <c r="H2961" s="1">
        <v>3</v>
      </c>
      <c r="I2961" s="1">
        <v>0</v>
      </c>
      <c r="J2961" s="1" t="str">
        <v>Karnataka</v>
      </c>
      <c r="K2961" s="1">
        <v>0</v>
      </c>
      <c r="L2961" s="1">
        <f t="shared" si="144"/>
        <v>66528</v>
      </c>
      <c r="M2961" s="1">
        <f t="shared" si="145"/>
        <v>66528</v>
      </c>
      <c r="N2961" s="1">
        <f t="shared" si="146"/>
        <v>0</v>
      </c>
    </row>
    <row r="2962" spans="1:14" x14ac:dyDescent="0.25">
      <c r="A2962" s="1" t="str">
        <v>BioLegend</v>
      </c>
      <c r="B2962" s="1">
        <v>28710</v>
      </c>
      <c r="C2962" s="1" t="str">
        <v>EED119246</v>
      </c>
      <c r="D2962" s="2">
        <v>45919</v>
      </c>
      <c r="E2962" s="2">
        <v>45926</v>
      </c>
      <c r="F2962" s="1">
        <v>358610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28710</v>
      </c>
      <c r="M2962" s="1">
        <f t="shared" si="145"/>
        <v>28710</v>
      </c>
      <c r="N2962" s="1">
        <f t="shared" si="146"/>
        <v>0</v>
      </c>
    </row>
    <row r="2963" spans="1:14" x14ac:dyDescent="0.25">
      <c r="A2963" s="1" t="str">
        <v>BioLegend</v>
      </c>
      <c r="B2963" s="1">
        <v>9424.7999999999993</v>
      </c>
      <c r="C2963" s="1" t="str">
        <v>EED119246</v>
      </c>
      <c r="D2963" s="2">
        <v>45919</v>
      </c>
      <c r="E2963" s="2">
        <v>45926</v>
      </c>
      <c r="F2963" s="1">
        <v>363203</v>
      </c>
      <c r="G2963" s="1">
        <v>1</v>
      </c>
      <c r="H2963" s="1">
        <v>0</v>
      </c>
      <c r="I2963" s="1">
        <v>1</v>
      </c>
      <c r="J2963" s="1" t="str">
        <v>Kolkata</v>
      </c>
      <c r="K2963" s="1" t="str">
        <v>Monday (6-10-2025)</v>
      </c>
      <c r="L2963" s="1">
        <f t="shared" si="144"/>
        <v>9424.7999999999993</v>
      </c>
      <c r="M2963" s="1">
        <f t="shared" si="145"/>
        <v>0</v>
      </c>
      <c r="N2963" s="1">
        <f t="shared" si="146"/>
        <v>9424.7999999999993</v>
      </c>
    </row>
    <row r="2964" spans="1:14" x14ac:dyDescent="0.25">
      <c r="A2964" s="1" t="str">
        <v>BioLegend</v>
      </c>
      <c r="B2964" s="1">
        <v>22792</v>
      </c>
      <c r="C2964" s="1" t="str">
        <v>EED119246</v>
      </c>
      <c r="D2964" s="2">
        <v>45919</v>
      </c>
      <c r="E2964" s="2">
        <v>45926</v>
      </c>
      <c r="F2964" s="1">
        <v>363210</v>
      </c>
      <c r="G2964" s="1">
        <v>1</v>
      </c>
      <c r="H2964" s="1">
        <v>1</v>
      </c>
      <c r="I2964" s="1">
        <v>0</v>
      </c>
      <c r="J2964" s="1" t="str">
        <v>Delhi</v>
      </c>
      <c r="K2964" s="1">
        <v>0</v>
      </c>
      <c r="L2964" s="1">
        <f t="shared" si="144"/>
        <v>22792</v>
      </c>
      <c r="M2964" s="1">
        <f t="shared" si="145"/>
        <v>22792</v>
      </c>
      <c r="N2964" s="1">
        <f t="shared" si="146"/>
        <v>0</v>
      </c>
    </row>
    <row r="2965" spans="1:14" x14ac:dyDescent="0.25">
      <c r="A2965" s="1" t="str">
        <v>BioLegend</v>
      </c>
      <c r="B2965" s="1">
        <v>36097.599999999999</v>
      </c>
      <c r="C2965" s="1" t="str">
        <v>EED119246</v>
      </c>
      <c r="D2965" s="2">
        <v>45919</v>
      </c>
      <c r="E2965" s="2">
        <v>45926</v>
      </c>
      <c r="F2965" s="1">
        <v>363601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36097.599999999999</v>
      </c>
      <c r="M2965" s="1">
        <f t="shared" si="145"/>
        <v>36097.599999999999</v>
      </c>
      <c r="N2965" s="1">
        <f t="shared" si="146"/>
        <v>0</v>
      </c>
    </row>
    <row r="2966" spans="1:14" x14ac:dyDescent="0.25">
      <c r="A2966" s="1" t="str">
        <v>BioLegend</v>
      </c>
      <c r="B2966" s="1">
        <v>22176</v>
      </c>
      <c r="C2966" s="1" t="str">
        <v>EED119246</v>
      </c>
      <c r="D2966" s="2">
        <v>45919</v>
      </c>
      <c r="E2966" s="2">
        <v>45926</v>
      </c>
      <c r="F2966" s="1">
        <v>366704</v>
      </c>
      <c r="G2966" s="1">
        <v>1</v>
      </c>
      <c r="H2966" s="1">
        <v>1</v>
      </c>
      <c r="I2966" s="1">
        <v>0</v>
      </c>
      <c r="J2966" s="1" t="str">
        <v>Mumbai</v>
      </c>
      <c r="K2966" s="1">
        <v>0</v>
      </c>
      <c r="L2966" s="1">
        <f t="shared" si="144"/>
        <v>22176</v>
      </c>
      <c r="M2966" s="1">
        <f t="shared" si="145"/>
        <v>22176</v>
      </c>
      <c r="N2966" s="1">
        <f t="shared" si="146"/>
        <v>0</v>
      </c>
    </row>
    <row r="2967" spans="1:14" x14ac:dyDescent="0.25">
      <c r="A2967" s="1" t="str">
        <v>BioLegend</v>
      </c>
      <c r="B2967" s="1">
        <v>9178.4</v>
      </c>
      <c r="C2967" s="1" t="str">
        <v>EED119246</v>
      </c>
      <c r="D2967" s="2">
        <v>45919</v>
      </c>
      <c r="E2967" s="2">
        <v>45926</v>
      </c>
      <c r="F2967" s="1">
        <v>367405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Monday (6-10-2025)</v>
      </c>
      <c r="L2967" s="1">
        <f t="shared" si="144"/>
        <v>9178.4</v>
      </c>
      <c r="M2967" s="1">
        <f t="shared" si="145"/>
        <v>0</v>
      </c>
      <c r="N2967" s="1">
        <f t="shared" si="146"/>
        <v>9178.4</v>
      </c>
    </row>
    <row r="2968" spans="1:14" x14ac:dyDescent="0.25">
      <c r="A2968" s="1" t="str">
        <v>BioLegend</v>
      </c>
      <c r="B2968" s="1">
        <v>9055.2000000000007</v>
      </c>
      <c r="C2968" s="1" t="str">
        <v>EED119246</v>
      </c>
      <c r="D2968" s="2">
        <v>45919</v>
      </c>
      <c r="E2968" s="2">
        <v>45926</v>
      </c>
      <c r="F2968" s="1">
        <v>368503</v>
      </c>
      <c r="G2968" s="1">
        <v>1</v>
      </c>
      <c r="H2968" s="1">
        <v>1</v>
      </c>
      <c r="I2968" s="1">
        <v>0</v>
      </c>
      <c r="J2968" s="1" t="str">
        <v>Delhi</v>
      </c>
      <c r="K2968" s="1">
        <v>0</v>
      </c>
      <c r="L2968" s="1">
        <f t="shared" si="144"/>
        <v>9055.2000000000007</v>
      </c>
      <c r="M2968" s="1">
        <f t="shared" si="145"/>
        <v>9055.2000000000007</v>
      </c>
      <c r="N2968" s="1">
        <f t="shared" si="146"/>
        <v>0</v>
      </c>
    </row>
    <row r="2969" spans="1:14" x14ac:dyDescent="0.25">
      <c r="A2969" s="1" t="str">
        <v>BioLegend</v>
      </c>
      <c r="B2969" s="1">
        <v>8500.7999999999993</v>
      </c>
      <c r="C2969" s="1" t="str">
        <v>EED119246</v>
      </c>
      <c r="D2969" s="2">
        <v>45919</v>
      </c>
      <c r="E2969" s="2">
        <v>45926</v>
      </c>
      <c r="F2969" s="1">
        <v>368508</v>
      </c>
      <c r="G2969" s="1">
        <v>1</v>
      </c>
      <c r="H2969" s="1">
        <v>0</v>
      </c>
      <c r="I2969" s="1">
        <v>1</v>
      </c>
      <c r="J2969" s="1" t="str">
        <v>Kolkata</v>
      </c>
      <c r="K2969" s="1" t="str">
        <v>Monday (6-10-2025)</v>
      </c>
      <c r="L2969" s="1">
        <f t="shared" si="144"/>
        <v>8500.7999999999993</v>
      </c>
      <c r="M2969" s="1">
        <f t="shared" si="145"/>
        <v>0</v>
      </c>
      <c r="N2969" s="1">
        <f t="shared" si="146"/>
        <v>8500.7999999999993</v>
      </c>
    </row>
    <row r="2970" spans="1:14" x14ac:dyDescent="0.25">
      <c r="A2970" s="1" t="str">
        <v>BioLegend</v>
      </c>
      <c r="B2970" s="1">
        <v>3757.6000000000004</v>
      </c>
      <c r="C2970" s="1" t="str">
        <v>EED119246</v>
      </c>
      <c r="D2970" s="2">
        <v>45919</v>
      </c>
      <c r="E2970" s="2">
        <v>45926</v>
      </c>
      <c r="F2970" s="1">
        <v>368509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Monday (6-10-2025)</v>
      </c>
      <c r="L2970" s="1">
        <f t="shared" si="144"/>
        <v>3757.6000000000004</v>
      </c>
      <c r="M2970" s="1">
        <f t="shared" si="145"/>
        <v>0</v>
      </c>
      <c r="N2970" s="1">
        <f t="shared" si="146"/>
        <v>3757.6000000000004</v>
      </c>
    </row>
    <row r="2971" spans="1:14" x14ac:dyDescent="0.25">
      <c r="A2971" s="1" t="str">
        <v>BioLegend</v>
      </c>
      <c r="B2971" s="1">
        <v>18480</v>
      </c>
      <c r="C2971" s="1" t="str">
        <v>EED119246</v>
      </c>
      <c r="D2971" s="2">
        <v>45919</v>
      </c>
      <c r="E2971" s="2">
        <v>45926</v>
      </c>
      <c r="F2971" s="1">
        <v>369312</v>
      </c>
      <c r="G2971" s="1">
        <v>1</v>
      </c>
      <c r="H2971" s="1">
        <v>1</v>
      </c>
      <c r="I2971" s="1">
        <v>0</v>
      </c>
      <c r="J2971" s="1" t="str">
        <v>Karnataka</v>
      </c>
      <c r="K2971" s="1">
        <v>0</v>
      </c>
      <c r="L2971" s="1">
        <f t="shared" si="144"/>
        <v>18480</v>
      </c>
      <c r="M2971" s="1">
        <f t="shared" si="145"/>
        <v>18480</v>
      </c>
      <c r="N2971" s="1">
        <f t="shared" si="146"/>
        <v>0</v>
      </c>
    </row>
    <row r="2972" spans="1:14" x14ac:dyDescent="0.25">
      <c r="A2972" s="1" t="str">
        <v>BioLegend</v>
      </c>
      <c r="B2972" s="1">
        <v>14190</v>
      </c>
      <c r="C2972" s="1" t="str">
        <v>EED119246</v>
      </c>
      <c r="D2972" s="2">
        <v>45919</v>
      </c>
      <c r="E2972" s="2">
        <v>45926</v>
      </c>
      <c r="F2972" s="1">
        <v>369321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Monday (6-10-2025)</v>
      </c>
      <c r="L2972" s="1">
        <f t="shared" si="144"/>
        <v>14190</v>
      </c>
      <c r="M2972" s="1">
        <f t="shared" si="145"/>
        <v>0</v>
      </c>
      <c r="N2972" s="1">
        <f t="shared" si="146"/>
        <v>14190</v>
      </c>
    </row>
    <row r="2973" spans="1:14" x14ac:dyDescent="0.25">
      <c r="A2973" s="1" t="str">
        <v>BioLegend</v>
      </c>
      <c r="B2973" s="1">
        <v>19896.8</v>
      </c>
      <c r="C2973" s="1" t="str">
        <v>EED119246</v>
      </c>
      <c r="D2973" s="2">
        <v>45919</v>
      </c>
      <c r="E2973" s="2">
        <v>45926</v>
      </c>
      <c r="F2973" s="1">
        <v>372002</v>
      </c>
      <c r="G2973" s="1">
        <v>1</v>
      </c>
      <c r="H2973" s="1">
        <v>1</v>
      </c>
      <c r="I2973" s="1">
        <v>0</v>
      </c>
      <c r="J2973" s="1" t="str">
        <v>Delhi</v>
      </c>
      <c r="K2973" s="1">
        <v>0</v>
      </c>
      <c r="L2973" s="1">
        <f t="shared" si="144"/>
        <v>19896.8</v>
      </c>
      <c r="M2973" s="1">
        <f t="shared" si="145"/>
        <v>19896.8</v>
      </c>
      <c r="N2973" s="1">
        <f t="shared" si="146"/>
        <v>0</v>
      </c>
    </row>
    <row r="2974" spans="1:14" x14ac:dyDescent="0.25">
      <c r="A2974" s="1" t="str">
        <v>BioLegend</v>
      </c>
      <c r="B2974" s="1">
        <v>7700</v>
      </c>
      <c r="C2974" s="1" t="str">
        <v>EED119246</v>
      </c>
      <c r="D2974" s="2">
        <v>45919</v>
      </c>
      <c r="E2974" s="2">
        <v>45926</v>
      </c>
      <c r="F2974" s="1">
        <v>372203</v>
      </c>
      <c r="G2974" s="1">
        <v>1</v>
      </c>
      <c r="H2974" s="1">
        <v>0</v>
      </c>
      <c r="I2974" s="1">
        <v>1</v>
      </c>
      <c r="J2974" s="1" t="str">
        <v>Kolkata</v>
      </c>
      <c r="K2974" s="1" t="str">
        <v>Monday (6-10-2025)</v>
      </c>
      <c r="L2974" s="1">
        <f t="shared" si="144"/>
        <v>7700</v>
      </c>
      <c r="M2974" s="1">
        <f t="shared" si="145"/>
        <v>0</v>
      </c>
      <c r="N2974" s="1">
        <f t="shared" si="146"/>
        <v>7700</v>
      </c>
    </row>
    <row r="2975" spans="1:14" x14ac:dyDescent="0.25">
      <c r="A2975" s="1" t="str">
        <v>BioLegend</v>
      </c>
      <c r="B2975" s="1">
        <v>20636</v>
      </c>
      <c r="C2975" s="1" t="str">
        <v>EED119246</v>
      </c>
      <c r="D2975" s="2">
        <v>45919</v>
      </c>
      <c r="E2975" s="2">
        <v>45926</v>
      </c>
      <c r="F2975" s="1">
        <v>372208</v>
      </c>
      <c r="G2975" s="1">
        <v>1</v>
      </c>
      <c r="H2975" s="1">
        <v>0</v>
      </c>
      <c r="I2975" s="1">
        <v>1</v>
      </c>
      <c r="J2975" s="1" t="str">
        <v>Delhi</v>
      </c>
      <c r="K2975" s="1" t="str">
        <v>Deepak/Priyanka Madam</v>
      </c>
      <c r="L2975" s="1">
        <f t="shared" si="144"/>
        <v>20636</v>
      </c>
      <c r="M2975" s="1">
        <f t="shared" si="145"/>
        <v>0</v>
      </c>
      <c r="N2975" s="1">
        <f t="shared" si="146"/>
        <v>20636</v>
      </c>
    </row>
    <row r="2976" spans="1:14" x14ac:dyDescent="0.25">
      <c r="A2976" s="1" t="str">
        <v>BioLegend</v>
      </c>
      <c r="B2976" s="1">
        <v>26426.400000000001</v>
      </c>
      <c r="C2976" s="1" t="str">
        <v>EED119246</v>
      </c>
      <c r="D2976" s="2">
        <v>45919</v>
      </c>
      <c r="E2976" s="2">
        <v>45926</v>
      </c>
      <c r="F2976" s="1">
        <v>372716</v>
      </c>
      <c r="G2976" s="1">
        <v>1</v>
      </c>
      <c r="H2976" s="1">
        <v>1</v>
      </c>
      <c r="I2976" s="1">
        <v>0</v>
      </c>
      <c r="J2976" s="1" t="str">
        <v>Karnataka</v>
      </c>
      <c r="K2976" s="1">
        <v>0</v>
      </c>
      <c r="L2976" s="1">
        <f t="shared" si="144"/>
        <v>26426.400000000001</v>
      </c>
      <c r="M2976" s="1">
        <f t="shared" si="145"/>
        <v>26426.400000000001</v>
      </c>
      <c r="N2976" s="1">
        <f t="shared" si="146"/>
        <v>0</v>
      </c>
    </row>
    <row r="2977" spans="1:14" x14ac:dyDescent="0.25">
      <c r="A2977" s="1" t="str">
        <v>BioLegend</v>
      </c>
      <c r="B2977" s="1">
        <v>4928</v>
      </c>
      <c r="C2977" s="1" t="str">
        <v>EED119246</v>
      </c>
      <c r="D2977" s="2">
        <v>45919</v>
      </c>
      <c r="E2977" s="2">
        <v>45926</v>
      </c>
      <c r="F2977" s="1">
        <v>384813</v>
      </c>
      <c r="G2977" s="1">
        <v>1</v>
      </c>
      <c r="H2977" s="1">
        <v>0</v>
      </c>
      <c r="I2977" s="1">
        <v>1</v>
      </c>
      <c r="J2977" s="1" t="str">
        <v>Kolkata</v>
      </c>
      <c r="K2977" s="1" t="str">
        <v>Monday (6-10-2025)</v>
      </c>
      <c r="L2977" s="1">
        <f t="shared" si="144"/>
        <v>4928</v>
      </c>
      <c r="M2977" s="1">
        <f t="shared" si="145"/>
        <v>0</v>
      </c>
      <c r="N2977" s="1">
        <f t="shared" si="146"/>
        <v>4928</v>
      </c>
    </row>
    <row r="2978" spans="1:14" x14ac:dyDescent="0.25">
      <c r="A2978" s="1" t="str">
        <v>BioLegend</v>
      </c>
      <c r="B2978" s="1">
        <v>23628</v>
      </c>
      <c r="C2978" s="1" t="str">
        <v>EED119246</v>
      </c>
      <c r="D2978" s="2">
        <v>45919</v>
      </c>
      <c r="E2978" s="2">
        <v>45926</v>
      </c>
      <c r="F2978" s="1">
        <v>400158</v>
      </c>
      <c r="G2978" s="1">
        <v>3</v>
      </c>
      <c r="H2978" s="1">
        <v>3</v>
      </c>
      <c r="I2978" s="1">
        <v>0</v>
      </c>
      <c r="J2978" s="1" t="str">
        <v>Karnataka</v>
      </c>
      <c r="K2978" s="1">
        <v>0</v>
      </c>
      <c r="L2978" s="1">
        <f t="shared" si="144"/>
        <v>70884</v>
      </c>
      <c r="M2978" s="1">
        <f t="shared" si="145"/>
        <v>70884</v>
      </c>
      <c r="N2978" s="1">
        <f t="shared" si="146"/>
        <v>0</v>
      </c>
    </row>
    <row r="2979" spans="1:14" x14ac:dyDescent="0.25">
      <c r="A2979" s="1" t="str">
        <v>BioLegend</v>
      </c>
      <c r="B2979" s="1">
        <v>5667.2000000000007</v>
      </c>
      <c r="C2979" s="1" t="str">
        <v>EED119246</v>
      </c>
      <c r="D2979" s="2">
        <v>45919</v>
      </c>
      <c r="E2979" s="2">
        <v>45926</v>
      </c>
      <c r="F2979" s="1">
        <v>400212</v>
      </c>
      <c r="G2979" s="1">
        <v>2</v>
      </c>
      <c r="H2979" s="1">
        <v>2</v>
      </c>
      <c r="I2979" s="1">
        <v>0</v>
      </c>
      <c r="J2979" s="1" t="str">
        <v>Karnataka</v>
      </c>
      <c r="K2979" s="1">
        <v>0</v>
      </c>
      <c r="L2979" s="1">
        <f t="shared" si="144"/>
        <v>11334.400000000001</v>
      </c>
      <c r="M2979" s="1">
        <f t="shared" si="145"/>
        <v>11334.400000000001</v>
      </c>
      <c r="N2979" s="1">
        <f t="shared" si="146"/>
        <v>0</v>
      </c>
    </row>
    <row r="2980" spans="1:14" x14ac:dyDescent="0.25">
      <c r="A2980" s="1" t="str">
        <v>BioLegend</v>
      </c>
      <c r="B2980" s="1">
        <v>7207.2000000000007</v>
      </c>
      <c r="C2980" s="1" t="str">
        <v>EED119246</v>
      </c>
      <c r="D2980" s="2">
        <v>45919</v>
      </c>
      <c r="E2980" s="2">
        <v>45926</v>
      </c>
      <c r="F2980" s="1">
        <v>401319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7207.2000000000007</v>
      </c>
      <c r="M2980" s="1">
        <f t="shared" si="145"/>
        <v>7207.2000000000007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12689.599999999999</v>
      </c>
      <c r="C2981" s="1" t="str">
        <v>EED119246</v>
      </c>
      <c r="D2981" s="2">
        <v>45919</v>
      </c>
      <c r="E2981" s="2">
        <v>45926</v>
      </c>
      <c r="F2981" s="1">
        <v>405206</v>
      </c>
      <c r="G2981" s="1">
        <v>1</v>
      </c>
      <c r="H2981" s="1">
        <v>1</v>
      </c>
      <c r="I2981" s="1">
        <v>0</v>
      </c>
      <c r="J2981" s="1" t="str">
        <v>Delhi</v>
      </c>
      <c r="K2981" s="1">
        <v>0</v>
      </c>
      <c r="L2981" s="1">
        <f t="shared" si="144"/>
        <v>12689.599999999999</v>
      </c>
      <c r="M2981" s="1">
        <f t="shared" si="145"/>
        <v>12689.599999999999</v>
      </c>
      <c r="N2981" s="1">
        <f t="shared" si="146"/>
        <v>0</v>
      </c>
    </row>
    <row r="2982" spans="1:14" x14ac:dyDescent="0.25">
      <c r="A2982" s="1" t="str">
        <v>BioLegend</v>
      </c>
      <c r="B2982" s="1">
        <v>6899.2000000000007</v>
      </c>
      <c r="C2982" s="1" t="str">
        <v>EED119246</v>
      </c>
      <c r="D2982" s="2">
        <v>45919</v>
      </c>
      <c r="E2982" s="2">
        <v>45926</v>
      </c>
      <c r="F2982" s="1">
        <v>405326</v>
      </c>
      <c r="G2982" s="1">
        <v>1</v>
      </c>
      <c r="H2982" s="1">
        <v>1</v>
      </c>
      <c r="I2982" s="1">
        <v>0</v>
      </c>
      <c r="J2982" s="1" t="str">
        <v>Lucknow</v>
      </c>
      <c r="K2982" s="1">
        <v>0</v>
      </c>
      <c r="L2982" s="1">
        <f t="shared" si="144"/>
        <v>6899.2000000000007</v>
      </c>
      <c r="M2982" s="1">
        <f t="shared" si="145"/>
        <v>6899.2000000000007</v>
      </c>
      <c r="N2982" s="1">
        <f t="shared" si="146"/>
        <v>0</v>
      </c>
    </row>
    <row r="2983" spans="1:14" x14ac:dyDescent="0.25">
      <c r="A2983" s="1" t="str">
        <v>BioLegend</v>
      </c>
      <c r="B2983" s="1">
        <v>5112.8</v>
      </c>
      <c r="C2983" s="1" t="str">
        <v>EED119246</v>
      </c>
      <c r="D2983" s="2">
        <v>45919</v>
      </c>
      <c r="E2983" s="2">
        <v>45926</v>
      </c>
      <c r="F2983" s="1">
        <v>406605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5112.8</v>
      </c>
      <c r="M2983" s="1">
        <f t="shared" si="145"/>
        <v>5112.8</v>
      </c>
      <c r="N2983" s="1">
        <f t="shared" si="146"/>
        <v>0</v>
      </c>
    </row>
    <row r="2984" spans="1:14" x14ac:dyDescent="0.25">
      <c r="A2984" s="1" t="str">
        <v>BioLegend</v>
      </c>
      <c r="B2984" s="1">
        <v>6960.7999999999993</v>
      </c>
      <c r="C2984" s="1" t="str">
        <v>EED119246</v>
      </c>
      <c r="D2984" s="2">
        <v>45919</v>
      </c>
      <c r="E2984" s="2">
        <v>45926</v>
      </c>
      <c r="F2984" s="1">
        <v>406609</v>
      </c>
      <c r="G2984" s="1">
        <v>1</v>
      </c>
      <c r="H2984" s="1">
        <v>1</v>
      </c>
      <c r="I2984" s="1">
        <v>0</v>
      </c>
      <c r="J2984" s="1" t="str">
        <v>Banglore</v>
      </c>
      <c r="K2984" s="1">
        <v>0</v>
      </c>
      <c r="L2984" s="1">
        <f t="shared" si="144"/>
        <v>6960.7999999999993</v>
      </c>
      <c r="M2984" s="1">
        <f t="shared" si="145"/>
        <v>6960.7999999999993</v>
      </c>
      <c r="N2984" s="1">
        <f t="shared" si="146"/>
        <v>0</v>
      </c>
    </row>
    <row r="2985" spans="1:14" x14ac:dyDescent="0.25">
      <c r="A2985" s="1" t="str">
        <v>BioLegend</v>
      </c>
      <c r="B2985" s="1">
        <v>3634.3999999999996</v>
      </c>
      <c r="C2985" s="1" t="str">
        <v>EED119246</v>
      </c>
      <c r="D2985" s="2">
        <v>45919</v>
      </c>
      <c r="E2985" s="2">
        <v>45926</v>
      </c>
      <c r="F2985" s="1">
        <v>420404</v>
      </c>
      <c r="G2985" s="1">
        <v>2</v>
      </c>
      <c r="H2985" s="1">
        <v>2</v>
      </c>
      <c r="I2985" s="1">
        <v>0</v>
      </c>
      <c r="J2985" s="1" t="str">
        <v>Banglore</v>
      </c>
      <c r="K2985" s="1">
        <v>0</v>
      </c>
      <c r="L2985" s="1">
        <f t="shared" si="144"/>
        <v>7268.7999999999993</v>
      </c>
      <c r="M2985" s="1">
        <f t="shared" si="145"/>
        <v>7268.7999999999993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14106.400000000001</v>
      </c>
      <c r="C2986" s="1" t="str">
        <v>EED119246</v>
      </c>
      <c r="D2986" s="2">
        <v>45919</v>
      </c>
      <c r="E2986" s="2">
        <v>45926</v>
      </c>
      <c r="F2986" s="1">
        <v>422302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28212.800000000003</v>
      </c>
      <c r="M2986" s="1">
        <f t="shared" si="145"/>
        <v>28212.800000000003</v>
      </c>
      <c r="N2986" s="1">
        <f t="shared" si="146"/>
        <v>0</v>
      </c>
    </row>
    <row r="2987" spans="1:14" x14ac:dyDescent="0.25">
      <c r="A2987" s="1" t="str">
        <v>BioLegend</v>
      </c>
      <c r="B2987" s="1">
        <v>5482.4</v>
      </c>
      <c r="C2987" s="1" t="str">
        <v>EED119246</v>
      </c>
      <c r="D2987" s="2">
        <v>45919</v>
      </c>
      <c r="E2987" s="2">
        <v>45926</v>
      </c>
      <c r="F2987" s="1">
        <v>423115</v>
      </c>
      <c r="G2987" s="1">
        <v>1</v>
      </c>
      <c r="H2987" s="1">
        <v>1</v>
      </c>
      <c r="I2987" s="1">
        <v>0</v>
      </c>
      <c r="J2987" s="1" t="str">
        <v>Hyderabad</v>
      </c>
      <c r="K2987" s="1">
        <v>0</v>
      </c>
      <c r="L2987" s="1">
        <f t="shared" si="144"/>
        <v>5482.4</v>
      </c>
      <c r="M2987" s="1">
        <f t="shared" si="145"/>
        <v>5482.4</v>
      </c>
      <c r="N2987" s="1">
        <f t="shared" si="146"/>
        <v>0</v>
      </c>
    </row>
    <row r="2988" spans="1:14" x14ac:dyDescent="0.25">
      <c r="A2988" s="1" t="str">
        <v>BioLegend</v>
      </c>
      <c r="B2988" s="1">
        <v>2587.1999999999998</v>
      </c>
      <c r="C2988" s="1" t="str">
        <v>EED119246</v>
      </c>
      <c r="D2988" s="2">
        <v>45919</v>
      </c>
      <c r="E2988" s="2">
        <v>45926</v>
      </c>
      <c r="F2988" s="1">
        <v>423501</v>
      </c>
      <c r="G2988" s="1">
        <v>1</v>
      </c>
      <c r="H2988" s="1">
        <v>0</v>
      </c>
      <c r="I2988" s="1">
        <v>1</v>
      </c>
      <c r="J2988" s="1" t="str">
        <v>MOHALI (PUNJAB)</v>
      </c>
      <c r="K2988" s="1" t="str">
        <v>Monday (6-10-2025)</v>
      </c>
      <c r="L2988" s="1">
        <f t="shared" si="144"/>
        <v>2587.1999999999998</v>
      </c>
      <c r="M2988" s="1">
        <f t="shared" si="145"/>
        <v>0</v>
      </c>
      <c r="N2988" s="1">
        <f t="shared" si="146"/>
        <v>2587.1999999999998</v>
      </c>
    </row>
    <row r="2989" spans="1:14" x14ac:dyDescent="0.25">
      <c r="A2989" s="1" t="str">
        <v>BioLegend</v>
      </c>
      <c r="B2989" s="1">
        <v>12997.599999999999</v>
      </c>
      <c r="C2989" s="1" t="str">
        <v>EED119246</v>
      </c>
      <c r="D2989" s="2">
        <v>45919</v>
      </c>
      <c r="E2989" s="2">
        <v>45926</v>
      </c>
      <c r="F2989" s="1">
        <v>425305</v>
      </c>
      <c r="G2989" s="1">
        <v>1</v>
      </c>
      <c r="H2989" s="1">
        <v>1</v>
      </c>
      <c r="I2989" s="1">
        <v>0</v>
      </c>
      <c r="J2989" s="1" t="str">
        <v>Karnataka</v>
      </c>
      <c r="K2989" s="1">
        <v>0</v>
      </c>
      <c r="L2989" s="1">
        <f t="shared" si="144"/>
        <v>12997.599999999999</v>
      </c>
      <c r="M2989" s="1">
        <f t="shared" si="145"/>
        <v>12997.599999999999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500304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5112.8</v>
      </c>
      <c r="C2991" s="1" t="str">
        <v>EED119246</v>
      </c>
      <c r="D2991" s="2">
        <v>45919</v>
      </c>
      <c r="E2991" s="2">
        <v>45926</v>
      </c>
      <c r="F2991" s="1">
        <v>500701</v>
      </c>
      <c r="G2991" s="1">
        <v>1</v>
      </c>
      <c r="H2991" s="1">
        <v>1</v>
      </c>
      <c r="I2991" s="1">
        <v>0</v>
      </c>
      <c r="J2991" s="1" t="str">
        <v>Delhi</v>
      </c>
      <c r="K2991" s="1">
        <v>0</v>
      </c>
      <c r="L2991" s="1">
        <f t="shared" si="144"/>
        <v>5112.8</v>
      </c>
      <c r="M2991" s="1">
        <f t="shared" si="145"/>
        <v>5112.8</v>
      </c>
      <c r="N2991" s="1">
        <f t="shared" si="146"/>
        <v>0</v>
      </c>
    </row>
    <row r="2992" spans="1:14" x14ac:dyDescent="0.25">
      <c r="A2992" s="1" t="str">
        <v>BioLegend</v>
      </c>
      <c r="B2992" s="1">
        <v>14476</v>
      </c>
      <c r="C2992" s="1" t="str">
        <v>EED119246</v>
      </c>
      <c r="D2992" s="2">
        <v>45919</v>
      </c>
      <c r="E2992" s="2">
        <v>45926</v>
      </c>
      <c r="F2992" s="1">
        <v>500806</v>
      </c>
      <c r="G2992" s="1">
        <v>1</v>
      </c>
      <c r="H2992" s="1">
        <v>1</v>
      </c>
      <c r="I2992" s="1">
        <v>0</v>
      </c>
      <c r="J2992" s="1" t="str">
        <v>Mumbai</v>
      </c>
      <c r="K2992" s="1">
        <v>0</v>
      </c>
      <c r="L2992" s="1">
        <f t="shared" si="144"/>
        <v>14476</v>
      </c>
      <c r="M2992" s="1">
        <f t="shared" si="145"/>
        <v>14476</v>
      </c>
      <c r="N2992" s="1">
        <f t="shared" si="146"/>
        <v>0</v>
      </c>
    </row>
    <row r="2993" spans="1:14" x14ac:dyDescent="0.25">
      <c r="A2993" s="1" t="str">
        <v>BioLegend</v>
      </c>
      <c r="B2993" s="1">
        <v>21252</v>
      </c>
      <c r="C2993" s="1" t="str">
        <v>EED119246</v>
      </c>
      <c r="D2993" s="2">
        <v>45919</v>
      </c>
      <c r="E2993" s="2">
        <v>45926</v>
      </c>
      <c r="F2993" s="1">
        <v>500832</v>
      </c>
      <c r="G2993" s="1">
        <v>1</v>
      </c>
      <c r="H2993" s="1">
        <v>0</v>
      </c>
      <c r="I2993" s="1">
        <v>1</v>
      </c>
      <c r="J2993" s="1" t="str">
        <v>Delhi</v>
      </c>
      <c r="K2993" s="1" t="str">
        <v>Deepak/Priyanka Madam</v>
      </c>
      <c r="L2993" s="1">
        <f t="shared" si="144"/>
        <v>21252</v>
      </c>
      <c r="M2993" s="1">
        <f t="shared" si="145"/>
        <v>0</v>
      </c>
      <c r="N2993" s="1">
        <f t="shared" si="146"/>
        <v>21252</v>
      </c>
    </row>
    <row r="2994" spans="1:14" x14ac:dyDescent="0.25">
      <c r="A2994" s="1" t="str">
        <v>BioLegend</v>
      </c>
      <c r="B2994" s="1">
        <v>7638.4</v>
      </c>
      <c r="C2994" s="1" t="str">
        <v>EED119246</v>
      </c>
      <c r="D2994" s="2">
        <v>45919</v>
      </c>
      <c r="E2994" s="2">
        <v>45926</v>
      </c>
      <c r="F2994" s="1">
        <v>502521</v>
      </c>
      <c r="G2994" s="1">
        <v>1</v>
      </c>
      <c r="H2994" s="1">
        <v>0</v>
      </c>
      <c r="I2994" s="1">
        <v>1</v>
      </c>
      <c r="J2994" s="1" t="str">
        <v>Kolkata</v>
      </c>
      <c r="K2994" s="1" t="str">
        <v>Monday (6-10-2025)</v>
      </c>
      <c r="L2994" s="1">
        <f t="shared" si="144"/>
        <v>7638.4</v>
      </c>
      <c r="M2994" s="1">
        <f t="shared" si="145"/>
        <v>0</v>
      </c>
      <c r="N2994" s="1">
        <f t="shared" si="146"/>
        <v>7638.4</v>
      </c>
    </row>
    <row r="2995" spans="1:14" x14ac:dyDescent="0.25">
      <c r="A2995" s="1" t="str">
        <v>BioLegend</v>
      </c>
      <c r="B2995" s="1">
        <v>7946.4</v>
      </c>
      <c r="C2995" s="1" t="str">
        <v>EED119246</v>
      </c>
      <c r="D2995" s="2">
        <v>45919</v>
      </c>
      <c r="E2995" s="2">
        <v>45926</v>
      </c>
      <c r="F2995" s="1">
        <v>502929</v>
      </c>
      <c r="G2995" s="1">
        <v>1</v>
      </c>
      <c r="H2995" s="1">
        <v>0</v>
      </c>
      <c r="I2995" s="1">
        <v>1</v>
      </c>
      <c r="J2995" s="1" t="str">
        <v>Kolkata</v>
      </c>
      <c r="K2995" s="1" t="str">
        <v>Monday (6-10-2025)</v>
      </c>
      <c r="L2995" s="1">
        <f t="shared" si="144"/>
        <v>7946.4</v>
      </c>
      <c r="M2995" s="1">
        <f t="shared" si="145"/>
        <v>0</v>
      </c>
      <c r="N2995" s="1">
        <f t="shared" si="146"/>
        <v>7946.4</v>
      </c>
    </row>
    <row r="2996" spans="1:14" x14ac:dyDescent="0.25">
      <c r="A2996" s="1" t="str">
        <v>BioLegend</v>
      </c>
      <c r="B2996" s="1">
        <v>28314</v>
      </c>
      <c r="C2996" s="1" t="str">
        <v>EED119246</v>
      </c>
      <c r="D2996" s="2">
        <v>45919</v>
      </c>
      <c r="E2996" s="2">
        <v>45926</v>
      </c>
      <c r="F2996" s="1">
        <v>502948</v>
      </c>
      <c r="G2996" s="1">
        <v>1</v>
      </c>
      <c r="H2996" s="1">
        <v>0</v>
      </c>
      <c r="I2996" s="1">
        <v>1</v>
      </c>
      <c r="J2996" s="1" t="str">
        <v>Bhuvneshwar</v>
      </c>
      <c r="K2996" s="1" t="str">
        <v>On Hold</v>
      </c>
      <c r="L2996" s="1">
        <f t="shared" si="144"/>
        <v>28314</v>
      </c>
      <c r="M2996" s="1">
        <f t="shared" si="145"/>
        <v>0</v>
      </c>
      <c r="N2996" s="1">
        <f t="shared" si="146"/>
        <v>28314</v>
      </c>
    </row>
    <row r="2997" spans="1:14" x14ac:dyDescent="0.25">
      <c r="A2997" s="1" t="str">
        <v>BioLegend</v>
      </c>
      <c r="B2997" s="1">
        <v>5790.4</v>
      </c>
      <c r="C2997" s="1" t="str">
        <v>EED119246</v>
      </c>
      <c r="D2997" s="2">
        <v>45919</v>
      </c>
      <c r="E2997" s="2">
        <v>45926</v>
      </c>
      <c r="F2997" s="1">
        <v>506501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5790.4</v>
      </c>
      <c r="M2997" s="1">
        <f t="shared" si="145"/>
        <v>5790.4</v>
      </c>
      <c r="N2997" s="1">
        <f t="shared" si="146"/>
        <v>0</v>
      </c>
    </row>
    <row r="2998" spans="1:14" x14ac:dyDescent="0.25">
      <c r="A2998" s="1" t="str">
        <v>BioLegend</v>
      </c>
      <c r="B2998" s="1">
        <v>18726.400000000001</v>
      </c>
      <c r="C2998" s="1" t="str">
        <v>EED119246</v>
      </c>
      <c r="D2998" s="2">
        <v>45919</v>
      </c>
      <c r="E2998" s="2">
        <v>45926</v>
      </c>
      <c r="F2998" s="1">
        <v>507605</v>
      </c>
      <c r="G2998" s="1">
        <v>1</v>
      </c>
      <c r="H2998" s="1">
        <v>1</v>
      </c>
      <c r="I2998" s="1">
        <v>0</v>
      </c>
      <c r="J2998" s="1" t="str">
        <v>Mumbai</v>
      </c>
      <c r="K2998" s="1">
        <v>0</v>
      </c>
      <c r="L2998" s="1">
        <f t="shared" si="144"/>
        <v>18726.400000000001</v>
      </c>
      <c r="M2998" s="1">
        <f t="shared" si="145"/>
        <v>18726.400000000001</v>
      </c>
      <c r="N2998" s="1">
        <f t="shared" si="146"/>
        <v>0</v>
      </c>
    </row>
    <row r="2999" spans="1:14" x14ac:dyDescent="0.25">
      <c r="A2999" s="1" t="str">
        <v>BioLegend</v>
      </c>
      <c r="B2999" s="1">
        <v>8993.6</v>
      </c>
      <c r="C2999" s="1" t="str">
        <v>EED119246</v>
      </c>
      <c r="D2999" s="2">
        <v>45919</v>
      </c>
      <c r="E2999" s="2">
        <v>45926</v>
      </c>
      <c r="F2999" s="1">
        <v>512305</v>
      </c>
      <c r="G2999" s="1">
        <v>1</v>
      </c>
      <c r="H2999" s="1">
        <v>1</v>
      </c>
      <c r="I2999" s="1">
        <v>0</v>
      </c>
      <c r="J2999" s="1" t="str">
        <v>Delhi</v>
      </c>
      <c r="K2999" s="1">
        <v>0</v>
      </c>
      <c r="L2999" s="1">
        <f t="shared" si="144"/>
        <v>8993.6</v>
      </c>
      <c r="M2999" s="1">
        <f t="shared" si="145"/>
        <v>8993.6</v>
      </c>
      <c r="N2999" s="1">
        <f t="shared" si="146"/>
        <v>0</v>
      </c>
    </row>
    <row r="3000" spans="1:14" x14ac:dyDescent="0.25">
      <c r="A3000" s="1" t="str">
        <v>BioLegend</v>
      </c>
      <c r="B3000" s="1">
        <v>15584.8</v>
      </c>
      <c r="C3000" s="1" t="str">
        <v>EED119246</v>
      </c>
      <c r="D3000" s="2">
        <v>45919</v>
      </c>
      <c r="E3000" s="2">
        <v>45926</v>
      </c>
      <c r="F3000" s="1">
        <v>570804</v>
      </c>
      <c r="G3000" s="1">
        <v>1</v>
      </c>
      <c r="H3000" s="1">
        <v>1</v>
      </c>
      <c r="I3000" s="1">
        <v>0</v>
      </c>
      <c r="J3000" s="1" t="str">
        <v>Pune</v>
      </c>
      <c r="K3000" s="1">
        <v>0</v>
      </c>
      <c r="L3000" s="1">
        <f t="shared" si="144"/>
        <v>15584.8</v>
      </c>
      <c r="M3000" s="1">
        <f t="shared" si="145"/>
        <v>15584.8</v>
      </c>
      <c r="N3000" s="1">
        <f t="shared" si="146"/>
        <v>0</v>
      </c>
    </row>
    <row r="3001" spans="1:14" x14ac:dyDescent="0.25">
      <c r="A3001" s="1" t="str">
        <v>BioLegend</v>
      </c>
      <c r="B3001" s="1">
        <v>22792</v>
      </c>
      <c r="C3001" s="1" t="str">
        <v>EED119246</v>
      </c>
      <c r="D3001" s="2">
        <v>45919</v>
      </c>
      <c r="E3001" s="2">
        <v>45926</v>
      </c>
      <c r="F3001" s="1">
        <v>621616</v>
      </c>
      <c r="G3001" s="1">
        <v>1</v>
      </c>
      <c r="H3001" s="1">
        <v>1</v>
      </c>
      <c r="I3001" s="1">
        <v>0</v>
      </c>
      <c r="J3001" s="1" t="str">
        <v>Banglore</v>
      </c>
      <c r="K3001" s="1">
        <v>0</v>
      </c>
      <c r="L3001" s="1">
        <f t="shared" si="144"/>
        <v>22792</v>
      </c>
      <c r="M3001" s="1">
        <f t="shared" si="145"/>
        <v>22792</v>
      </c>
      <c r="N3001" s="1">
        <f t="shared" si="146"/>
        <v>0</v>
      </c>
    </row>
    <row r="3002" spans="1:14" x14ac:dyDescent="0.25">
      <c r="A3002" s="1" t="str">
        <v>BioLegend</v>
      </c>
      <c r="B3002" s="1">
        <v>6221.6</v>
      </c>
      <c r="C3002" s="1" t="str">
        <v>EED119246</v>
      </c>
      <c r="D3002" s="2">
        <v>45919</v>
      </c>
      <c r="E3002" s="2">
        <v>45926</v>
      </c>
      <c r="F3002" s="1">
        <v>626801</v>
      </c>
      <c r="G3002" s="1">
        <v>1</v>
      </c>
      <c r="H3002" s="1">
        <v>1</v>
      </c>
      <c r="I3002" s="1">
        <v>0</v>
      </c>
      <c r="J3002" s="1" t="str">
        <v>Delhi</v>
      </c>
      <c r="K3002" s="1">
        <v>0</v>
      </c>
      <c r="L3002" s="1">
        <f t="shared" si="144"/>
        <v>6221.6</v>
      </c>
      <c r="M3002" s="1">
        <f t="shared" si="145"/>
        <v>6221.6</v>
      </c>
      <c r="N3002" s="1">
        <f t="shared" si="146"/>
        <v>0</v>
      </c>
    </row>
    <row r="3003" spans="1:14" x14ac:dyDescent="0.25">
      <c r="A3003" s="1" t="str">
        <v>BioLegend</v>
      </c>
      <c r="B3003" s="1">
        <v>23531.199999999997</v>
      </c>
      <c r="C3003" s="1" t="str">
        <v>EED119246</v>
      </c>
      <c r="D3003" s="2">
        <v>45919</v>
      </c>
      <c r="E3003" s="2">
        <v>45926</v>
      </c>
      <c r="F3003" s="1">
        <v>626810</v>
      </c>
      <c r="G3003" s="1">
        <v>2</v>
      </c>
      <c r="H3003" s="1">
        <v>2</v>
      </c>
      <c r="I3003" s="1">
        <v>0</v>
      </c>
      <c r="J3003" s="1" t="str">
        <v>Banglore</v>
      </c>
      <c r="K3003" s="1">
        <v>0</v>
      </c>
      <c r="L3003" s="1">
        <f t="shared" si="144"/>
        <v>47062.399999999994</v>
      </c>
      <c r="M3003" s="1">
        <f t="shared" si="145"/>
        <v>47062.399999999994</v>
      </c>
      <c r="N3003" s="1">
        <f t="shared" si="146"/>
        <v>0</v>
      </c>
    </row>
    <row r="3004" spans="1:14" x14ac:dyDescent="0.25">
      <c r="A3004" s="1" t="str">
        <v>BioLegend</v>
      </c>
      <c r="B3004" s="1">
        <v>20636</v>
      </c>
      <c r="C3004" s="1" t="str">
        <v>EED119246</v>
      </c>
      <c r="D3004" s="2">
        <v>45919</v>
      </c>
      <c r="E3004" s="2">
        <v>45926</v>
      </c>
      <c r="F3004" s="1">
        <v>651020</v>
      </c>
      <c r="G3004" s="1">
        <v>1</v>
      </c>
      <c r="H3004" s="1">
        <v>1</v>
      </c>
      <c r="I3004" s="1">
        <v>0</v>
      </c>
      <c r="J3004" s="1" t="str">
        <v>Gujrat</v>
      </c>
      <c r="K3004" s="1">
        <v>0</v>
      </c>
      <c r="L3004" s="1">
        <f t="shared" si="144"/>
        <v>20636</v>
      </c>
      <c r="M3004" s="1">
        <f t="shared" si="145"/>
        <v>20636</v>
      </c>
      <c r="N3004" s="1">
        <f t="shared" si="146"/>
        <v>0</v>
      </c>
    </row>
    <row r="3005" spans="1:14" x14ac:dyDescent="0.25">
      <c r="A3005" s="1" t="str">
        <v>BioLegend</v>
      </c>
      <c r="B3005" s="1">
        <v>22176</v>
      </c>
      <c r="C3005" s="1" t="str">
        <v>EED119246</v>
      </c>
      <c r="D3005" s="2">
        <v>45919</v>
      </c>
      <c r="E3005" s="2">
        <v>45926</v>
      </c>
      <c r="F3005" s="1">
        <v>655208</v>
      </c>
      <c r="G3005" s="1">
        <v>1</v>
      </c>
      <c r="H3005" s="1">
        <v>0</v>
      </c>
      <c r="I3005" s="1">
        <v>1</v>
      </c>
      <c r="J3005" s="1" t="str">
        <v>Kolkata</v>
      </c>
      <c r="K3005" s="1" t="str">
        <v>Monday (6-10-2025)</v>
      </c>
      <c r="L3005" s="1">
        <f t="shared" si="144"/>
        <v>22176</v>
      </c>
      <c r="M3005" s="1">
        <f t="shared" si="145"/>
        <v>0</v>
      </c>
      <c r="N3005" s="1">
        <f t="shared" si="146"/>
        <v>22176</v>
      </c>
    </row>
    <row r="3006" spans="1:14" x14ac:dyDescent="0.25">
      <c r="A3006" s="1" t="str">
        <v>BioLegend</v>
      </c>
      <c r="B3006" s="1">
        <v>7946.4</v>
      </c>
      <c r="C3006" s="1" t="str">
        <v>EED119246</v>
      </c>
      <c r="D3006" s="2">
        <v>45919</v>
      </c>
      <c r="E3006" s="2">
        <v>45926</v>
      </c>
      <c r="F3006" s="1">
        <v>795604</v>
      </c>
      <c r="G3006" s="1">
        <v>1</v>
      </c>
      <c r="H3006" s="1">
        <v>1</v>
      </c>
      <c r="I3006" s="1">
        <v>0</v>
      </c>
      <c r="J3006" s="1" t="str">
        <v>Lucknow</v>
      </c>
      <c r="K3006" s="1">
        <v>0</v>
      </c>
      <c r="L3006" s="1">
        <f t="shared" si="144"/>
        <v>7946.4</v>
      </c>
      <c r="M3006" s="1">
        <f t="shared" si="145"/>
        <v>7946.4</v>
      </c>
      <c r="N3006" s="1">
        <f t="shared" si="146"/>
        <v>0</v>
      </c>
    </row>
    <row r="3007" spans="1:14" x14ac:dyDescent="0.25">
      <c r="A3007" s="1" t="str">
        <v>BioLegend</v>
      </c>
      <c r="B3007" s="1">
        <v>116160</v>
      </c>
      <c r="C3007" s="1" t="str">
        <v>EED119246</v>
      </c>
      <c r="D3007" s="2">
        <v>45919</v>
      </c>
      <c r="E3007" s="2">
        <v>45926</v>
      </c>
      <c r="F3007" s="1">
        <v>900000034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232320</v>
      </c>
      <c r="M3007" s="1">
        <f t="shared" si="145"/>
        <v>232320</v>
      </c>
      <c r="N3007" s="1">
        <f t="shared" si="146"/>
        <v>0</v>
      </c>
    </row>
    <row r="3008" spans="1:14" x14ac:dyDescent="0.25">
      <c r="A3008" s="1" t="str">
        <v>BioLegend</v>
      </c>
      <c r="B3008" s="1">
        <v>106480</v>
      </c>
      <c r="C3008" s="1" t="str">
        <v>EED119246</v>
      </c>
      <c r="D3008" s="2">
        <v>45919</v>
      </c>
      <c r="E3008" s="2">
        <v>45926</v>
      </c>
      <c r="F3008" s="1">
        <v>900000035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212960</v>
      </c>
      <c r="M3008" s="1">
        <f t="shared" si="145"/>
        <v>212960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900000036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154880</v>
      </c>
      <c r="C3010" s="1" t="str">
        <v>EED119246</v>
      </c>
      <c r="D3010" s="2">
        <v>45919</v>
      </c>
      <c r="E3010" s="2">
        <v>45926</v>
      </c>
      <c r="F3010" s="1">
        <v>900000866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309760</v>
      </c>
      <c r="M3010" s="1">
        <f t="shared" ref="M3010:M3021" si="148">H3010*B3010</f>
        <v>309760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11950.400000000001</v>
      </c>
      <c r="C3011" s="1" t="str">
        <v>EED119246</v>
      </c>
      <c r="D3011" s="2">
        <v>45919</v>
      </c>
      <c r="E3011" s="2">
        <v>45926</v>
      </c>
      <c r="F3011" s="1">
        <v>947203</v>
      </c>
      <c r="G3011" s="1">
        <v>1</v>
      </c>
      <c r="H3011" s="1">
        <v>0</v>
      </c>
      <c r="I3011" s="1">
        <v>1</v>
      </c>
      <c r="J3011" s="1" t="str">
        <v>Faridabad</v>
      </c>
      <c r="K3011" s="1" t="str">
        <v>Priyanka Madam</v>
      </c>
      <c r="L3011" s="1">
        <f t="shared" si="147"/>
        <v>11950.400000000001</v>
      </c>
      <c r="M3011" s="1">
        <f t="shared" si="148"/>
        <v>0</v>
      </c>
      <c r="N3011" s="1">
        <f t="shared" si="149"/>
        <v>11950.400000000001</v>
      </c>
    </row>
    <row r="3012" spans="1:14" x14ac:dyDescent="0.25">
      <c r="A3012" s="1" t="str">
        <v>BioXcell</v>
      </c>
      <c r="B3012" s="1">
        <v>33264</v>
      </c>
      <c r="C3012" s="1">
        <v>179381</v>
      </c>
      <c r="D3012" s="2">
        <v>45924</v>
      </c>
      <c r="E3012" s="2">
        <v>45929</v>
      </c>
      <c r="F3012" s="1" t="str">
        <v>BE0003-1</v>
      </c>
      <c r="G3012" s="1">
        <v>1</v>
      </c>
      <c r="H3012" s="1">
        <v>1</v>
      </c>
      <c r="I3012" s="1">
        <v>0</v>
      </c>
      <c r="J3012" s="1" t="str">
        <v>Bhopal</v>
      </c>
      <c r="K3012" s="1" t="str">
        <v>Saturday (4-10-2025)</v>
      </c>
      <c r="L3012" s="1">
        <f t="shared" si="147"/>
        <v>33264</v>
      </c>
      <c r="M3012" s="1">
        <f t="shared" si="148"/>
        <v>33264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BE0004-1</v>
      </c>
      <c r="G3013" s="1">
        <v>1</v>
      </c>
      <c r="H3013" s="1">
        <v>1</v>
      </c>
      <c r="I3013" s="1">
        <v>0</v>
      </c>
      <c r="J3013" s="1" t="str">
        <v>Bhopal</v>
      </c>
      <c r="K3013" s="1" t="str">
        <v>Saturday (4-10-2025)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BE0237</v>
      </c>
      <c r="G3014" s="1">
        <v>1</v>
      </c>
      <c r="H3014" s="1">
        <v>0</v>
      </c>
      <c r="I3014" s="1">
        <v>1</v>
      </c>
      <c r="J3014" s="1" t="str">
        <v>Kolkata</v>
      </c>
      <c r="K3014" s="1" t="str">
        <v>Saturday (4-10-2025)</v>
      </c>
      <c r="L3014" s="1">
        <f t="shared" si="147"/>
        <v>33264</v>
      </c>
      <c r="M3014" s="1">
        <f t="shared" si="148"/>
        <v>0</v>
      </c>
      <c r="N3014" s="1">
        <f t="shared" si="149"/>
        <v>33264</v>
      </c>
    </row>
    <row r="3015" spans="1:14" x14ac:dyDescent="0.25">
      <c r="A3015" s="1" t="str">
        <v>Biotium</v>
      </c>
      <c r="B3015" s="1">
        <v>9222.4</v>
      </c>
      <c r="C3015" s="1" t="str">
        <v>I241621-IN</v>
      </c>
      <c r="D3015" s="2">
        <v>45922</v>
      </c>
      <c r="E3015" s="2">
        <v>45929</v>
      </c>
      <c r="F3015" s="1" t="str">
        <v>21003-1L</v>
      </c>
      <c r="G3015" s="1">
        <v>1</v>
      </c>
      <c r="H3015" s="1">
        <v>1</v>
      </c>
      <c r="I3015" s="1">
        <v>0</v>
      </c>
      <c r="J3015" s="1" t="str">
        <v>Manesar</v>
      </c>
      <c r="K3015" s="1">
        <v>0</v>
      </c>
      <c r="L3015" s="1">
        <f t="shared" si="147"/>
        <v>9222.4</v>
      </c>
      <c r="M3015" s="1">
        <f t="shared" si="148"/>
        <v>9222.4</v>
      </c>
      <c r="N3015" s="1">
        <f t="shared" si="149"/>
        <v>0</v>
      </c>
    </row>
    <row r="3016" spans="1:14" x14ac:dyDescent="0.25">
      <c r="A3016" s="1" t="str">
        <v>Biotium</v>
      </c>
      <c r="B3016" s="1">
        <v>21683.200000000001</v>
      </c>
      <c r="C3016" s="1" t="str">
        <v>I241621-IN</v>
      </c>
      <c r="D3016" s="2">
        <v>45922</v>
      </c>
      <c r="E3016" s="2">
        <v>45929</v>
      </c>
      <c r="F3016" s="1">
        <v>30002</v>
      </c>
      <c r="G3016" s="1">
        <v>1</v>
      </c>
      <c r="H3016" s="1">
        <v>1</v>
      </c>
      <c r="I3016" s="1">
        <v>0</v>
      </c>
      <c r="J3016" s="1" t="str">
        <v>Delhi</v>
      </c>
      <c r="K3016" s="1">
        <v>0</v>
      </c>
      <c r="L3016" s="1">
        <f t="shared" si="147"/>
        <v>21683.200000000001</v>
      </c>
      <c r="M3016" s="1">
        <f t="shared" si="148"/>
        <v>21683.200000000001</v>
      </c>
      <c r="N3016" s="1">
        <f t="shared" si="149"/>
        <v>0</v>
      </c>
    </row>
    <row r="3017" spans="1:14" x14ac:dyDescent="0.25">
      <c r="A3017" s="1" t="str">
        <v>SOUTHERNBIOTECH</v>
      </c>
      <c r="B3017" s="1">
        <v>7326</v>
      </c>
      <c r="C3017" s="1">
        <v>339467</v>
      </c>
      <c r="D3017" s="2">
        <v>45924</v>
      </c>
      <c r="E3017" s="2">
        <v>45929</v>
      </c>
      <c r="F3017" s="1" t="str">
        <v>1091-05</v>
      </c>
      <c r="G3017" s="1">
        <v>1</v>
      </c>
      <c r="H3017" s="1">
        <v>0</v>
      </c>
      <c r="I3017" s="1">
        <v>1</v>
      </c>
      <c r="J3017" s="1" t="str">
        <v>Faridabad</v>
      </c>
      <c r="K3017" s="1" t="str">
        <v>Priyanka Madam</v>
      </c>
      <c r="L3017" s="1">
        <f t="shared" si="147"/>
        <v>7326</v>
      </c>
      <c r="M3017" s="1">
        <f t="shared" si="148"/>
        <v>0</v>
      </c>
      <c r="N3017" s="1">
        <f t="shared" si="149"/>
        <v>7326</v>
      </c>
    </row>
    <row r="3018" spans="1:14" x14ac:dyDescent="0.25">
      <c r="A3018" s="1" t="str">
        <v>BOSTER</v>
      </c>
      <c r="B3018" s="1">
        <v>50952</v>
      </c>
      <c r="C3018" s="1">
        <v>66452</v>
      </c>
      <c r="D3018" s="2">
        <v>45922</v>
      </c>
      <c r="E3018" s="2">
        <v>45929</v>
      </c>
      <c r="F3018" s="1" t="str">
        <v>PROTQ9NPF7-3</v>
      </c>
      <c r="G3018" s="1">
        <v>1</v>
      </c>
      <c r="H3018" s="1">
        <v>0</v>
      </c>
      <c r="I3018" s="1">
        <v>1</v>
      </c>
      <c r="J3018" s="1" t="str">
        <v xml:space="preserve"> BANGLORE</v>
      </c>
      <c r="K3018" s="1" t="str">
        <v>Monday (6-10-2025)</v>
      </c>
      <c r="L3018" s="1">
        <f t="shared" si="147"/>
        <v>50952</v>
      </c>
      <c r="M3018" s="1">
        <f t="shared" si="148"/>
        <v>0</v>
      </c>
      <c r="N3018" s="1">
        <f t="shared" si="149"/>
        <v>50952</v>
      </c>
    </row>
    <row r="3019" spans="1:14" x14ac:dyDescent="0.25">
      <c r="A3019" s="1" t="str">
        <v>SARTORIUS</v>
      </c>
      <c r="B3019" s="1">
        <v>13000</v>
      </c>
      <c r="C3019" s="1" t="str">
        <v>251519302605</v>
      </c>
      <c r="D3019" s="2">
        <v>45924</v>
      </c>
      <c r="E3019" s="2">
        <v>45929</v>
      </c>
      <c r="F3019" s="1" t="str">
        <v>180E14-----E</v>
      </c>
      <c r="G3019" s="1">
        <v>2</v>
      </c>
      <c r="H3019" s="1">
        <v>2</v>
      </c>
      <c r="I3019" s="1">
        <v>0</v>
      </c>
      <c r="J3019" s="1" t="str">
        <v>STOCK</v>
      </c>
      <c r="K3019" s="1" t="str">
        <v>STOCK</v>
      </c>
      <c r="L3019" s="1">
        <f t="shared" si="147"/>
        <v>26000</v>
      </c>
      <c r="M3019" s="1">
        <f t="shared" si="148"/>
        <v>26000</v>
      </c>
      <c r="N3019" s="1">
        <f t="shared" si="149"/>
        <v>0</v>
      </c>
    </row>
    <row r="3020" spans="1:14" x14ac:dyDescent="0.25">
      <c r="A3020" s="1" t="str">
        <v>BPS</v>
      </c>
      <c r="B3020" s="1">
        <v>83952</v>
      </c>
      <c r="C3020" s="1" t="str">
        <v>INV7544</v>
      </c>
      <c r="D3020" s="2">
        <v>45924</v>
      </c>
      <c r="E3020" s="2">
        <v>45930</v>
      </c>
      <c r="F3020" s="1" t="str">
        <v>52009L</v>
      </c>
      <c r="G3020" s="1">
        <v>1</v>
      </c>
      <c r="H3020" s="1">
        <v>1</v>
      </c>
      <c r="I3020" s="1">
        <v>0</v>
      </c>
      <c r="J3020" s="1" t="str">
        <v>Lucknow</v>
      </c>
      <c r="K3020" s="1" t="str">
        <v>Saturday (4-10-2025)</v>
      </c>
      <c r="L3020" s="1">
        <f t="shared" si="147"/>
        <v>83952</v>
      </c>
      <c r="M3020" s="1">
        <f t="shared" si="148"/>
        <v>83952</v>
      </c>
      <c r="N3020" s="1">
        <f t="shared" si="149"/>
        <v>0</v>
      </c>
    </row>
    <row r="3021" spans="1:14" x14ac:dyDescent="0.25">
      <c r="A3021" s="1" t="str">
        <v>BPS</v>
      </c>
      <c r="B3021" s="1">
        <v>36168</v>
      </c>
      <c r="C3021" s="1" t="str">
        <v>INV7544</v>
      </c>
      <c r="D3021" s="2">
        <v>45924</v>
      </c>
      <c r="E3021" s="2">
        <v>45930</v>
      </c>
      <c r="F3021" s="1">
        <v>80580</v>
      </c>
      <c r="G3021" s="1">
        <v>1</v>
      </c>
      <c r="H3021" s="1">
        <v>1</v>
      </c>
      <c r="I3021" s="1">
        <v>0</v>
      </c>
      <c r="J3021" s="1" t="str">
        <v>Lucknow</v>
      </c>
      <c r="K3021" s="1" t="str">
        <v>Saturday (4-10-2025)</v>
      </c>
      <c r="L3021" s="1">
        <f t="shared" si="147"/>
        <v>36168</v>
      </c>
      <c r="M3021" s="1">
        <f t="shared" si="148"/>
        <v>36168</v>
      </c>
      <c r="N3021" s="1">
        <f t="shared" si="149"/>
        <v>0</v>
      </c>
    </row>
    <row r="3022" spans="1:14" x14ac:dyDescent="0.25">
      <c r="A3022" s="1" t="str">
        <v>BPS</v>
      </c>
      <c r="B3022" s="1">
        <v>8712</v>
      </c>
      <c r="C3022" s="1" t="str">
        <v>INV7544</v>
      </c>
      <c r="D3022" s="2">
        <v>45924</v>
      </c>
      <c r="E3022" s="2">
        <v>45930</v>
      </c>
      <c r="F3022" s="1">
        <v>82511</v>
      </c>
      <c r="G3022" s="1">
        <v>1</v>
      </c>
      <c r="H3022" s="1">
        <v>0</v>
      </c>
      <c r="I3022" s="1">
        <v>1</v>
      </c>
      <c r="J3022" s="1" t="str">
        <v>Noida</v>
      </c>
      <c r="K3022" s="1" t="str">
        <v>Priyanka Madam</v>
      </c>
      <c r="L3022" s="1">
        <f t="shared" ref="L3022:L3085" si="150">G3022*B3022</f>
        <v>8712</v>
      </c>
      <c r="M3022" s="1">
        <f t="shared" ref="M3022:M3085" si="151">H3022*B3022</f>
        <v>0</v>
      </c>
      <c r="N3022" s="1">
        <f t="shared" ref="N3022:N3085" si="152">I3022*B3022</f>
        <v>8712</v>
      </c>
    </row>
    <row r="3023" spans="1:14" x14ac:dyDescent="0.25">
      <c r="A3023" s="1" t="str">
        <v>Targetmol</v>
      </c>
      <c r="B3023" s="1">
        <v>6652.7999999999993</v>
      </c>
      <c r="C3023" s="1" t="str">
        <v>INV250927-003</v>
      </c>
      <c r="D3023" s="2">
        <v>45927</v>
      </c>
      <c r="E3023" s="2">
        <v>45933</v>
      </c>
      <c r="F3023" s="1" t="str">
        <v>T2339</v>
      </c>
      <c r="G3023" s="1">
        <v>1</v>
      </c>
      <c r="H3023" s="1">
        <v>1</v>
      </c>
      <c r="I3023" s="1">
        <v>0</v>
      </c>
      <c r="J3023" s="1" t="str">
        <v>JAIPUR</v>
      </c>
      <c r="K3023" s="1" t="str">
        <v>Saturday (4-10-2025)</v>
      </c>
      <c r="L3023" s="1">
        <f t="shared" si="150"/>
        <v>6652.7999999999993</v>
      </c>
      <c r="M3023" s="1">
        <f t="shared" si="151"/>
        <v>6652.7999999999993</v>
      </c>
      <c r="N3023" s="1">
        <f t="shared" si="152"/>
        <v>0</v>
      </c>
    </row>
    <row r="3024" spans="1:14" x14ac:dyDescent="0.25">
      <c r="A3024" s="1" t="str">
        <v>Targetmol</v>
      </c>
      <c r="B3024" s="1">
        <v>0</v>
      </c>
      <c r="C3024" s="1" t="str">
        <v>INV250927-003</v>
      </c>
      <c r="D3024" s="2">
        <v>45927</v>
      </c>
      <c r="E3024" s="2">
        <v>45933</v>
      </c>
      <c r="F3024" s="1" t="str">
        <v>T1785</v>
      </c>
      <c r="G3024" s="1">
        <v>1</v>
      </c>
      <c r="H3024" s="1">
        <v>0</v>
      </c>
      <c r="I3024" s="1">
        <v>1</v>
      </c>
      <c r="J3024" s="1" t="str">
        <v>Banglore</v>
      </c>
      <c r="K3024" s="1" t="str">
        <v>Sample</v>
      </c>
      <c r="L3024" s="1">
        <f t="shared" si="150"/>
        <v>0</v>
      </c>
      <c r="M3024" s="1">
        <f t="shared" si="151"/>
        <v>0</v>
      </c>
      <c r="N3024" s="1">
        <f t="shared" si="152"/>
        <v>0</v>
      </c>
    </row>
    <row r="3025" spans="1:14" x14ac:dyDescent="0.25">
      <c r="A3025" s="1" t="str">
        <v>Targetmol</v>
      </c>
      <c r="B3025" s="1">
        <v>2640</v>
      </c>
      <c r="C3025" s="1" t="str">
        <v>INV250927-003</v>
      </c>
      <c r="D3025" s="2">
        <v>45927</v>
      </c>
      <c r="E3025" s="2">
        <v>45933</v>
      </c>
      <c r="F3025" s="1" t="str">
        <v>T1710</v>
      </c>
      <c r="G3025" s="1">
        <v>1</v>
      </c>
      <c r="H3025" s="1">
        <v>1</v>
      </c>
      <c r="I3025" s="1">
        <v>0</v>
      </c>
      <c r="J3025" s="1" t="str">
        <v>JAIPUR</v>
      </c>
      <c r="K3025" s="1" t="str">
        <v>Saturday (4-10-2025)</v>
      </c>
      <c r="L3025" s="1">
        <f t="shared" si="150"/>
        <v>2640</v>
      </c>
      <c r="M3025" s="1">
        <f t="shared" si="151"/>
        <v>2640</v>
      </c>
      <c r="N3025" s="1">
        <f t="shared" si="152"/>
        <v>0</v>
      </c>
    </row>
    <row r="3026" spans="1:14" x14ac:dyDescent="0.25">
      <c r="A3026" s="1" t="str">
        <v>Targetmol</v>
      </c>
      <c r="B3026" s="1">
        <v>5174.3999999999996</v>
      </c>
      <c r="C3026" s="1" t="str">
        <v>INV250927-003</v>
      </c>
      <c r="D3026" s="2">
        <v>45927</v>
      </c>
      <c r="E3026" s="2">
        <v>45933</v>
      </c>
      <c r="F3026" s="1" t="str">
        <v>T0740</v>
      </c>
      <c r="G3026" s="1">
        <v>1</v>
      </c>
      <c r="H3026" s="1">
        <v>1</v>
      </c>
      <c r="I3026" s="1">
        <v>0</v>
      </c>
      <c r="J3026" s="1" t="str">
        <v>JAIPUR</v>
      </c>
      <c r="K3026" s="1" t="str">
        <v>Saturday (4-10-2025)</v>
      </c>
      <c r="L3026" s="1">
        <f t="shared" si="150"/>
        <v>5174.3999999999996</v>
      </c>
      <c r="M3026" s="1">
        <f t="shared" si="151"/>
        <v>5174.3999999999996</v>
      </c>
      <c r="N3026" s="1">
        <f t="shared" si="152"/>
        <v>0</v>
      </c>
    </row>
    <row r="3027" spans="1:14" x14ac:dyDescent="0.25">
      <c r="A3027" s="1" t="str">
        <v>Targetmol</v>
      </c>
      <c r="B3027" s="1">
        <v>8236.7999999999993</v>
      </c>
      <c r="C3027" s="1" t="str">
        <v>INV250927-003</v>
      </c>
      <c r="D3027" s="2">
        <v>45927</v>
      </c>
      <c r="E3027" s="2">
        <v>45933</v>
      </c>
      <c r="F3027" s="1" t="str">
        <v>T6002</v>
      </c>
      <c r="G3027" s="1">
        <v>1</v>
      </c>
      <c r="H3027" s="1">
        <v>1</v>
      </c>
      <c r="I3027" s="1">
        <v>0</v>
      </c>
      <c r="J3027" s="1" t="str">
        <v>JAIPUR</v>
      </c>
      <c r="K3027" s="1" t="str">
        <v>Saturday (4-10-2025)</v>
      </c>
      <c r="L3027" s="1">
        <f t="shared" si="150"/>
        <v>8236.7999999999993</v>
      </c>
      <c r="M3027" s="1">
        <f t="shared" si="151"/>
        <v>8236.7999999999993</v>
      </c>
      <c r="N3027" s="1">
        <f t="shared" si="152"/>
        <v>0</v>
      </c>
    </row>
    <row r="3028" spans="1:14" x14ac:dyDescent="0.25">
      <c r="A3028" s="1" t="str">
        <v>Targetmol</v>
      </c>
      <c r="B3028" s="1">
        <v>2640</v>
      </c>
      <c r="C3028" s="1" t="str">
        <v>INV250927-003</v>
      </c>
      <c r="D3028" s="2">
        <v>45927</v>
      </c>
      <c r="E3028" s="2">
        <v>45933</v>
      </c>
      <c r="F3028" s="1" t="str">
        <v>T5515</v>
      </c>
      <c r="G3028" s="1">
        <v>1</v>
      </c>
      <c r="H3028" s="1">
        <v>1</v>
      </c>
      <c r="I3028" s="1">
        <v>0</v>
      </c>
      <c r="J3028" s="1" t="str">
        <v>JAIPUR</v>
      </c>
      <c r="K3028" s="1" t="str">
        <v>Saturday (4-10-2025)</v>
      </c>
      <c r="L3028" s="1">
        <f t="shared" si="150"/>
        <v>2640</v>
      </c>
      <c r="M3028" s="1">
        <f t="shared" si="151"/>
        <v>2640</v>
      </c>
      <c r="N3028" s="1">
        <f t="shared" si="152"/>
        <v>0</v>
      </c>
    </row>
    <row r="3029" spans="1:14" x14ac:dyDescent="0.25">
      <c r="A3029" s="1" t="str">
        <v>Targetmol</v>
      </c>
      <c r="B3029" s="1">
        <v>31574.400000000001</v>
      </c>
      <c r="C3029" s="1" t="str">
        <v>INV250927-003</v>
      </c>
      <c r="D3029" s="2">
        <v>45927</v>
      </c>
      <c r="E3029" s="2">
        <v>45933</v>
      </c>
      <c r="F3029" s="1" t="str">
        <v>TN2315</v>
      </c>
      <c r="G3029" s="1">
        <v>1</v>
      </c>
      <c r="H3029" s="1">
        <v>0</v>
      </c>
      <c r="I3029" s="1">
        <v>1</v>
      </c>
      <c r="J3029" s="1" t="str">
        <v>Mumbai</v>
      </c>
      <c r="K3029" s="1">
        <v>0</v>
      </c>
      <c r="L3029" s="1">
        <f t="shared" si="150"/>
        <v>31574.400000000001</v>
      </c>
      <c r="M3029" s="1">
        <f t="shared" si="151"/>
        <v>0</v>
      </c>
      <c r="N3029" s="1">
        <f t="shared" si="152"/>
        <v>31574.400000000001</v>
      </c>
    </row>
    <row r="3030" spans="1:14" x14ac:dyDescent="0.25">
      <c r="A3030" s="1" t="str">
        <v>Targetmol</v>
      </c>
      <c r="B3030" s="1">
        <v>1584</v>
      </c>
      <c r="C3030" s="1" t="str">
        <v>INV250927-003</v>
      </c>
      <c r="D3030" s="2">
        <v>45927</v>
      </c>
      <c r="E3030" s="2">
        <v>45933</v>
      </c>
      <c r="F3030" s="1" t="str">
        <v>T5648</v>
      </c>
      <c r="G3030" s="1">
        <v>1</v>
      </c>
      <c r="H3030" s="1">
        <v>0</v>
      </c>
      <c r="I3030" s="1">
        <v>1</v>
      </c>
      <c r="J3030" s="1" t="str">
        <v>Mumbai</v>
      </c>
      <c r="K3030" s="1">
        <v>0</v>
      </c>
      <c r="L3030" s="1">
        <f t="shared" si="150"/>
        <v>1584</v>
      </c>
      <c r="M3030" s="1">
        <f t="shared" si="151"/>
        <v>0</v>
      </c>
      <c r="N3030" s="1">
        <f t="shared" si="152"/>
        <v>1584</v>
      </c>
    </row>
    <row r="3031" spans="1:14" x14ac:dyDescent="0.25">
      <c r="A3031" s="1" t="str">
        <v>Targetmol</v>
      </c>
      <c r="B3031" s="1">
        <v>3590.3999999999996</v>
      </c>
      <c r="C3031" s="1" t="str">
        <v>INV250927-003</v>
      </c>
      <c r="D3031" s="2">
        <v>45927</v>
      </c>
      <c r="E3031" s="2">
        <v>45933</v>
      </c>
      <c r="F3031" s="1" t="str">
        <v>T7625</v>
      </c>
      <c r="G3031" s="1">
        <v>2</v>
      </c>
      <c r="H3031" s="1">
        <v>2</v>
      </c>
      <c r="I3031" s="1">
        <v>0</v>
      </c>
      <c r="J3031" s="1" t="str">
        <v>Mumbai</v>
      </c>
      <c r="K3031" s="1" t="str">
        <v>Saturday (4-10-2025)</v>
      </c>
      <c r="L3031" s="1">
        <f t="shared" si="150"/>
        <v>7180.7999999999993</v>
      </c>
      <c r="M3031" s="1">
        <f t="shared" si="151"/>
        <v>7180.7999999999993</v>
      </c>
      <c r="N3031" s="1">
        <f t="shared" si="152"/>
        <v>0</v>
      </c>
    </row>
    <row r="3032" spans="1:14" x14ac:dyDescent="0.25">
      <c r="A3032" s="1" t="str">
        <v>SARTORIUS</v>
      </c>
      <c r="B3032" s="1">
        <v>6500</v>
      </c>
      <c r="C3032" s="1" t="str">
        <v>251519302624</v>
      </c>
      <c r="D3032" s="2">
        <v>45929</v>
      </c>
      <c r="E3032" s="2">
        <v>45934</v>
      </c>
      <c r="F3032" s="1" t="str">
        <v>VS0101</v>
      </c>
      <c r="G3032" s="1">
        <v>1</v>
      </c>
      <c r="H3032" s="1">
        <v>0</v>
      </c>
      <c r="I3032" s="1">
        <v>1</v>
      </c>
      <c r="J3032" s="1" t="str">
        <v>Delhi</v>
      </c>
      <c r="K3032" s="1">
        <v>0</v>
      </c>
      <c r="L3032" s="1">
        <f t="shared" si="150"/>
        <v>6500</v>
      </c>
      <c r="M3032" s="1">
        <f t="shared" si="151"/>
        <v>0</v>
      </c>
      <c r="N3032" s="1">
        <f t="shared" si="152"/>
        <v>6500</v>
      </c>
    </row>
    <row r="3033" spans="1:14" x14ac:dyDescent="0.25">
      <c r="A3033" s="1" t="str">
        <v>SARTORIUS</v>
      </c>
      <c r="B3033" s="1">
        <v>16000</v>
      </c>
      <c r="C3033" s="1" t="str">
        <v>251519302624</v>
      </c>
      <c r="D3033" s="2">
        <v>45929</v>
      </c>
      <c r="E3033" s="2">
        <v>45934</v>
      </c>
      <c r="F3033" s="1" t="str">
        <v>VS0102</v>
      </c>
      <c r="G3033" s="1">
        <v>1</v>
      </c>
      <c r="H3033" s="1">
        <v>0</v>
      </c>
      <c r="I3033" s="1">
        <v>1</v>
      </c>
      <c r="J3033" s="1" t="str">
        <v>Delhi</v>
      </c>
      <c r="K3033" s="1">
        <v>0</v>
      </c>
      <c r="L3033" s="1">
        <f t="shared" si="150"/>
        <v>16000</v>
      </c>
      <c r="M3033" s="1">
        <f t="shared" si="151"/>
        <v>0</v>
      </c>
      <c r="N3033" s="1">
        <f t="shared" si="152"/>
        <v>16000</v>
      </c>
    </row>
    <row r="3034" spans="1:14" x14ac:dyDescent="0.25">
      <c r="A3034" s="1" t="str">
        <v>SARTORIUS</v>
      </c>
      <c r="B3034" s="1">
        <v>6500</v>
      </c>
      <c r="C3034" s="1" t="str">
        <v>251519302624</v>
      </c>
      <c r="D3034" s="2">
        <v>45929</v>
      </c>
      <c r="E3034" s="2">
        <v>45934</v>
      </c>
      <c r="F3034" s="1" t="str">
        <v>VS0131</v>
      </c>
      <c r="G3034" s="1">
        <v>1</v>
      </c>
      <c r="H3034" s="1">
        <v>0</v>
      </c>
      <c r="I3034" s="1">
        <v>1</v>
      </c>
      <c r="J3034" s="1" t="str">
        <v>Delhi</v>
      </c>
      <c r="K3034" s="1">
        <v>0</v>
      </c>
      <c r="L3034" s="1">
        <f t="shared" si="150"/>
        <v>6500</v>
      </c>
      <c r="M3034" s="1">
        <f t="shared" si="151"/>
        <v>0</v>
      </c>
      <c r="N3034" s="1">
        <f t="shared" si="152"/>
        <v>6500</v>
      </c>
    </row>
    <row r="3035" spans="1:14" x14ac:dyDescent="0.25">
      <c r="A3035" s="1" t="str">
        <v>DHARMACON</v>
      </c>
      <c r="B3035" s="1">
        <v>1936</v>
      </c>
      <c r="C3035" s="1" t="str">
        <v>Not Yet Received</v>
      </c>
      <c r="D3035" s="2" t="str">
        <v>Not Yet Received</v>
      </c>
      <c r="E3035" s="2" t="str">
        <v>Not Yet Received</v>
      </c>
      <c r="F3035" s="1" t="str">
        <v>B-003000-WB-100</v>
      </c>
      <c r="G3035" s="1">
        <v>5</v>
      </c>
      <c r="H3035" s="1">
        <v>5</v>
      </c>
      <c r="I3035" s="1">
        <v>0</v>
      </c>
      <c r="J3035" s="1" t="str">
        <v>STOCK</v>
      </c>
      <c r="K3035" s="1">
        <v>0</v>
      </c>
      <c r="L3035" s="1">
        <f t="shared" si="150"/>
        <v>9680</v>
      </c>
      <c r="M3035" s="1">
        <f t="shared" si="151"/>
        <v>9680</v>
      </c>
      <c r="N3035" s="1">
        <f t="shared" si="152"/>
        <v>0</v>
      </c>
    </row>
    <row r="3036" spans="1:14" x14ac:dyDescent="0.25">
      <c r="A3036" s="1" t="str">
        <v>DHARMACON</v>
      </c>
      <c r="B3036" s="1">
        <v>67500.399999999994</v>
      </c>
      <c r="C3036" s="1" t="str">
        <v>Not Yet Received</v>
      </c>
      <c r="D3036" s="2" t="str">
        <v>Not Yet Received</v>
      </c>
      <c r="E3036" s="2" t="str">
        <v>Not Yet Received</v>
      </c>
      <c r="F3036" s="1" t="str">
        <v>CTM-1172738</v>
      </c>
      <c r="G3036" s="1">
        <v>1</v>
      </c>
      <c r="H3036" s="1">
        <v>1</v>
      </c>
      <c r="I3036" s="1">
        <v>0</v>
      </c>
      <c r="J3036" s="1" t="str">
        <v>Mumbai</v>
      </c>
      <c r="K3036" s="1" t="str">
        <v>On Hold</v>
      </c>
      <c r="L3036" s="1">
        <f t="shared" si="150"/>
        <v>67500.399999999994</v>
      </c>
      <c r="M3036" s="1">
        <f t="shared" si="151"/>
        <v>67500.399999999994</v>
      </c>
      <c r="N3036" s="1">
        <f t="shared" si="152"/>
        <v>0</v>
      </c>
    </row>
    <row r="3037" spans="1:14" x14ac:dyDescent="0.25">
      <c r="A3037" s="1" t="str">
        <v>DHARMACON</v>
      </c>
      <c r="B3037" s="1">
        <v>67500.399999999994</v>
      </c>
      <c r="C3037" s="1" t="str">
        <v>Not Yet Received</v>
      </c>
      <c r="D3037" s="2" t="str">
        <v>Not Yet Received</v>
      </c>
      <c r="E3037" s="2" t="str">
        <v>Not Yet Received</v>
      </c>
      <c r="F3037" s="1" t="str">
        <v>CTM-1172741</v>
      </c>
      <c r="G3037" s="1">
        <v>1</v>
      </c>
      <c r="H3037" s="1">
        <v>1</v>
      </c>
      <c r="I3037" s="1">
        <v>0</v>
      </c>
      <c r="J3037" s="1" t="str">
        <v>Mumbai</v>
      </c>
      <c r="K3037" s="1" t="str">
        <v>On Hold</v>
      </c>
      <c r="L3037" s="1">
        <f t="shared" si="150"/>
        <v>67500.399999999994</v>
      </c>
      <c r="M3037" s="1">
        <f t="shared" si="151"/>
        <v>67500.399999999994</v>
      </c>
      <c r="N3037" s="1">
        <f t="shared" si="152"/>
        <v>0</v>
      </c>
    </row>
    <row r="3038" spans="1:14" x14ac:dyDescent="0.25">
      <c r="A3038" s="1" t="str">
        <v>DHARMACON</v>
      </c>
      <c r="B3038" s="1">
        <v>67500.399999999994</v>
      </c>
      <c r="C3038" s="1" t="str">
        <v>Not Yet Received</v>
      </c>
      <c r="D3038" s="2" t="str">
        <v>Not Yet Received</v>
      </c>
      <c r="E3038" s="2" t="str">
        <v>Not Yet Received</v>
      </c>
      <c r="F3038" s="1" t="str">
        <v>CTM-1172744</v>
      </c>
      <c r="G3038" s="1">
        <v>1</v>
      </c>
      <c r="H3038" s="1">
        <v>1</v>
      </c>
      <c r="I3038" s="1">
        <v>0</v>
      </c>
      <c r="J3038" s="1" t="str">
        <v>Mumbai</v>
      </c>
      <c r="K3038" s="1" t="str">
        <v>On Hold</v>
      </c>
      <c r="L3038" s="1">
        <f t="shared" si="150"/>
        <v>67500.399999999994</v>
      </c>
      <c r="M3038" s="1">
        <f t="shared" si="151"/>
        <v>67500.399999999994</v>
      </c>
      <c r="N3038" s="1">
        <f t="shared" si="152"/>
        <v>0</v>
      </c>
    </row>
    <row r="3039" spans="1:14" x14ac:dyDescent="0.25">
      <c r="A3039" s="1" t="str">
        <v>DHARMACON</v>
      </c>
      <c r="B3039" s="1">
        <v>67500.399999999994</v>
      </c>
      <c r="C3039" s="1" t="str">
        <v>Not Yet Received</v>
      </c>
      <c r="D3039" s="2" t="str">
        <v>Not Yet Received</v>
      </c>
      <c r="E3039" s="2" t="str">
        <v>Not Yet Received</v>
      </c>
      <c r="F3039" s="1" t="str">
        <v>CTM-1172745</v>
      </c>
      <c r="G3039" s="1">
        <v>1</v>
      </c>
      <c r="H3039" s="1">
        <v>1</v>
      </c>
      <c r="I3039" s="1">
        <v>0</v>
      </c>
      <c r="J3039" s="1" t="str">
        <v>Mumbai</v>
      </c>
      <c r="K3039" s="1" t="str">
        <v>On Hold</v>
      </c>
      <c r="L3039" s="1">
        <f t="shared" si="150"/>
        <v>67500.399999999994</v>
      </c>
      <c r="M3039" s="1">
        <f t="shared" si="151"/>
        <v>67500.399999999994</v>
      </c>
      <c r="N3039" s="1">
        <f t="shared" si="152"/>
        <v>0</v>
      </c>
    </row>
    <row r="3040" spans="1:14" x14ac:dyDescent="0.25">
      <c r="A3040" s="1" t="str">
        <v>DHARMACON</v>
      </c>
      <c r="B3040" s="1">
        <v>64768</v>
      </c>
      <c r="C3040" s="1" t="str">
        <v>Not Yet Received</v>
      </c>
      <c r="D3040" s="2" t="str">
        <v>Not Yet Received</v>
      </c>
      <c r="E3040" s="2" t="str">
        <v>Not Yet Received</v>
      </c>
      <c r="F3040" s="1" t="str">
        <v>G-CUSTOM-1189328</v>
      </c>
      <c r="G3040" s="1">
        <v>1</v>
      </c>
      <c r="H3040" s="1">
        <v>1</v>
      </c>
      <c r="I3040" s="1">
        <v>0</v>
      </c>
      <c r="J3040" s="1" t="str">
        <v>Bhopal</v>
      </c>
      <c r="K3040" s="1" t="str">
        <v>Saturday (4-10-2025)</v>
      </c>
      <c r="L3040" s="1">
        <f t="shared" si="150"/>
        <v>64768</v>
      </c>
      <c r="M3040" s="1">
        <f t="shared" si="151"/>
        <v>64768</v>
      </c>
      <c r="N3040" s="1">
        <f t="shared" si="152"/>
        <v>0</v>
      </c>
    </row>
    <row r="3041" spans="1:14" x14ac:dyDescent="0.25">
      <c r="A3041" s="1" t="str">
        <v>DHARMACON</v>
      </c>
      <c r="B3041" s="1">
        <v>32912</v>
      </c>
      <c r="C3041" s="1" t="str">
        <v>Not Yet Received</v>
      </c>
      <c r="D3041" s="2" t="str">
        <v>Not Yet Received</v>
      </c>
      <c r="E3041" s="2" t="str">
        <v>Not Yet Received</v>
      </c>
      <c r="F3041" s="1" t="str">
        <v>L-003534-00-0005</v>
      </c>
      <c r="G3041" s="1">
        <v>1</v>
      </c>
      <c r="H3041" s="1">
        <v>1</v>
      </c>
      <c r="I3041" s="1">
        <v>0</v>
      </c>
      <c r="J3041" s="1" t="str">
        <v>Bhuvneshwar</v>
      </c>
      <c r="K3041" s="1" t="str">
        <v>On Hold</v>
      </c>
      <c r="L3041" s="1">
        <f t="shared" si="150"/>
        <v>32912</v>
      </c>
      <c r="M3041" s="1">
        <f t="shared" si="151"/>
        <v>32912</v>
      </c>
      <c r="N3041" s="1">
        <f t="shared" si="152"/>
        <v>0</v>
      </c>
    </row>
    <row r="3042" spans="1:14" x14ac:dyDescent="0.25">
      <c r="A3042" s="1" t="str">
        <v>DHARMACON</v>
      </c>
      <c r="B3042" s="1">
        <v>32912</v>
      </c>
      <c r="C3042" s="1" t="str">
        <v>Not Yet Received</v>
      </c>
      <c r="D3042" s="2" t="str">
        <v>Not Yet Received</v>
      </c>
      <c r="E3042" s="2" t="str">
        <v>Not Yet Received</v>
      </c>
      <c r="F3042" s="1" t="str">
        <v>L-004266-00-0005</v>
      </c>
      <c r="G3042" s="1">
        <v>1</v>
      </c>
      <c r="H3042" s="1">
        <v>1</v>
      </c>
      <c r="I3042" s="1">
        <v>0</v>
      </c>
      <c r="J3042" s="1" t="str">
        <v>Bhuvneshwar</v>
      </c>
      <c r="K3042" s="1" t="str">
        <v>On Hold</v>
      </c>
      <c r="L3042" s="1">
        <f t="shared" si="150"/>
        <v>32912</v>
      </c>
      <c r="M3042" s="1">
        <f t="shared" si="151"/>
        <v>32912</v>
      </c>
      <c r="N3042" s="1">
        <f t="shared" si="152"/>
        <v>0</v>
      </c>
    </row>
    <row r="3043" spans="1:14" x14ac:dyDescent="0.25">
      <c r="A3043" s="1" t="str">
        <v>DHARMACON</v>
      </c>
      <c r="B3043" s="1">
        <v>32912</v>
      </c>
      <c r="C3043" s="1" t="str">
        <v>Not Yet Received</v>
      </c>
      <c r="D3043" s="2" t="str">
        <v>Not Yet Received</v>
      </c>
      <c r="E3043" s="2" t="str">
        <v>Not Yet Received</v>
      </c>
      <c r="F3043" s="1" t="str">
        <v>L-017367-00-0005</v>
      </c>
      <c r="G3043" s="1">
        <v>1</v>
      </c>
      <c r="H3043" s="1">
        <v>1</v>
      </c>
      <c r="I3043" s="1">
        <v>0</v>
      </c>
      <c r="J3043" s="1" t="str">
        <v>Bhuvneshwar</v>
      </c>
      <c r="K3043" s="1" t="str">
        <v>On Hold</v>
      </c>
      <c r="L3043" s="1">
        <f t="shared" si="150"/>
        <v>32912</v>
      </c>
      <c r="M3043" s="1">
        <f t="shared" si="151"/>
        <v>32912</v>
      </c>
      <c r="N3043" s="1">
        <f t="shared" si="152"/>
        <v>0</v>
      </c>
    </row>
    <row r="3044" spans="1:14" x14ac:dyDescent="0.25">
      <c r="A3044" s="1" t="str">
        <v>DHARMACON</v>
      </c>
      <c r="B3044" s="1">
        <v>32912</v>
      </c>
      <c r="C3044" s="1" t="str">
        <v>Not Yet Received</v>
      </c>
      <c r="D3044" s="2" t="str">
        <v>Not Yet Received</v>
      </c>
      <c r="E3044" s="2" t="str">
        <v>Not Yet Received</v>
      </c>
      <c r="F3044" s="1" t="str">
        <v>L-004236-00-0005</v>
      </c>
      <c r="G3044" s="1">
        <v>1</v>
      </c>
      <c r="H3044" s="1">
        <v>1</v>
      </c>
      <c r="I3044" s="1">
        <v>0</v>
      </c>
      <c r="J3044" s="1" t="str">
        <v>Bhuvneshwar</v>
      </c>
      <c r="K3044" s="1" t="str">
        <v>On Hold</v>
      </c>
      <c r="L3044" s="1">
        <f t="shared" si="150"/>
        <v>32912</v>
      </c>
      <c r="M3044" s="1">
        <f t="shared" si="151"/>
        <v>32912</v>
      </c>
      <c r="N3044" s="1">
        <f t="shared" si="152"/>
        <v>0</v>
      </c>
    </row>
    <row r="3045" spans="1:14" x14ac:dyDescent="0.25">
      <c r="A3045" s="1" t="str">
        <v>DHARMACON</v>
      </c>
      <c r="B3045" s="1">
        <v>32912</v>
      </c>
      <c r="C3045" s="1" t="str">
        <v>Not Yet Received</v>
      </c>
      <c r="D3045" s="2" t="str">
        <v>Not Yet Received</v>
      </c>
      <c r="E3045" s="2" t="str">
        <v>Not Yet Received</v>
      </c>
      <c r="F3045" s="1" t="str">
        <v>L-019598-00-0005</v>
      </c>
      <c r="G3045" s="1">
        <v>1</v>
      </c>
      <c r="H3045" s="1">
        <v>1</v>
      </c>
      <c r="I3045" s="1">
        <v>0</v>
      </c>
      <c r="J3045" s="1" t="str">
        <v>Bhuvneshwar</v>
      </c>
      <c r="K3045" s="1" t="str">
        <v>On Hold</v>
      </c>
      <c r="L3045" s="1">
        <f t="shared" si="150"/>
        <v>32912</v>
      </c>
      <c r="M3045" s="1">
        <f t="shared" si="151"/>
        <v>32912</v>
      </c>
      <c r="N3045" s="1">
        <f t="shared" si="152"/>
        <v>0</v>
      </c>
    </row>
    <row r="3046" spans="1:14" x14ac:dyDescent="0.25">
      <c r="A3046" s="1" t="str">
        <v>DHARMACON</v>
      </c>
      <c r="B3046" s="1">
        <v>32912</v>
      </c>
      <c r="C3046" s="1" t="str">
        <v>Not Yet Received</v>
      </c>
      <c r="D3046" s="2" t="str">
        <v>Not Yet Received</v>
      </c>
      <c r="E3046" s="2" t="str">
        <v>Not Yet Received</v>
      </c>
      <c r="F3046" s="1" t="str">
        <v>L-013680-01-0005</v>
      </c>
      <c r="G3046" s="1">
        <v>1</v>
      </c>
      <c r="H3046" s="1">
        <v>1</v>
      </c>
      <c r="I3046" s="1">
        <v>0</v>
      </c>
      <c r="J3046" s="1" t="str">
        <v>Bhuvneshwar</v>
      </c>
      <c r="K3046" s="1" t="str">
        <v>On Hold</v>
      </c>
      <c r="L3046" s="1">
        <f t="shared" si="150"/>
        <v>32912</v>
      </c>
      <c r="M3046" s="1">
        <f t="shared" si="151"/>
        <v>32912</v>
      </c>
      <c r="N3046" s="1">
        <f t="shared" si="152"/>
        <v>0</v>
      </c>
    </row>
    <row r="3047" spans="1:14" x14ac:dyDescent="0.25">
      <c r="A3047" s="1" t="str">
        <v>DHARMACON</v>
      </c>
      <c r="B3047" s="1">
        <v>32912</v>
      </c>
      <c r="C3047" s="1" t="str">
        <v>Not Yet Received</v>
      </c>
      <c r="D3047" s="2" t="str">
        <v>Not Yet Received</v>
      </c>
      <c r="E3047" s="2" t="str">
        <v>Not Yet Received</v>
      </c>
      <c r="F3047" s="1" t="str">
        <v>L-012078-00-0005</v>
      </c>
      <c r="G3047" s="1">
        <v>1</v>
      </c>
      <c r="H3047" s="1">
        <v>1</v>
      </c>
      <c r="I3047" s="1">
        <v>0</v>
      </c>
      <c r="J3047" s="1" t="str">
        <v>Bhuvneshwar</v>
      </c>
      <c r="K3047" s="1" t="str">
        <v>On Hold</v>
      </c>
      <c r="L3047" s="1">
        <f t="shared" si="150"/>
        <v>32912</v>
      </c>
      <c r="M3047" s="1">
        <f t="shared" si="151"/>
        <v>32912</v>
      </c>
      <c r="N3047" s="1">
        <f t="shared" si="152"/>
        <v>0</v>
      </c>
    </row>
    <row r="3048" spans="1:14" x14ac:dyDescent="0.25">
      <c r="A3048" s="1" t="str">
        <v>DHARMACON</v>
      </c>
      <c r="B3048" s="1">
        <v>32912</v>
      </c>
      <c r="C3048" s="1" t="str">
        <v>Not Yet Received</v>
      </c>
      <c r="D3048" s="2" t="str">
        <v>Not Yet Received</v>
      </c>
      <c r="E3048" s="2" t="str">
        <v>Not Yet Received</v>
      </c>
      <c r="F3048" s="1" t="str">
        <v>L-003030-00-0005</v>
      </c>
      <c r="G3048" s="1">
        <v>1</v>
      </c>
      <c r="H3048" s="1">
        <v>1</v>
      </c>
      <c r="I3048" s="1">
        <v>0</v>
      </c>
      <c r="J3048" s="1" t="str">
        <v>Bhuvneshwar</v>
      </c>
      <c r="K3048" s="1" t="str">
        <v>On Hold</v>
      </c>
      <c r="L3048" s="1">
        <f t="shared" si="150"/>
        <v>32912</v>
      </c>
      <c r="M3048" s="1">
        <f t="shared" si="151"/>
        <v>32912</v>
      </c>
      <c r="N3048" s="1">
        <f t="shared" si="152"/>
        <v>0</v>
      </c>
    </row>
    <row r="3049" spans="1:14" x14ac:dyDescent="0.25">
      <c r="A3049" s="1" t="str">
        <v>DHARMACON</v>
      </c>
      <c r="B3049" s="1">
        <v>32912</v>
      </c>
      <c r="C3049" s="1" t="str">
        <v>Not Yet Received</v>
      </c>
      <c r="D3049" s="2" t="str">
        <v>Not Yet Received</v>
      </c>
      <c r="E3049" s="2" t="str">
        <v>Not Yet Received</v>
      </c>
      <c r="F3049" s="1" t="str">
        <v>L-004920-01-0005</v>
      </c>
      <c r="G3049" s="1">
        <v>1</v>
      </c>
      <c r="H3049" s="1">
        <v>1</v>
      </c>
      <c r="I3049" s="1">
        <v>0</v>
      </c>
      <c r="J3049" s="1" t="str">
        <v>Bhuvneshwar</v>
      </c>
      <c r="K3049" s="1" t="str">
        <v>On Hold</v>
      </c>
      <c r="L3049" s="1">
        <f t="shared" si="150"/>
        <v>32912</v>
      </c>
      <c r="M3049" s="1">
        <f t="shared" si="151"/>
        <v>32912</v>
      </c>
      <c r="N3049" s="1">
        <f t="shared" si="152"/>
        <v>0</v>
      </c>
    </row>
    <row r="3050" spans="1:14" x14ac:dyDescent="0.25">
      <c r="A3050" s="1" t="str">
        <v>DHARMACON</v>
      </c>
      <c r="B3050" s="1">
        <v>32912</v>
      </c>
      <c r="C3050" s="1" t="str">
        <v>Not Yet Received</v>
      </c>
      <c r="D3050" s="2" t="str">
        <v>Not Yet Received</v>
      </c>
      <c r="E3050" s="2" t="str">
        <v>Not Yet Received</v>
      </c>
      <c r="F3050" s="1" t="str">
        <v>L-003805-00-0005</v>
      </c>
      <c r="G3050" s="1">
        <v>1</v>
      </c>
      <c r="H3050" s="1">
        <v>1</v>
      </c>
      <c r="I3050" s="1">
        <v>0</v>
      </c>
      <c r="J3050" s="1" t="str">
        <v>Bhuvneshwar</v>
      </c>
      <c r="K3050" s="1" t="str">
        <v>On Hold</v>
      </c>
      <c r="L3050" s="1">
        <f t="shared" si="150"/>
        <v>32912</v>
      </c>
      <c r="M3050" s="1">
        <f t="shared" si="151"/>
        <v>32912</v>
      </c>
      <c r="N3050" s="1">
        <f t="shared" si="152"/>
        <v>0</v>
      </c>
    </row>
    <row r="3051" spans="1:14" x14ac:dyDescent="0.25">
      <c r="A3051" s="1" t="str">
        <v>DHARMACON</v>
      </c>
      <c r="B3051" s="1">
        <v>16544</v>
      </c>
      <c r="C3051" s="1" t="str">
        <v>Not Yet Received</v>
      </c>
      <c r="D3051" s="2" t="str">
        <v>Not Yet Received</v>
      </c>
      <c r="E3051" s="2" t="str">
        <v>Not Yet Received</v>
      </c>
      <c r="F3051" s="1" t="str">
        <v>D-001810-10-05</v>
      </c>
      <c r="G3051" s="1">
        <v>1</v>
      </c>
      <c r="H3051" s="1">
        <v>1</v>
      </c>
      <c r="I3051" s="1">
        <v>0</v>
      </c>
      <c r="J3051" s="1" t="str">
        <v>Bhuvneshwar</v>
      </c>
      <c r="K3051" s="1" t="str">
        <v>On Hold</v>
      </c>
      <c r="L3051" s="1">
        <f t="shared" si="150"/>
        <v>16544</v>
      </c>
      <c r="M3051" s="1">
        <f t="shared" si="151"/>
        <v>16544</v>
      </c>
      <c r="N3051" s="1">
        <f t="shared" si="152"/>
        <v>0</v>
      </c>
    </row>
    <row r="3052" spans="1:14" x14ac:dyDescent="0.25">
      <c r="A3052" s="1" t="str">
        <v>DHARMACON</v>
      </c>
      <c r="B3052" s="1">
        <v>32912</v>
      </c>
      <c r="C3052" s="1" t="str">
        <v>Not Yet Received</v>
      </c>
      <c r="D3052" s="2" t="str">
        <v>Not Yet Received</v>
      </c>
      <c r="E3052" s="2" t="str">
        <v>Not Yet Received</v>
      </c>
      <c r="F3052" s="1" t="str">
        <v>L-021086-00-0005</v>
      </c>
      <c r="G3052" s="1">
        <v>1</v>
      </c>
      <c r="H3052" s="1">
        <v>1</v>
      </c>
      <c r="I3052" s="1">
        <v>0</v>
      </c>
      <c r="J3052" s="1" t="str">
        <v>Bhuvneshwar</v>
      </c>
      <c r="K3052" s="1" t="str">
        <v>On Hold</v>
      </c>
      <c r="L3052" s="1">
        <f t="shared" si="150"/>
        <v>32912</v>
      </c>
      <c r="M3052" s="1">
        <f t="shared" si="151"/>
        <v>32912</v>
      </c>
      <c r="N3052" s="1">
        <f t="shared" si="152"/>
        <v>0</v>
      </c>
    </row>
    <row r="3053" spans="1:14" x14ac:dyDescent="0.25">
      <c r="A3053" s="1" t="str">
        <v>DHARMACON</v>
      </c>
      <c r="B3053" s="1">
        <v>32912</v>
      </c>
      <c r="C3053" s="1" t="str">
        <v>Not Yet Received</v>
      </c>
      <c r="D3053" s="2" t="str">
        <v>Not Yet Received</v>
      </c>
      <c r="E3053" s="2" t="str">
        <v>Not Yet Received</v>
      </c>
      <c r="F3053" s="1" t="str">
        <v>L-003936-00-0005</v>
      </c>
      <c r="G3053" s="1">
        <v>1</v>
      </c>
      <c r="H3053" s="1">
        <v>1</v>
      </c>
      <c r="I3053" s="1">
        <v>0</v>
      </c>
      <c r="J3053" s="1" t="str">
        <v>Bhuvneshwar</v>
      </c>
      <c r="K3053" s="1" t="str">
        <v>On Hold</v>
      </c>
      <c r="L3053" s="1">
        <f t="shared" si="150"/>
        <v>32912</v>
      </c>
      <c r="M3053" s="1">
        <f t="shared" si="151"/>
        <v>32912</v>
      </c>
      <c r="N3053" s="1">
        <f t="shared" si="152"/>
        <v>0</v>
      </c>
    </row>
    <row r="3054" spans="1:14" x14ac:dyDescent="0.25">
      <c r="A3054" s="1" t="str">
        <v>DHARMACON</v>
      </c>
      <c r="B3054" s="1">
        <v>32912</v>
      </c>
      <c r="C3054" s="1" t="str">
        <v>Not Yet Received</v>
      </c>
      <c r="D3054" s="2" t="str">
        <v>Not Yet Received</v>
      </c>
      <c r="E3054" s="2" t="str">
        <v>Not Yet Received</v>
      </c>
      <c r="F3054" s="1" t="str">
        <v>L-015121-00-0005</v>
      </c>
      <c r="G3054" s="1">
        <v>1</v>
      </c>
      <c r="H3054" s="1">
        <v>1</v>
      </c>
      <c r="I3054" s="1">
        <v>0</v>
      </c>
      <c r="J3054" s="1" t="str">
        <v>Banglore</v>
      </c>
      <c r="K3054" s="1" t="str">
        <v>On Hold</v>
      </c>
      <c r="L3054" s="1">
        <f t="shared" si="150"/>
        <v>32912</v>
      </c>
      <c r="M3054" s="1">
        <f t="shared" si="151"/>
        <v>32912</v>
      </c>
      <c r="N3054" s="1">
        <f t="shared" si="152"/>
        <v>0</v>
      </c>
    </row>
    <row r="3055" spans="1:14" x14ac:dyDescent="0.25">
      <c r="A3055" s="1" t="str">
        <v>DHARMACON</v>
      </c>
      <c r="B3055" s="1">
        <v>32912</v>
      </c>
      <c r="C3055" s="1" t="str">
        <v>Not Yet Received</v>
      </c>
      <c r="D3055" s="2" t="str">
        <v>Not Yet Received</v>
      </c>
      <c r="E3055" s="2" t="str">
        <v>Not Yet Received</v>
      </c>
      <c r="F3055" s="1" t="str">
        <v>L-020165-00-0005</v>
      </c>
      <c r="G3055" s="1">
        <v>1</v>
      </c>
      <c r="H3055" s="1">
        <v>1</v>
      </c>
      <c r="I3055" s="1">
        <v>0</v>
      </c>
      <c r="J3055" s="1" t="str">
        <v>Banglore</v>
      </c>
      <c r="K3055" s="1" t="str">
        <v>On Hold</v>
      </c>
      <c r="L3055" s="1">
        <f t="shared" si="150"/>
        <v>32912</v>
      </c>
      <c r="M3055" s="1">
        <f t="shared" si="151"/>
        <v>32912</v>
      </c>
      <c r="N3055" s="1">
        <f t="shared" si="152"/>
        <v>0</v>
      </c>
    </row>
    <row r="3056" spans="1:14" x14ac:dyDescent="0.25">
      <c r="A3056" s="1" t="str">
        <v>DHARMACON</v>
      </c>
      <c r="B3056" s="1">
        <v>32044.32</v>
      </c>
      <c r="C3056" s="1" t="str">
        <v>Not Yet Received</v>
      </c>
      <c r="D3056" s="2" t="str">
        <v>Not Yet Received</v>
      </c>
      <c r="E3056" s="2" t="str">
        <v>Not Yet Received</v>
      </c>
      <c r="F3056" s="1" t="str">
        <v>CTM-1192277</v>
      </c>
      <c r="G3056" s="1">
        <v>1</v>
      </c>
      <c r="H3056" s="1">
        <v>1</v>
      </c>
      <c r="I3056" s="1">
        <v>0</v>
      </c>
      <c r="J3056" s="1" t="str">
        <v>Banglore</v>
      </c>
      <c r="K3056" s="1" t="str">
        <v>Saturday (4-10-2025)</v>
      </c>
      <c r="L3056" s="1">
        <f t="shared" si="150"/>
        <v>32044.32</v>
      </c>
      <c r="M3056" s="1">
        <f t="shared" si="151"/>
        <v>32044.32</v>
      </c>
      <c r="N3056" s="1">
        <f t="shared" si="152"/>
        <v>0</v>
      </c>
    </row>
    <row r="3057" spans="1:14" x14ac:dyDescent="0.25">
      <c r="A3057" s="1" t="str">
        <v>DHARMACON</v>
      </c>
      <c r="B3057" s="1">
        <v>17688</v>
      </c>
      <c r="C3057" s="1" t="str">
        <v>Not Yet Received</v>
      </c>
      <c r="D3057" s="2" t="str">
        <v>Not Yet Received</v>
      </c>
      <c r="E3057" s="2" t="str">
        <v>Not Yet Received</v>
      </c>
      <c r="F3057" s="1" t="str">
        <v>C-300632-03-0005</v>
      </c>
      <c r="G3057" s="1">
        <v>1</v>
      </c>
      <c r="H3057" s="1">
        <v>1</v>
      </c>
      <c r="I3057" s="1">
        <v>0</v>
      </c>
      <c r="J3057" s="1" t="str">
        <v>Delhi</v>
      </c>
      <c r="K3057" s="1">
        <v>0</v>
      </c>
      <c r="L3057" s="1">
        <f t="shared" si="150"/>
        <v>17688</v>
      </c>
      <c r="M3057" s="1">
        <f t="shared" si="151"/>
        <v>17688</v>
      </c>
      <c r="N3057" s="1">
        <f t="shared" si="152"/>
        <v>0</v>
      </c>
    </row>
    <row r="3058" spans="1:14" x14ac:dyDescent="0.25">
      <c r="A3058" s="1" t="str">
        <v>DHARMACON</v>
      </c>
      <c r="B3058" s="1">
        <v>32912</v>
      </c>
      <c r="C3058" s="1" t="str">
        <v>Not Yet Received</v>
      </c>
      <c r="D3058" s="2" t="str">
        <v>Not Yet Received</v>
      </c>
      <c r="E3058" s="2" t="str">
        <v>Not Yet Received</v>
      </c>
      <c r="F3058" s="1" t="str">
        <v>L-062238-01-0005</v>
      </c>
      <c r="G3058" s="1">
        <v>1</v>
      </c>
      <c r="H3058" s="1">
        <v>1</v>
      </c>
      <c r="I3058" s="1">
        <v>0</v>
      </c>
      <c r="J3058" s="1" t="str">
        <v>Delhi</v>
      </c>
      <c r="K3058" s="1">
        <v>0</v>
      </c>
      <c r="L3058" s="1">
        <f t="shared" si="150"/>
        <v>32912</v>
      </c>
      <c r="M3058" s="1">
        <f t="shared" si="151"/>
        <v>32912</v>
      </c>
      <c r="N3058" s="1">
        <f t="shared" si="152"/>
        <v>0</v>
      </c>
    </row>
    <row r="3059" spans="1:14" x14ac:dyDescent="0.25">
      <c r="A3059" s="1" t="str">
        <v>DHARMACON</v>
      </c>
      <c r="B3059" s="1">
        <v>32912</v>
      </c>
      <c r="C3059" s="1" t="str">
        <v>Not Yet Received</v>
      </c>
      <c r="D3059" s="2" t="str">
        <v>Not Yet Received</v>
      </c>
      <c r="E3059" s="2" t="str">
        <v>Not Yet Received</v>
      </c>
      <c r="F3059" s="1" t="str">
        <v>L-017576-00-0005</v>
      </c>
      <c r="G3059" s="1">
        <v>1</v>
      </c>
      <c r="H3059" s="1">
        <v>1</v>
      </c>
      <c r="I3059" s="1">
        <v>0</v>
      </c>
      <c r="J3059" s="1" t="str">
        <v>Delhi</v>
      </c>
      <c r="K3059" s="1">
        <v>0</v>
      </c>
      <c r="L3059" s="1">
        <f t="shared" si="150"/>
        <v>32912</v>
      </c>
      <c r="M3059" s="1">
        <f t="shared" si="151"/>
        <v>32912</v>
      </c>
      <c r="N3059" s="1">
        <f t="shared" si="152"/>
        <v>0</v>
      </c>
    </row>
    <row r="3060" spans="1:14" x14ac:dyDescent="0.25">
      <c r="A3060" s="1" t="str">
        <v>DHARMACON</v>
      </c>
      <c r="B3060" s="1">
        <v>32912</v>
      </c>
      <c r="C3060" s="1" t="str">
        <v>Not Yet Received</v>
      </c>
      <c r="D3060" s="2" t="str">
        <v>Not Yet Received</v>
      </c>
      <c r="E3060" s="2" t="str">
        <v>Not Yet Received</v>
      </c>
      <c r="F3060" s="1" t="str">
        <v>L-004435-00-0005</v>
      </c>
      <c r="G3060" s="1">
        <v>1</v>
      </c>
      <c r="H3060" s="1">
        <v>1</v>
      </c>
      <c r="I3060" s="1">
        <v>0</v>
      </c>
      <c r="J3060" s="1" t="str">
        <v>Delhi</v>
      </c>
      <c r="K3060" s="1">
        <v>0</v>
      </c>
      <c r="L3060" s="1">
        <f t="shared" si="150"/>
        <v>32912</v>
      </c>
      <c r="M3060" s="1">
        <f t="shared" si="151"/>
        <v>32912</v>
      </c>
      <c r="N3060" s="1">
        <f t="shared" si="152"/>
        <v>0</v>
      </c>
    </row>
    <row r="3061" spans="1:14" x14ac:dyDescent="0.25">
      <c r="A3061" s="1" t="str">
        <v>DHARMACON</v>
      </c>
      <c r="B3061" s="1">
        <v>9280.48</v>
      </c>
      <c r="C3061" s="1" t="str">
        <v>Not Yet Received</v>
      </c>
      <c r="D3061" s="2" t="str">
        <v>Not Yet Received</v>
      </c>
      <c r="E3061" s="2" t="str">
        <v>Not Yet Received</v>
      </c>
      <c r="F3061" s="1" t="str">
        <v>CTM-1192962</v>
      </c>
      <c r="G3061" s="1">
        <v>1</v>
      </c>
      <c r="H3061" s="1">
        <v>1</v>
      </c>
      <c r="I3061" s="1">
        <v>0</v>
      </c>
      <c r="J3061" s="1" t="str">
        <v>Pune</v>
      </c>
      <c r="K3061" s="1" t="str">
        <v>Saturday (4-10-2025)</v>
      </c>
      <c r="L3061" s="1">
        <f t="shared" si="150"/>
        <v>9280.48</v>
      </c>
      <c r="M3061" s="1">
        <f t="shared" si="151"/>
        <v>9280.48</v>
      </c>
      <c r="N3061" s="1">
        <f t="shared" si="152"/>
        <v>0</v>
      </c>
    </row>
    <row r="3062" spans="1:14" x14ac:dyDescent="0.25">
      <c r="A3062" s="1" t="str">
        <v>DHARMACON</v>
      </c>
      <c r="B3062" s="1">
        <v>17688</v>
      </c>
      <c r="C3062" s="1" t="str">
        <v>Not Yet Received</v>
      </c>
      <c r="D3062" s="2" t="str">
        <v>Not Yet Received</v>
      </c>
      <c r="E3062" s="2" t="str">
        <v>Not Yet Received</v>
      </c>
      <c r="F3062" s="1" t="str">
        <v>C-310681-01-0005</v>
      </c>
      <c r="G3062" s="1">
        <v>1</v>
      </c>
      <c r="H3062" s="1">
        <v>1</v>
      </c>
      <c r="I3062" s="1">
        <v>0</v>
      </c>
      <c r="J3062" s="1" t="str">
        <v>Delhi</v>
      </c>
      <c r="K3062" s="1">
        <v>0</v>
      </c>
      <c r="L3062" s="1">
        <f t="shared" si="150"/>
        <v>17688</v>
      </c>
      <c r="M3062" s="1">
        <f t="shared" si="151"/>
        <v>17688</v>
      </c>
      <c r="N3062" s="1">
        <f t="shared" si="152"/>
        <v>0</v>
      </c>
    </row>
    <row r="3063" spans="1:14" x14ac:dyDescent="0.25">
      <c r="A3063" s="1" t="str">
        <v>DHARMACON</v>
      </c>
      <c r="B3063" s="1">
        <v>17688</v>
      </c>
      <c r="C3063" s="1" t="str">
        <v>Not Yet Received</v>
      </c>
      <c r="D3063" s="2" t="str">
        <v>Not Yet Received</v>
      </c>
      <c r="E3063" s="2" t="str">
        <v>Not Yet Received</v>
      </c>
      <c r="F3063" s="1" t="str">
        <v>IH-310681-03-0005</v>
      </c>
      <c r="G3063" s="1">
        <v>1</v>
      </c>
      <c r="H3063" s="1">
        <v>1</v>
      </c>
      <c r="I3063" s="1">
        <v>0</v>
      </c>
      <c r="J3063" s="1" t="str">
        <v>Delhi</v>
      </c>
      <c r="K3063" s="1">
        <v>0</v>
      </c>
      <c r="L3063" s="1">
        <f t="shared" si="150"/>
        <v>17688</v>
      </c>
      <c r="M3063" s="1">
        <f t="shared" si="151"/>
        <v>17688</v>
      </c>
      <c r="N3063" s="1">
        <f t="shared" si="152"/>
        <v>0</v>
      </c>
    </row>
    <row r="3064" spans="1:14" x14ac:dyDescent="0.25">
      <c r="A3064" s="1" t="str">
        <v>DHARMACON</v>
      </c>
      <c r="B3064" s="1">
        <v>17688</v>
      </c>
      <c r="C3064" s="1" t="str">
        <v>Not Yet Received</v>
      </c>
      <c r="D3064" s="2" t="str">
        <v>Not Yet Received</v>
      </c>
      <c r="E3064" s="2" t="str">
        <v>Not Yet Received</v>
      </c>
      <c r="F3064" s="1" t="str">
        <v>C-311140-00-0005</v>
      </c>
      <c r="G3064" s="1">
        <v>1</v>
      </c>
      <c r="H3064" s="1">
        <v>1</v>
      </c>
      <c r="I3064" s="1">
        <v>0</v>
      </c>
      <c r="J3064" s="1" t="str">
        <v>Delhi</v>
      </c>
      <c r="K3064" s="1">
        <v>0</v>
      </c>
      <c r="L3064" s="1">
        <f t="shared" si="150"/>
        <v>17688</v>
      </c>
      <c r="M3064" s="1">
        <f t="shared" si="151"/>
        <v>17688</v>
      </c>
      <c r="N3064" s="1">
        <f t="shared" si="152"/>
        <v>0</v>
      </c>
    </row>
    <row r="3065" spans="1:14" x14ac:dyDescent="0.25">
      <c r="A3065" s="1" t="str">
        <v>DHARMACON</v>
      </c>
      <c r="B3065" s="1">
        <v>17688</v>
      </c>
      <c r="C3065" s="1" t="str">
        <v>Not Yet Received</v>
      </c>
      <c r="D3065" s="2" t="str">
        <v>Not Yet Received</v>
      </c>
      <c r="E3065" s="2" t="str">
        <v>Not Yet Received</v>
      </c>
      <c r="F3065" s="1" t="str">
        <v>IN-001005-01-05</v>
      </c>
      <c r="G3065" s="1">
        <v>1</v>
      </c>
      <c r="H3065" s="1">
        <v>1</v>
      </c>
      <c r="I3065" s="1">
        <v>0</v>
      </c>
      <c r="J3065" s="1" t="str">
        <v>Delhi</v>
      </c>
      <c r="K3065" s="1">
        <v>0</v>
      </c>
      <c r="L3065" s="1">
        <f t="shared" si="150"/>
        <v>17688</v>
      </c>
      <c r="M3065" s="1">
        <f t="shared" si="151"/>
        <v>17688</v>
      </c>
      <c r="N3065" s="1">
        <f t="shared" si="152"/>
        <v>0</v>
      </c>
    </row>
    <row r="3066" spans="1:14" x14ac:dyDescent="0.25">
      <c r="A3066" s="1" t="str">
        <v>DHARMACON</v>
      </c>
      <c r="B3066" s="1">
        <v>17688</v>
      </c>
      <c r="C3066" s="1" t="str">
        <v>Not Yet Received</v>
      </c>
      <c r="D3066" s="2" t="str">
        <v>Not Yet Received</v>
      </c>
      <c r="E3066" s="2" t="str">
        <v>Not Yet Received</v>
      </c>
      <c r="F3066" s="1" t="str">
        <v>IH-300512-08-0005</v>
      </c>
      <c r="G3066" s="1">
        <v>1</v>
      </c>
      <c r="H3066" s="1">
        <v>1</v>
      </c>
      <c r="I3066" s="1">
        <v>0</v>
      </c>
      <c r="J3066" s="1" t="str">
        <v>Delhi</v>
      </c>
      <c r="K3066" s="1">
        <v>0</v>
      </c>
      <c r="L3066" s="1">
        <f t="shared" si="150"/>
        <v>17688</v>
      </c>
      <c r="M3066" s="1">
        <f t="shared" si="151"/>
        <v>17688</v>
      </c>
      <c r="N3066" s="1">
        <f t="shared" si="152"/>
        <v>0</v>
      </c>
    </row>
    <row r="3067" spans="1:14" x14ac:dyDescent="0.25">
      <c r="A3067" s="1" t="str">
        <v>DHARMACON</v>
      </c>
      <c r="B3067" s="1">
        <v>17688</v>
      </c>
      <c r="C3067" s="1" t="str">
        <v>Not Yet Received</v>
      </c>
      <c r="D3067" s="2" t="str">
        <v>Not Yet Received</v>
      </c>
      <c r="E3067" s="2" t="str">
        <v>Not Yet Received</v>
      </c>
      <c r="F3067" s="1" t="str">
        <v>IH-300625-07-0005</v>
      </c>
      <c r="G3067" s="1">
        <v>1</v>
      </c>
      <c r="H3067" s="1">
        <v>1</v>
      </c>
      <c r="I3067" s="1">
        <v>0</v>
      </c>
      <c r="J3067" s="1" t="str">
        <v>Delhi</v>
      </c>
      <c r="K3067" s="1">
        <v>0</v>
      </c>
      <c r="L3067" s="1">
        <f t="shared" si="150"/>
        <v>17688</v>
      </c>
      <c r="M3067" s="1">
        <f t="shared" si="151"/>
        <v>17688</v>
      </c>
      <c r="N3067" s="1">
        <f t="shared" si="152"/>
        <v>0</v>
      </c>
    </row>
    <row r="3068" spans="1:14" x14ac:dyDescent="0.25">
      <c r="A3068" s="1" t="str">
        <v>DHARMACON</v>
      </c>
      <c r="B3068" s="1">
        <v>17688</v>
      </c>
      <c r="C3068" s="1" t="str">
        <v>Not Yet Received</v>
      </c>
      <c r="D3068" s="2" t="str">
        <v>Not Yet Received</v>
      </c>
      <c r="E3068" s="2" t="str">
        <v>Not Yet Received</v>
      </c>
      <c r="F3068" s="1" t="str">
        <v>IH-300650-08-0005</v>
      </c>
      <c r="G3068" s="1">
        <v>1</v>
      </c>
      <c r="H3068" s="1">
        <v>1</v>
      </c>
      <c r="I3068" s="1">
        <v>0</v>
      </c>
      <c r="J3068" s="1" t="str">
        <v>Delhi</v>
      </c>
      <c r="K3068" s="1">
        <v>0</v>
      </c>
      <c r="L3068" s="1">
        <f t="shared" si="150"/>
        <v>17688</v>
      </c>
      <c r="M3068" s="1">
        <f t="shared" si="151"/>
        <v>17688</v>
      </c>
      <c r="N3068" s="1">
        <f t="shared" si="152"/>
        <v>0</v>
      </c>
    </row>
    <row r="3069" spans="1:14" x14ac:dyDescent="0.25">
      <c r="A3069" s="1" t="str">
        <v>DHARMACON</v>
      </c>
      <c r="B3069" s="1">
        <v>16544</v>
      </c>
      <c r="C3069" s="1" t="str">
        <v>Not Yet Received</v>
      </c>
      <c r="D3069" s="2" t="str">
        <v>Not Yet Received</v>
      </c>
      <c r="E3069" s="2" t="str">
        <v>Not Yet Received</v>
      </c>
      <c r="F3069" s="1" t="str">
        <v>D-001810-10-05</v>
      </c>
      <c r="G3069" s="1">
        <v>5</v>
      </c>
      <c r="H3069" s="1">
        <v>5</v>
      </c>
      <c r="I3069" s="1">
        <v>0</v>
      </c>
      <c r="J3069" s="1" t="str">
        <v>STOCK</v>
      </c>
      <c r="K3069" s="1">
        <v>0</v>
      </c>
      <c r="L3069" s="1">
        <f t="shared" si="150"/>
        <v>82720</v>
      </c>
      <c r="M3069" s="1">
        <f t="shared" si="151"/>
        <v>82720</v>
      </c>
      <c r="N3069" s="1">
        <f t="shared" si="152"/>
        <v>0</v>
      </c>
    </row>
    <row r="3070" spans="1:14" x14ac:dyDescent="0.25">
      <c r="A3070" s="1" t="str">
        <v>DHARMACON</v>
      </c>
      <c r="B3070" s="1">
        <v>17688</v>
      </c>
      <c r="C3070" s="1" t="str">
        <v>Not Yet Received</v>
      </c>
      <c r="D3070" s="2" t="str">
        <v>Not Yet Received</v>
      </c>
      <c r="E3070" s="2" t="str">
        <v>Not Yet Received</v>
      </c>
      <c r="F3070" s="1" t="str">
        <v>C-300643-03-0005</v>
      </c>
      <c r="G3070" s="1">
        <v>1</v>
      </c>
      <c r="H3070" s="1">
        <v>1</v>
      </c>
      <c r="I3070" s="1">
        <v>0</v>
      </c>
      <c r="J3070" s="1" t="str">
        <v>Delhi</v>
      </c>
      <c r="K3070" s="1">
        <v>0</v>
      </c>
      <c r="L3070" s="1">
        <f t="shared" si="150"/>
        <v>17688</v>
      </c>
      <c r="M3070" s="1">
        <f t="shared" si="151"/>
        <v>17688</v>
      </c>
      <c r="N3070" s="1">
        <f t="shared" si="152"/>
        <v>0</v>
      </c>
    </row>
    <row r="3071" spans="1:14" x14ac:dyDescent="0.25">
      <c r="A3071" s="1" t="str">
        <v>DHARMACON</v>
      </c>
      <c r="B3071" s="1">
        <v>32912</v>
      </c>
      <c r="C3071" s="1" t="str">
        <v>Not Yet Received</v>
      </c>
      <c r="D3071" s="2" t="str">
        <v>Not Yet Received</v>
      </c>
      <c r="E3071" s="2" t="str">
        <v>Not Yet Received</v>
      </c>
      <c r="F3071" s="1" t="str">
        <v>L-009922-00-0005</v>
      </c>
      <c r="G3071" s="1">
        <v>1</v>
      </c>
      <c r="H3071" s="1">
        <v>1</v>
      </c>
      <c r="I3071" s="1">
        <v>0</v>
      </c>
      <c r="J3071" s="1" t="str">
        <v>Delhi</v>
      </c>
      <c r="K3071" s="1">
        <v>0</v>
      </c>
      <c r="L3071" s="1">
        <f t="shared" si="150"/>
        <v>32912</v>
      </c>
      <c r="M3071" s="1">
        <f t="shared" si="151"/>
        <v>32912</v>
      </c>
      <c r="N3071" s="1">
        <f t="shared" si="152"/>
        <v>0</v>
      </c>
    </row>
    <row r="3072" spans="1:14" x14ac:dyDescent="0.25">
      <c r="A3072" s="1" t="str">
        <v>DHARMACON</v>
      </c>
      <c r="B3072" s="1">
        <v>32912</v>
      </c>
      <c r="C3072" s="1" t="str">
        <v>Not Yet Received</v>
      </c>
      <c r="D3072" s="2" t="str">
        <v>Not Yet Received</v>
      </c>
      <c r="E3072" s="2" t="str">
        <v>Not Yet Received</v>
      </c>
      <c r="F3072" s="1" t="str">
        <v>L-009454-01-0005</v>
      </c>
      <c r="G3072" s="1">
        <v>1</v>
      </c>
      <c r="H3072" s="1">
        <v>1</v>
      </c>
      <c r="I3072" s="1">
        <v>0</v>
      </c>
      <c r="J3072" s="1" t="str">
        <v>Delhi</v>
      </c>
      <c r="K3072" s="1">
        <v>0</v>
      </c>
      <c r="L3072" s="1">
        <f t="shared" si="150"/>
        <v>32912</v>
      </c>
      <c r="M3072" s="1">
        <f t="shared" si="151"/>
        <v>32912</v>
      </c>
      <c r="N3072" s="1">
        <f t="shared" si="152"/>
        <v>0</v>
      </c>
    </row>
    <row r="3073" spans="1:14" x14ac:dyDescent="0.25">
      <c r="A3073" s="1" t="str">
        <v>DHARMACON</v>
      </c>
      <c r="B3073" s="1">
        <v>17688</v>
      </c>
      <c r="C3073" s="1" t="str">
        <v>Not Yet Received</v>
      </c>
      <c r="D3073" s="2" t="str">
        <v>Not Yet Received</v>
      </c>
      <c r="E3073" s="2" t="str">
        <v>Not Yet Received</v>
      </c>
      <c r="F3073" s="1" t="str">
        <v>IH-300632-05-0005</v>
      </c>
      <c r="G3073" s="1">
        <v>1</v>
      </c>
      <c r="H3073" s="1">
        <v>1</v>
      </c>
      <c r="I3073" s="1">
        <v>0</v>
      </c>
      <c r="J3073" s="1" t="str">
        <v>Noida</v>
      </c>
      <c r="K3073" s="1">
        <v>0</v>
      </c>
      <c r="L3073" s="1">
        <f t="shared" si="150"/>
        <v>17688</v>
      </c>
      <c r="M3073" s="1">
        <f t="shared" si="151"/>
        <v>17688</v>
      </c>
      <c r="N3073" s="1">
        <f t="shared" si="152"/>
        <v>0</v>
      </c>
    </row>
    <row r="3074" spans="1:14" x14ac:dyDescent="0.25">
      <c r="A3074" s="1" t="str">
        <v>DHARMACON</v>
      </c>
      <c r="B3074" s="1">
        <v>32912</v>
      </c>
      <c r="C3074" s="1" t="str">
        <v>Not Yet Received</v>
      </c>
      <c r="D3074" s="2" t="str">
        <v>Not Yet Received</v>
      </c>
      <c r="E3074" s="2" t="str">
        <v>Not Yet Received</v>
      </c>
      <c r="F3074" s="1" t="str">
        <v>L-010854-00-0005</v>
      </c>
      <c r="G3074" s="1">
        <v>2</v>
      </c>
      <c r="H3074" s="1">
        <v>2</v>
      </c>
      <c r="I3074" s="1">
        <v>0</v>
      </c>
      <c r="J3074" s="1" t="str">
        <v>Hyderabad</v>
      </c>
      <c r="K3074" s="1" t="str">
        <v>Saturday (4-10-2025)</v>
      </c>
      <c r="L3074" s="1">
        <f t="shared" si="150"/>
        <v>65824</v>
      </c>
      <c r="M3074" s="1">
        <f t="shared" si="151"/>
        <v>65824</v>
      </c>
      <c r="N3074" s="1">
        <f t="shared" si="152"/>
        <v>0</v>
      </c>
    </row>
    <row r="3075" spans="1:14" x14ac:dyDescent="0.25">
      <c r="A3075" s="1" t="str">
        <v>DHARMACON</v>
      </c>
      <c r="B3075" s="1">
        <v>32912</v>
      </c>
      <c r="C3075" s="1" t="str">
        <v>Not Yet Received</v>
      </c>
      <c r="D3075" s="2" t="str">
        <v>Not Yet Received</v>
      </c>
      <c r="E3075" s="2" t="str">
        <v>Not Yet Received</v>
      </c>
      <c r="F3075" s="1" t="str">
        <v>L-006656-03-0005</v>
      </c>
      <c r="G3075" s="1">
        <v>1</v>
      </c>
      <c r="H3075" s="1">
        <v>1</v>
      </c>
      <c r="I3075" s="1">
        <v>0</v>
      </c>
      <c r="J3075" s="1" t="str">
        <v>Manesar</v>
      </c>
      <c r="K3075" s="1">
        <v>0</v>
      </c>
      <c r="L3075" s="1">
        <f t="shared" si="150"/>
        <v>32912</v>
      </c>
      <c r="M3075" s="1">
        <f t="shared" si="151"/>
        <v>32912</v>
      </c>
      <c r="N3075" s="1">
        <f t="shared" si="152"/>
        <v>0</v>
      </c>
    </row>
    <row r="3076" spans="1:14" x14ac:dyDescent="0.25">
      <c r="A3076" s="1" t="str">
        <v>DHARMACON</v>
      </c>
      <c r="B3076" s="1">
        <v>32736</v>
      </c>
      <c r="C3076" s="1" t="str">
        <v>Not Yet Received</v>
      </c>
      <c r="D3076" s="2" t="str">
        <v>Not Yet Received</v>
      </c>
      <c r="E3076" s="2" t="str">
        <v>Not Yet Received</v>
      </c>
      <c r="F3076" s="1" t="str">
        <v>V3SH11252-228203260</v>
      </c>
      <c r="G3076" s="1">
        <v>1</v>
      </c>
      <c r="H3076" s="1">
        <v>1</v>
      </c>
      <c r="I3076" s="1">
        <v>0</v>
      </c>
      <c r="J3076" s="1" t="str">
        <v>Bhopal</v>
      </c>
      <c r="K3076" s="1" t="str">
        <v>Saturday (4-10-2025)</v>
      </c>
      <c r="L3076" s="1">
        <f t="shared" si="150"/>
        <v>32736</v>
      </c>
      <c r="M3076" s="1">
        <f t="shared" si="151"/>
        <v>32736</v>
      </c>
      <c r="N3076" s="1">
        <f t="shared" si="152"/>
        <v>0</v>
      </c>
    </row>
    <row r="3077" spans="1:14" x14ac:dyDescent="0.25">
      <c r="A3077" s="1" t="str">
        <v>DHARMACON</v>
      </c>
      <c r="B3077" s="1">
        <v>15224</v>
      </c>
      <c r="C3077" s="1" t="str">
        <v>Not Yet Received</v>
      </c>
      <c r="D3077" s="2" t="str">
        <v>Not Yet Received</v>
      </c>
      <c r="E3077" s="2" t="str">
        <v>Not Yet Received</v>
      </c>
      <c r="F3077" s="1" t="str">
        <v>RHS3979-201736467</v>
      </c>
      <c r="G3077" s="1">
        <v>1</v>
      </c>
      <c r="H3077" s="1">
        <v>1</v>
      </c>
      <c r="I3077" s="1">
        <v>0</v>
      </c>
      <c r="J3077" s="1" t="str">
        <v>Bhuvneshwar</v>
      </c>
      <c r="K3077" s="1" t="str">
        <v>On Hold</v>
      </c>
      <c r="L3077" s="1">
        <f t="shared" si="150"/>
        <v>15224</v>
      </c>
      <c r="M3077" s="1">
        <f t="shared" si="151"/>
        <v>15224</v>
      </c>
      <c r="N3077" s="1">
        <f t="shared" si="152"/>
        <v>0</v>
      </c>
    </row>
    <row r="3078" spans="1:14" x14ac:dyDescent="0.25">
      <c r="A3078" s="1" t="str">
        <v>DHARMACON</v>
      </c>
      <c r="B3078" s="1">
        <v>15224</v>
      </c>
      <c r="C3078" s="1" t="str">
        <v>Not Yet Received</v>
      </c>
      <c r="D3078" s="2" t="str">
        <v>Not Yet Received</v>
      </c>
      <c r="E3078" s="2" t="str">
        <v>Not Yet Received</v>
      </c>
      <c r="F3078" s="1" t="str">
        <v>RHS3979-201739694</v>
      </c>
      <c r="G3078" s="1">
        <v>1</v>
      </c>
      <c r="H3078" s="1">
        <v>1</v>
      </c>
      <c r="I3078" s="1">
        <v>0</v>
      </c>
      <c r="J3078" s="1" t="str">
        <v>Bhuvneshwar</v>
      </c>
      <c r="K3078" s="1" t="str">
        <v>On Hold</v>
      </c>
      <c r="L3078" s="1">
        <f t="shared" si="150"/>
        <v>15224</v>
      </c>
      <c r="M3078" s="1">
        <f t="shared" si="151"/>
        <v>15224</v>
      </c>
      <c r="N3078" s="1">
        <f t="shared" si="152"/>
        <v>0</v>
      </c>
    </row>
    <row r="3079" spans="1:14" x14ac:dyDescent="0.25">
      <c r="A3079" s="1" t="str">
        <v>DHARMACON</v>
      </c>
      <c r="B3079" s="1">
        <v>24816</v>
      </c>
      <c r="C3079" s="1" t="str">
        <v>Not Yet Received</v>
      </c>
      <c r="D3079" s="2" t="str">
        <v>Not Yet Received</v>
      </c>
      <c r="E3079" s="2" t="str">
        <v>Not Yet Received</v>
      </c>
      <c r="F3079" s="1" t="str">
        <v>RMM4534-EG104086</v>
      </c>
      <c r="G3079" s="1">
        <v>1</v>
      </c>
      <c r="H3079" s="1">
        <v>1</v>
      </c>
      <c r="I3079" s="1">
        <v>0</v>
      </c>
      <c r="J3079" s="1" t="str">
        <v>Delhi</v>
      </c>
      <c r="K3079" s="1">
        <v>0</v>
      </c>
      <c r="L3079" s="1">
        <f t="shared" si="150"/>
        <v>24816</v>
      </c>
      <c r="M3079" s="1">
        <f t="shared" si="151"/>
        <v>24816</v>
      </c>
      <c r="N3079" s="1">
        <f t="shared" si="152"/>
        <v>0</v>
      </c>
    </row>
    <row r="3080" spans="1:14" x14ac:dyDescent="0.25">
      <c r="A3080" s="1" t="str">
        <v>DHARMACON</v>
      </c>
      <c r="B3080" s="1">
        <v>31768</v>
      </c>
      <c r="C3080" s="1" t="str">
        <v>Not Yet Received</v>
      </c>
      <c r="D3080" s="2" t="str">
        <v>Not Yet Received</v>
      </c>
      <c r="E3080" s="2" t="str">
        <v>Not Yet Received</v>
      </c>
      <c r="F3080" s="1" t="str">
        <v>RHS4531-EG57381</v>
      </c>
      <c r="G3080" s="1">
        <v>1</v>
      </c>
      <c r="H3080" s="1">
        <v>1</v>
      </c>
      <c r="I3080" s="1">
        <v>0</v>
      </c>
      <c r="J3080" s="1" t="str">
        <v>Kerala</v>
      </c>
      <c r="K3080" s="1" t="str">
        <v>Saturday (4-10-2025)</v>
      </c>
      <c r="L3080" s="1">
        <f t="shared" si="150"/>
        <v>31768</v>
      </c>
      <c r="M3080" s="1">
        <f t="shared" si="151"/>
        <v>31768</v>
      </c>
      <c r="N3080" s="1">
        <f t="shared" si="152"/>
        <v>0</v>
      </c>
    </row>
    <row r="3081" spans="1:14" x14ac:dyDescent="0.25">
      <c r="A3081" s="1" t="str">
        <v>DHARMACON</v>
      </c>
      <c r="B3081" s="1">
        <v>6072</v>
      </c>
      <c r="C3081" s="1" t="str">
        <v>Not Yet Received</v>
      </c>
      <c r="D3081" s="2" t="str">
        <v>Not Yet Received</v>
      </c>
      <c r="E3081" s="2" t="str">
        <v>Not Yet Received</v>
      </c>
      <c r="F3081" s="1" t="str">
        <v>B-002000-UB-100</v>
      </c>
      <c r="G3081" s="1">
        <v>3</v>
      </c>
      <c r="H3081" s="1">
        <v>3</v>
      </c>
      <c r="I3081" s="1">
        <v>0</v>
      </c>
      <c r="J3081" s="1" t="str">
        <v>STOCK</v>
      </c>
      <c r="K3081" s="1">
        <v>0</v>
      </c>
      <c r="L3081" s="1">
        <f t="shared" si="150"/>
        <v>18216</v>
      </c>
      <c r="M3081" s="1">
        <f t="shared" si="151"/>
        <v>18216</v>
      </c>
      <c r="N3081" s="1">
        <f t="shared" si="152"/>
        <v>0</v>
      </c>
    </row>
    <row r="3082" spans="1:14" x14ac:dyDescent="0.25">
      <c r="A3082" s="1" t="str">
        <v>DHARMACON</v>
      </c>
      <c r="B3082" s="1">
        <v>20856</v>
      </c>
      <c r="C3082" s="1" t="str">
        <v>Not Yet Received</v>
      </c>
      <c r="D3082" s="2" t="str">
        <v>Not Yet Received</v>
      </c>
      <c r="E3082" s="2" t="str">
        <v>Not Yet Received</v>
      </c>
      <c r="F3082" s="1" t="str">
        <v>T-2001-02</v>
      </c>
      <c r="G3082" s="1">
        <v>3</v>
      </c>
      <c r="H3082" s="1">
        <v>3</v>
      </c>
      <c r="I3082" s="1">
        <v>0</v>
      </c>
      <c r="J3082" s="1" t="str">
        <v>STOCK</v>
      </c>
      <c r="K3082" s="1">
        <v>0</v>
      </c>
      <c r="L3082" s="1">
        <f t="shared" si="150"/>
        <v>62568</v>
      </c>
      <c r="M3082" s="1">
        <f t="shared" si="151"/>
        <v>62568</v>
      </c>
      <c r="N3082" s="1">
        <f t="shared" si="152"/>
        <v>0</v>
      </c>
    </row>
    <row r="3083" spans="1:14" x14ac:dyDescent="0.25">
      <c r="A3083" s="1" t="str">
        <v>DHARMACON</v>
      </c>
      <c r="B3083" s="1">
        <v>34584</v>
      </c>
      <c r="C3083" s="1" t="str">
        <v>Not Yet Received</v>
      </c>
      <c r="D3083" s="2" t="str">
        <v>Not Yet Received</v>
      </c>
      <c r="E3083" s="2" t="str">
        <v>Not Yet Received</v>
      </c>
      <c r="F3083" s="1" t="str">
        <v>T-2001-03</v>
      </c>
      <c r="G3083" s="1">
        <v>3</v>
      </c>
      <c r="H3083" s="1">
        <v>3</v>
      </c>
      <c r="I3083" s="1">
        <v>0</v>
      </c>
      <c r="J3083" s="1" t="str">
        <v>STOCK</v>
      </c>
      <c r="K3083" s="1">
        <v>0</v>
      </c>
      <c r="L3083" s="1">
        <f t="shared" si="150"/>
        <v>103752</v>
      </c>
      <c r="M3083" s="1">
        <f t="shared" si="151"/>
        <v>103752</v>
      </c>
      <c r="N3083" s="1">
        <f t="shared" si="152"/>
        <v>0</v>
      </c>
    </row>
    <row r="3084" spans="1:14" x14ac:dyDescent="0.25">
      <c r="A3084" s="1" t="str">
        <v>BioLegend</v>
      </c>
      <c r="B3084" s="1">
        <v>13613.599999999999</v>
      </c>
      <c r="C3084" s="1" t="str">
        <v>Not Yet Received</v>
      </c>
      <c r="D3084" s="2" t="str">
        <v>Not Yet Received</v>
      </c>
      <c r="E3084" s="2" t="str">
        <v>Not Yet Received</v>
      </c>
      <c r="F3084" s="1">
        <v>100209</v>
      </c>
      <c r="G3084" s="1">
        <v>1</v>
      </c>
      <c r="H3084" s="1">
        <v>1</v>
      </c>
      <c r="I3084" s="1">
        <v>0</v>
      </c>
      <c r="J3084" s="1" t="str">
        <v>Bhuvneshwar</v>
      </c>
      <c r="K3084" s="1" t="str">
        <v>On Hold</v>
      </c>
      <c r="L3084" s="1">
        <f t="shared" si="150"/>
        <v>13613.599999999999</v>
      </c>
      <c r="M3084" s="1">
        <f t="shared" si="151"/>
        <v>13613.599999999999</v>
      </c>
      <c r="N3084" s="1">
        <f t="shared" si="152"/>
        <v>0</v>
      </c>
    </row>
    <row r="3085" spans="1:14" x14ac:dyDescent="0.25">
      <c r="A3085" s="1" t="str">
        <v>BioLegend</v>
      </c>
      <c r="B3085" s="1">
        <v>6468</v>
      </c>
      <c r="C3085" s="1" t="str">
        <v>Not Yet Received</v>
      </c>
      <c r="D3085" s="2" t="str">
        <v>Not Yet Received</v>
      </c>
      <c r="E3085" s="2" t="str">
        <v>Not Yet Received</v>
      </c>
      <c r="F3085" s="1">
        <v>100219</v>
      </c>
      <c r="G3085" s="1">
        <v>1</v>
      </c>
      <c r="H3085" s="1">
        <v>1</v>
      </c>
      <c r="I3085" s="1">
        <v>0</v>
      </c>
      <c r="J3085" s="1" t="str">
        <v>Bhuvneshwar</v>
      </c>
      <c r="K3085" s="1" t="str">
        <v>On Hold</v>
      </c>
      <c r="L3085" s="1">
        <f t="shared" si="150"/>
        <v>6468</v>
      </c>
      <c r="M3085" s="1">
        <f t="shared" si="151"/>
        <v>6468</v>
      </c>
      <c r="N3085" s="1">
        <f t="shared" si="152"/>
        <v>0</v>
      </c>
    </row>
    <row r="3086" spans="1:14" x14ac:dyDescent="0.25">
      <c r="A3086" s="1" t="str">
        <v>BioLegend</v>
      </c>
      <c r="B3086" s="1">
        <v>5051.2</v>
      </c>
      <c r="C3086" s="1" t="str">
        <v>Not Yet Received</v>
      </c>
      <c r="D3086" s="2" t="str">
        <v>Not Yet Received</v>
      </c>
      <c r="E3086" s="2" t="str">
        <v>Not Yet Received</v>
      </c>
      <c r="F3086" s="1">
        <v>100327</v>
      </c>
      <c r="G3086" s="1">
        <v>1</v>
      </c>
      <c r="H3086" s="1">
        <v>1</v>
      </c>
      <c r="I3086" s="1">
        <v>0</v>
      </c>
      <c r="J3086" s="1" t="str">
        <v>Hyderabad</v>
      </c>
      <c r="K3086" s="1" t="str">
        <v>Saturday (4-10-2025)</v>
      </c>
      <c r="L3086" s="1">
        <f t="shared" ref="L3086:L3149" si="153">G3086*B3086</f>
        <v>5051.2</v>
      </c>
      <c r="M3086" s="1">
        <f t="shared" ref="M3086:M3149" si="154">H3086*B3086</f>
        <v>5051.2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19712</v>
      </c>
      <c r="C3087" s="1" t="str">
        <v>Not Yet Received</v>
      </c>
      <c r="D3087" s="2" t="str">
        <v>Not Yet Received</v>
      </c>
      <c r="E3087" s="2" t="str">
        <v>Not Yet Received</v>
      </c>
      <c r="F3087" s="1">
        <v>100496</v>
      </c>
      <c r="G3087" s="1">
        <v>1</v>
      </c>
      <c r="H3087" s="1">
        <v>1</v>
      </c>
      <c r="I3087" s="1">
        <v>0</v>
      </c>
      <c r="J3087" s="1" t="str">
        <v>Kolkata</v>
      </c>
      <c r="K3087" s="1" t="str">
        <v>Monday (6-10-2025)</v>
      </c>
      <c r="L3087" s="1">
        <f t="shared" si="153"/>
        <v>19712</v>
      </c>
      <c r="M3087" s="1">
        <f t="shared" si="154"/>
        <v>19712</v>
      </c>
      <c r="N3087" s="1">
        <f t="shared" si="155"/>
        <v>0</v>
      </c>
    </row>
    <row r="3088" spans="1:14" x14ac:dyDescent="0.25">
      <c r="A3088" s="1" t="str">
        <v>BioLegend</v>
      </c>
      <c r="B3088" s="1">
        <v>12196.8</v>
      </c>
      <c r="C3088" s="1" t="str">
        <v>Not Yet Received</v>
      </c>
      <c r="D3088" s="2" t="str">
        <v>Not Yet Received</v>
      </c>
      <c r="E3088" s="2" t="str">
        <v>Not Yet Received</v>
      </c>
      <c r="F3088" s="1">
        <v>100526</v>
      </c>
      <c r="G3088" s="1">
        <v>1</v>
      </c>
      <c r="H3088" s="1">
        <v>1</v>
      </c>
      <c r="I3088" s="1">
        <v>0</v>
      </c>
      <c r="J3088" s="1" t="str">
        <v>Kolkata</v>
      </c>
      <c r="K3088" s="1" t="str">
        <v>Monday (6-10-2025)</v>
      </c>
      <c r="L3088" s="1">
        <f t="shared" si="153"/>
        <v>12196.8</v>
      </c>
      <c r="M3088" s="1">
        <f t="shared" si="154"/>
        <v>12196.8</v>
      </c>
      <c r="N3088" s="1">
        <f t="shared" si="155"/>
        <v>0</v>
      </c>
    </row>
    <row r="3089" spans="1:14" x14ac:dyDescent="0.25">
      <c r="A3089" s="1" t="str">
        <v>BioLegend</v>
      </c>
      <c r="B3089" s="1">
        <v>6468</v>
      </c>
      <c r="C3089" s="1" t="str">
        <v>Not Yet Received</v>
      </c>
      <c r="D3089" s="2" t="str">
        <v>Not Yet Received</v>
      </c>
      <c r="E3089" s="2" t="str">
        <v>Not Yet Received</v>
      </c>
      <c r="F3089" s="1">
        <v>101212</v>
      </c>
      <c r="G3089" s="1">
        <v>1</v>
      </c>
      <c r="H3089" s="1">
        <v>1</v>
      </c>
      <c r="I3089" s="1">
        <v>0</v>
      </c>
      <c r="J3089" s="1" t="str">
        <v>Kolkata</v>
      </c>
      <c r="K3089" s="1" t="str">
        <v>Monday (6-10-2025)</v>
      </c>
      <c r="L3089" s="1">
        <f t="shared" si="153"/>
        <v>6468</v>
      </c>
      <c r="M3089" s="1">
        <f t="shared" si="154"/>
        <v>6468</v>
      </c>
      <c r="N3089" s="1">
        <f t="shared" si="155"/>
        <v>0</v>
      </c>
    </row>
    <row r="3090" spans="1:14" x14ac:dyDescent="0.25">
      <c r="A3090" s="1" t="str">
        <v>BioLegend</v>
      </c>
      <c r="B3090" s="1">
        <v>17740.8</v>
      </c>
      <c r="C3090" s="1" t="str">
        <v>Not Yet Received</v>
      </c>
      <c r="D3090" s="2" t="str">
        <v>Not Yet Received</v>
      </c>
      <c r="E3090" s="2" t="str">
        <v>Not Yet Received</v>
      </c>
      <c r="F3090" s="1">
        <v>101230</v>
      </c>
      <c r="G3090" s="1">
        <v>1</v>
      </c>
      <c r="H3090" s="1">
        <v>1</v>
      </c>
      <c r="I3090" s="1">
        <v>0</v>
      </c>
      <c r="J3090" s="1" t="str">
        <v>Mumbai</v>
      </c>
      <c r="K3090" s="1" t="str">
        <v>Saturday (4-10-2025)</v>
      </c>
      <c r="L3090" s="1">
        <f t="shared" si="153"/>
        <v>17740.8</v>
      </c>
      <c r="M3090" s="1">
        <f t="shared" si="154"/>
        <v>17740.8</v>
      </c>
      <c r="N3090" s="1">
        <f t="shared" si="155"/>
        <v>0</v>
      </c>
    </row>
    <row r="3091" spans="1:14" x14ac:dyDescent="0.25">
      <c r="A3091" s="1" t="str">
        <v>BioLegend</v>
      </c>
      <c r="B3091" s="1">
        <v>15972</v>
      </c>
      <c r="C3091" s="1" t="str">
        <v>Not Yet Received</v>
      </c>
      <c r="D3091" s="2" t="str">
        <v>Not Yet Received</v>
      </c>
      <c r="E3091" s="2" t="str">
        <v>Not Yet Received</v>
      </c>
      <c r="F3091" s="1">
        <v>101251</v>
      </c>
      <c r="G3091" s="1">
        <v>1</v>
      </c>
      <c r="H3091" s="1">
        <v>1</v>
      </c>
      <c r="I3091" s="1">
        <v>0</v>
      </c>
      <c r="J3091" s="1" t="str">
        <v>Kerala</v>
      </c>
      <c r="K3091" s="1" t="str">
        <v>Saturday (4-10-2025)</v>
      </c>
      <c r="L3091" s="1">
        <f t="shared" si="153"/>
        <v>15972</v>
      </c>
      <c r="M3091" s="1">
        <f t="shared" si="154"/>
        <v>15972</v>
      </c>
      <c r="N3091" s="1">
        <f t="shared" si="155"/>
        <v>0</v>
      </c>
    </row>
    <row r="3092" spans="1:14" x14ac:dyDescent="0.25">
      <c r="A3092" s="1" t="str">
        <v>BioLegend</v>
      </c>
      <c r="B3092" s="1">
        <v>18876</v>
      </c>
      <c r="C3092" s="1" t="str">
        <v>Not Yet Received</v>
      </c>
      <c r="D3092" s="2" t="str">
        <v>Not Yet Received</v>
      </c>
      <c r="E3092" s="2" t="str">
        <v>Not Yet Received</v>
      </c>
      <c r="F3092" s="1">
        <v>101337</v>
      </c>
      <c r="G3092" s="1">
        <v>1</v>
      </c>
      <c r="H3092" s="1">
        <v>1</v>
      </c>
      <c r="I3092" s="1">
        <v>0</v>
      </c>
      <c r="J3092" s="1" t="str">
        <v>Kolkata</v>
      </c>
      <c r="K3092" s="1" t="str">
        <v>Monday (6-10-2025)</v>
      </c>
      <c r="L3092" s="1">
        <f t="shared" si="153"/>
        <v>18876</v>
      </c>
      <c r="M3092" s="1">
        <f t="shared" si="154"/>
        <v>18876</v>
      </c>
      <c r="N3092" s="1">
        <f t="shared" si="155"/>
        <v>0</v>
      </c>
    </row>
    <row r="3093" spans="1:14" x14ac:dyDescent="0.25">
      <c r="A3093" s="1" t="str">
        <v>BioLegend</v>
      </c>
      <c r="B3093" s="1">
        <v>9424.7999999999993</v>
      </c>
      <c r="C3093" s="1" t="str">
        <v>Not Yet Received</v>
      </c>
      <c r="D3093" s="2" t="str">
        <v>Not Yet Received</v>
      </c>
      <c r="E3093" s="2" t="str">
        <v>Not Yet Received</v>
      </c>
      <c r="F3093" s="1">
        <v>102615</v>
      </c>
      <c r="G3093" s="1">
        <v>1</v>
      </c>
      <c r="H3093" s="1">
        <v>1</v>
      </c>
      <c r="I3093" s="1">
        <v>0</v>
      </c>
      <c r="J3093" s="1" t="str">
        <v>Kolkata</v>
      </c>
      <c r="K3093" s="1" t="str">
        <v>Monday (6-10-2025)</v>
      </c>
      <c r="L3093" s="1">
        <f t="shared" si="153"/>
        <v>9424.7999999999993</v>
      </c>
      <c r="M3093" s="1">
        <f t="shared" si="154"/>
        <v>9424.7999999999993</v>
      </c>
      <c r="N3093" s="1">
        <f t="shared" si="155"/>
        <v>0</v>
      </c>
    </row>
    <row r="3094" spans="1:14" x14ac:dyDescent="0.25">
      <c r="A3094" s="1" t="str">
        <v>BioLegend</v>
      </c>
      <c r="B3094" s="1">
        <v>5790.4</v>
      </c>
      <c r="C3094" s="1" t="str">
        <v>Not Yet Received</v>
      </c>
      <c r="D3094" s="2" t="str">
        <v>Not Yet Received</v>
      </c>
      <c r="E3094" s="2" t="str">
        <v>Not Yet Received</v>
      </c>
      <c r="F3094" s="1">
        <v>103025</v>
      </c>
      <c r="G3094" s="1">
        <v>1</v>
      </c>
      <c r="H3094" s="1">
        <v>1</v>
      </c>
      <c r="I3094" s="1">
        <v>0</v>
      </c>
      <c r="J3094" s="1" t="str">
        <v>Hyderabad</v>
      </c>
      <c r="K3094" s="1" t="str">
        <v>Saturday (4-10-2025)</v>
      </c>
      <c r="L3094" s="1">
        <f t="shared" si="153"/>
        <v>5790.4</v>
      </c>
      <c r="M3094" s="1">
        <f t="shared" si="154"/>
        <v>5790.4</v>
      </c>
      <c r="N3094" s="1">
        <f t="shared" si="155"/>
        <v>0</v>
      </c>
    </row>
    <row r="3095" spans="1:14" x14ac:dyDescent="0.25">
      <c r="A3095" s="1" t="str">
        <v>BioLegend</v>
      </c>
      <c r="B3095" s="1">
        <v>13613.599999999999</v>
      </c>
      <c r="C3095" s="1" t="str">
        <v>Not Yet Received</v>
      </c>
      <c r="D3095" s="2" t="str">
        <v>Not Yet Received</v>
      </c>
      <c r="E3095" s="2" t="str">
        <v>Not Yet Received</v>
      </c>
      <c r="F3095" s="1">
        <v>103132</v>
      </c>
      <c r="G3095" s="1">
        <v>1</v>
      </c>
      <c r="H3095" s="1">
        <v>1</v>
      </c>
      <c r="I3095" s="1">
        <v>0</v>
      </c>
      <c r="J3095" s="1" t="str">
        <v>Kolkata</v>
      </c>
      <c r="K3095" s="1" t="str">
        <v>Monday (6-10-2025)</v>
      </c>
      <c r="L3095" s="1">
        <f t="shared" si="153"/>
        <v>13613.599999999999</v>
      </c>
      <c r="M3095" s="1">
        <f t="shared" si="154"/>
        <v>13613.599999999999</v>
      </c>
      <c r="N3095" s="1">
        <f t="shared" si="155"/>
        <v>0</v>
      </c>
    </row>
    <row r="3096" spans="1:14" x14ac:dyDescent="0.25">
      <c r="A3096" s="1" t="str">
        <v>BioLegend</v>
      </c>
      <c r="B3096" s="1">
        <v>28710</v>
      </c>
      <c r="C3096" s="1" t="str">
        <v>Not Yet Received</v>
      </c>
      <c r="D3096" s="2" t="str">
        <v>Not Yet Received</v>
      </c>
      <c r="E3096" s="2" t="str">
        <v>Not Yet Received</v>
      </c>
      <c r="F3096" s="1">
        <v>103140</v>
      </c>
      <c r="G3096" s="1">
        <v>1</v>
      </c>
      <c r="H3096" s="1">
        <v>1</v>
      </c>
      <c r="I3096" s="1">
        <v>0</v>
      </c>
      <c r="J3096" s="1" t="str">
        <v>Kolkata</v>
      </c>
      <c r="K3096" s="1" t="str">
        <v>Monday (6-10-2025)</v>
      </c>
      <c r="L3096" s="1">
        <f t="shared" si="153"/>
        <v>28710</v>
      </c>
      <c r="M3096" s="1">
        <f t="shared" si="154"/>
        <v>28710</v>
      </c>
      <c r="N3096" s="1">
        <f t="shared" si="155"/>
        <v>0</v>
      </c>
    </row>
    <row r="3097" spans="1:14" x14ac:dyDescent="0.25">
      <c r="A3097" s="1" t="str">
        <v>BioLegend</v>
      </c>
      <c r="B3097" s="1">
        <v>20394</v>
      </c>
      <c r="C3097" s="1" t="str">
        <v>Not Yet Received</v>
      </c>
      <c r="D3097" s="2" t="str">
        <v>Not Yet Received</v>
      </c>
      <c r="E3097" s="2" t="str">
        <v>Not Yet Received</v>
      </c>
      <c r="F3097" s="1">
        <v>103157</v>
      </c>
      <c r="G3097" s="1">
        <v>2</v>
      </c>
      <c r="H3097" s="1">
        <v>2</v>
      </c>
      <c r="I3097" s="1">
        <v>0</v>
      </c>
      <c r="J3097" s="1" t="str">
        <v>Bhuvneshwar</v>
      </c>
      <c r="K3097" s="1" t="str">
        <v>On Hold</v>
      </c>
      <c r="L3097" s="1">
        <f t="shared" si="153"/>
        <v>40788</v>
      </c>
      <c r="M3097" s="1">
        <f t="shared" si="154"/>
        <v>40788</v>
      </c>
      <c r="N3097" s="1">
        <f t="shared" si="155"/>
        <v>0</v>
      </c>
    </row>
    <row r="3098" spans="1:14" x14ac:dyDescent="0.25">
      <c r="A3098" s="1" t="str">
        <v>BioLegend</v>
      </c>
      <c r="B3098" s="1">
        <v>4004</v>
      </c>
      <c r="C3098" s="1" t="str">
        <v>Not Yet Received</v>
      </c>
      <c r="D3098" s="2" t="str">
        <v>Not Yet Received</v>
      </c>
      <c r="E3098" s="2" t="str">
        <v>Not Yet Received</v>
      </c>
      <c r="F3098" s="1">
        <v>104103</v>
      </c>
      <c r="G3098" s="1">
        <v>1</v>
      </c>
      <c r="H3098" s="1">
        <v>1</v>
      </c>
      <c r="I3098" s="1">
        <v>0</v>
      </c>
      <c r="J3098" s="1" t="str">
        <v>Pune</v>
      </c>
      <c r="K3098" s="1" t="str">
        <v>Saturday (4-10-2025)</v>
      </c>
      <c r="L3098" s="1">
        <f t="shared" si="153"/>
        <v>4004</v>
      </c>
      <c r="M3098" s="1">
        <f t="shared" si="154"/>
        <v>4004</v>
      </c>
      <c r="N3098" s="1">
        <f t="shared" si="155"/>
        <v>0</v>
      </c>
    </row>
    <row r="3099" spans="1:14" x14ac:dyDescent="0.25">
      <c r="A3099" s="1" t="str">
        <v>BioLegend</v>
      </c>
      <c r="B3099" s="1">
        <v>18726.400000000001</v>
      </c>
      <c r="C3099" s="1" t="str">
        <v>Not Yet Received</v>
      </c>
      <c r="D3099" s="2" t="str">
        <v>Not Yet Received</v>
      </c>
      <c r="E3099" s="2" t="str">
        <v>Not Yet Received</v>
      </c>
      <c r="F3099" s="1">
        <v>104106</v>
      </c>
      <c r="G3099" s="1">
        <v>1</v>
      </c>
      <c r="H3099" s="1">
        <v>1</v>
      </c>
      <c r="I3099" s="1">
        <v>0</v>
      </c>
      <c r="J3099" s="1" t="str">
        <v>Pune</v>
      </c>
      <c r="K3099" s="1" t="str">
        <v>Saturday (4-10-2025)</v>
      </c>
      <c r="L3099" s="1">
        <f t="shared" si="153"/>
        <v>18726.400000000001</v>
      </c>
      <c r="M3099" s="1">
        <f t="shared" si="154"/>
        <v>18726.400000000001</v>
      </c>
      <c r="N3099" s="1">
        <f t="shared" si="155"/>
        <v>0</v>
      </c>
    </row>
    <row r="3100" spans="1:14" x14ac:dyDescent="0.25">
      <c r="A3100" s="1" t="str">
        <v>BioLegend</v>
      </c>
      <c r="B3100" s="1">
        <v>17740.8</v>
      </c>
      <c r="C3100" s="1" t="str">
        <v>Not Yet Received</v>
      </c>
      <c r="D3100" s="2" t="str">
        <v>Not Yet Received</v>
      </c>
      <c r="E3100" s="2" t="str">
        <v>Not Yet Received</v>
      </c>
      <c r="F3100" s="1">
        <v>105322</v>
      </c>
      <c r="G3100" s="1">
        <v>1</v>
      </c>
      <c r="H3100" s="1">
        <v>1</v>
      </c>
      <c r="I3100" s="1">
        <v>0</v>
      </c>
      <c r="J3100" s="1" t="str">
        <v>Kolkata</v>
      </c>
      <c r="K3100" s="1" t="str">
        <v>Monday (6-10-2025)</v>
      </c>
      <c r="L3100" s="1">
        <f t="shared" si="153"/>
        <v>17740.8</v>
      </c>
      <c r="M3100" s="1">
        <f t="shared" si="154"/>
        <v>17740.8</v>
      </c>
      <c r="N3100" s="1">
        <f t="shared" si="155"/>
        <v>0</v>
      </c>
    </row>
    <row r="3101" spans="1:14" x14ac:dyDescent="0.25">
      <c r="A3101" s="1" t="str">
        <v>BioLegend</v>
      </c>
      <c r="B3101" s="1">
        <v>16447.2</v>
      </c>
      <c r="C3101" s="1" t="str">
        <v>Not Yet Received</v>
      </c>
      <c r="D3101" s="2" t="str">
        <v>Not Yet Received</v>
      </c>
      <c r="E3101" s="2" t="str">
        <v>Not Yet Received</v>
      </c>
      <c r="F3101" s="1">
        <v>106610</v>
      </c>
      <c r="G3101" s="1">
        <v>1</v>
      </c>
      <c r="H3101" s="1">
        <v>1</v>
      </c>
      <c r="I3101" s="1">
        <v>0</v>
      </c>
      <c r="J3101" s="1" t="str">
        <v>Delhi</v>
      </c>
      <c r="K3101" s="1">
        <v>0</v>
      </c>
      <c r="L3101" s="1">
        <f t="shared" si="153"/>
        <v>16447.2</v>
      </c>
      <c r="M3101" s="1">
        <f t="shared" si="154"/>
        <v>16447.2</v>
      </c>
      <c r="N3101" s="1">
        <f t="shared" si="155"/>
        <v>0</v>
      </c>
    </row>
    <row r="3102" spans="1:14" x14ac:dyDescent="0.25">
      <c r="A3102" s="1" t="str">
        <v>BioLegend</v>
      </c>
      <c r="B3102" s="1">
        <v>7515.2000000000007</v>
      </c>
      <c r="C3102" s="1" t="str">
        <v>Not Yet Received</v>
      </c>
      <c r="D3102" s="2" t="str">
        <v>Not Yet Received</v>
      </c>
      <c r="E3102" s="2" t="str">
        <v>Not Yet Received</v>
      </c>
      <c r="F3102" s="1">
        <v>108907</v>
      </c>
      <c r="G3102" s="1">
        <v>1</v>
      </c>
      <c r="H3102" s="1">
        <v>1</v>
      </c>
      <c r="I3102" s="1">
        <v>0</v>
      </c>
      <c r="J3102" s="1" t="str">
        <v>Kolkata</v>
      </c>
      <c r="K3102" s="1" t="str">
        <v>Monday (6-10-2025)</v>
      </c>
      <c r="L3102" s="1">
        <f t="shared" si="153"/>
        <v>7515.2000000000007</v>
      </c>
      <c r="M3102" s="1">
        <f t="shared" si="154"/>
        <v>7515.2000000000007</v>
      </c>
      <c r="N3102" s="1">
        <f t="shared" si="155"/>
        <v>0</v>
      </c>
    </row>
    <row r="3103" spans="1:14" x14ac:dyDescent="0.25">
      <c r="A3103" s="1" t="str">
        <v>BioLegend</v>
      </c>
      <c r="B3103" s="1">
        <v>4496.8</v>
      </c>
      <c r="C3103" s="1" t="str">
        <v>Not Yet Received</v>
      </c>
      <c r="D3103" s="2" t="str">
        <v>Not Yet Received</v>
      </c>
      <c r="E3103" s="2" t="str">
        <v>Not Yet Received</v>
      </c>
      <c r="F3103" s="1">
        <v>109207</v>
      </c>
      <c r="G3103" s="1">
        <v>1</v>
      </c>
      <c r="H3103" s="1">
        <v>1</v>
      </c>
      <c r="I3103" s="1">
        <v>0</v>
      </c>
      <c r="J3103" s="1" t="str">
        <v>Kolkata</v>
      </c>
      <c r="K3103" s="1" t="str">
        <v>Monday (6-10-2025)</v>
      </c>
      <c r="L3103" s="1">
        <f t="shared" si="153"/>
        <v>4496.8</v>
      </c>
      <c r="M3103" s="1">
        <f t="shared" si="154"/>
        <v>4496.8</v>
      </c>
      <c r="N3103" s="1">
        <f t="shared" si="155"/>
        <v>0</v>
      </c>
    </row>
    <row r="3104" spans="1:14" x14ac:dyDescent="0.25">
      <c r="A3104" s="1" t="str">
        <v>BioLegend</v>
      </c>
      <c r="B3104" s="1">
        <v>18876</v>
      </c>
      <c r="C3104" s="1" t="str">
        <v>Not Yet Received</v>
      </c>
      <c r="D3104" s="2" t="str">
        <v>Not Yet Received</v>
      </c>
      <c r="E3104" s="2" t="str">
        <v>Not Yet Received</v>
      </c>
      <c r="F3104" s="1">
        <v>115555</v>
      </c>
      <c r="G3104" s="1">
        <v>1</v>
      </c>
      <c r="H3104" s="1">
        <v>1</v>
      </c>
      <c r="I3104" s="1">
        <v>0</v>
      </c>
      <c r="J3104" s="1" t="str">
        <v>Bhuvneshwar</v>
      </c>
      <c r="K3104" s="1" t="str">
        <v>On Hold</v>
      </c>
      <c r="L3104" s="1">
        <f t="shared" si="153"/>
        <v>18876</v>
      </c>
      <c r="M3104" s="1">
        <f t="shared" si="154"/>
        <v>18876</v>
      </c>
      <c r="N3104" s="1">
        <f t="shared" si="155"/>
        <v>0</v>
      </c>
    </row>
    <row r="3105" spans="1:14" x14ac:dyDescent="0.25">
      <c r="A3105" s="1" t="str">
        <v>BioLegend</v>
      </c>
      <c r="B3105" s="1">
        <v>19272</v>
      </c>
      <c r="C3105" s="1" t="str">
        <v>Not Yet Received</v>
      </c>
      <c r="D3105" s="2" t="str">
        <v>Not Yet Received</v>
      </c>
      <c r="E3105" s="2" t="str">
        <v>Not Yet Received</v>
      </c>
      <c r="F3105" s="1">
        <v>117339</v>
      </c>
      <c r="G3105" s="1">
        <v>1</v>
      </c>
      <c r="H3105" s="1">
        <v>1</v>
      </c>
      <c r="I3105" s="1">
        <v>0</v>
      </c>
      <c r="J3105" s="1" t="str">
        <v>Bhuvneshwar</v>
      </c>
      <c r="K3105" s="1" t="str">
        <v>On Hold</v>
      </c>
      <c r="L3105" s="1">
        <f t="shared" si="153"/>
        <v>19272</v>
      </c>
      <c r="M3105" s="1">
        <f t="shared" si="154"/>
        <v>19272</v>
      </c>
      <c r="N3105" s="1">
        <f t="shared" si="155"/>
        <v>0</v>
      </c>
    </row>
    <row r="3106" spans="1:14" x14ac:dyDescent="0.25">
      <c r="A3106" s="1" t="str">
        <v>BioLegend</v>
      </c>
      <c r="B3106" s="1">
        <v>25132.800000000003</v>
      </c>
      <c r="C3106" s="1" t="str">
        <v>Not Yet Received</v>
      </c>
      <c r="D3106" s="2" t="str">
        <v>Not Yet Received</v>
      </c>
      <c r="E3106" s="2" t="str">
        <v>Not Yet Received</v>
      </c>
      <c r="F3106" s="1">
        <v>119806</v>
      </c>
      <c r="G3106" s="1">
        <v>1</v>
      </c>
      <c r="H3106" s="1">
        <v>1</v>
      </c>
      <c r="I3106" s="1">
        <v>0</v>
      </c>
      <c r="J3106" s="1" t="str">
        <v>Pune</v>
      </c>
      <c r="K3106" s="1" t="str">
        <v>Saturday (4-10-2025)</v>
      </c>
      <c r="L3106" s="1">
        <f t="shared" si="153"/>
        <v>25132.800000000003</v>
      </c>
      <c r="M3106" s="1">
        <f t="shared" si="154"/>
        <v>25132.800000000003</v>
      </c>
      <c r="N3106" s="1">
        <f t="shared" si="155"/>
        <v>0</v>
      </c>
    </row>
    <row r="3107" spans="1:14" x14ac:dyDescent="0.25">
      <c r="A3107" s="1" t="str">
        <v>BioLegend</v>
      </c>
      <c r="B3107" s="1">
        <v>8685.6</v>
      </c>
      <c r="C3107" s="1" t="str">
        <v>Not Yet Received</v>
      </c>
      <c r="D3107" s="2" t="str">
        <v>Not Yet Received</v>
      </c>
      <c r="E3107" s="2" t="str">
        <v>Not Yet Received</v>
      </c>
      <c r="F3107" s="1">
        <v>123110</v>
      </c>
      <c r="G3107" s="1">
        <v>1</v>
      </c>
      <c r="H3107" s="1">
        <v>1</v>
      </c>
      <c r="I3107" s="1">
        <v>0</v>
      </c>
      <c r="J3107" s="1" t="str">
        <v>Bhuvneshwar</v>
      </c>
      <c r="K3107" s="1" t="str">
        <v>On Hold</v>
      </c>
      <c r="L3107" s="1">
        <f t="shared" si="153"/>
        <v>8685.6</v>
      </c>
      <c r="M3107" s="1">
        <f t="shared" si="154"/>
        <v>8685.6</v>
      </c>
      <c r="N3107" s="1">
        <f t="shared" si="155"/>
        <v>0</v>
      </c>
    </row>
    <row r="3108" spans="1:14" x14ac:dyDescent="0.25">
      <c r="A3108" s="1" t="str">
        <v>BioLegend</v>
      </c>
      <c r="B3108" s="1">
        <v>8808.7999999999993</v>
      </c>
      <c r="C3108" s="1" t="str">
        <v>Not Yet Received</v>
      </c>
      <c r="D3108" s="2" t="str">
        <v>Not Yet Received</v>
      </c>
      <c r="E3108" s="2" t="str">
        <v>Not Yet Received</v>
      </c>
      <c r="F3108" s="1">
        <v>123116</v>
      </c>
      <c r="G3108" s="1">
        <v>1</v>
      </c>
      <c r="H3108" s="1">
        <v>1</v>
      </c>
      <c r="I3108" s="1">
        <v>0</v>
      </c>
      <c r="J3108" s="1" t="str">
        <v>Hyderabad</v>
      </c>
      <c r="K3108" s="1" t="str">
        <v>Saturday (4-10-2025)</v>
      </c>
      <c r="L3108" s="1">
        <f t="shared" si="153"/>
        <v>8808.7999999999993</v>
      </c>
      <c r="M3108" s="1">
        <f t="shared" si="154"/>
        <v>8808.7999999999993</v>
      </c>
      <c r="N3108" s="1">
        <f t="shared" si="155"/>
        <v>0</v>
      </c>
    </row>
    <row r="3109" spans="1:14" x14ac:dyDescent="0.25">
      <c r="A3109" s="1" t="str">
        <v>BioLegend</v>
      </c>
      <c r="B3109" s="1">
        <v>22052.799999999999</v>
      </c>
      <c r="C3109" s="1" t="str">
        <v>Not Yet Received</v>
      </c>
      <c r="D3109" s="2" t="str">
        <v>Not Yet Received</v>
      </c>
      <c r="E3109" s="2" t="str">
        <v>Not Yet Received</v>
      </c>
      <c r="F3109" s="1">
        <v>123128</v>
      </c>
      <c r="G3109" s="1">
        <v>1</v>
      </c>
      <c r="H3109" s="1">
        <v>1</v>
      </c>
      <c r="I3109" s="1">
        <v>0</v>
      </c>
      <c r="J3109" s="1" t="str">
        <v>Kolkata</v>
      </c>
      <c r="K3109" s="1" t="str">
        <v>Monday (6-10-2025)</v>
      </c>
      <c r="L3109" s="1">
        <f t="shared" si="153"/>
        <v>22052.799999999999</v>
      </c>
      <c r="M3109" s="1">
        <f t="shared" si="154"/>
        <v>22052.799999999999</v>
      </c>
      <c r="N3109" s="1">
        <f t="shared" si="155"/>
        <v>0</v>
      </c>
    </row>
    <row r="3110" spans="1:14" x14ac:dyDescent="0.25">
      <c r="A3110" s="1" t="str">
        <v>BioLegend</v>
      </c>
      <c r="B3110" s="1">
        <v>16324</v>
      </c>
      <c r="C3110" s="1" t="str">
        <v>Not Yet Received</v>
      </c>
      <c r="D3110" s="2" t="str">
        <v>Not Yet Received</v>
      </c>
      <c r="E3110" s="2" t="str">
        <v>Not Yet Received</v>
      </c>
      <c r="F3110" s="1">
        <v>125226</v>
      </c>
      <c r="G3110" s="1">
        <v>1</v>
      </c>
      <c r="H3110" s="1">
        <v>1</v>
      </c>
      <c r="I3110" s="1">
        <v>0</v>
      </c>
      <c r="J3110" s="1" t="str">
        <v>Bhuvneshwar</v>
      </c>
      <c r="K3110" s="1" t="str">
        <v>On Hold</v>
      </c>
      <c r="L3110" s="1">
        <f t="shared" si="153"/>
        <v>16324</v>
      </c>
      <c r="M3110" s="1">
        <f t="shared" si="154"/>
        <v>16324</v>
      </c>
      <c r="N3110" s="1">
        <f t="shared" si="155"/>
        <v>0</v>
      </c>
    </row>
    <row r="3111" spans="1:14" x14ac:dyDescent="0.25">
      <c r="A3111" s="1" t="str">
        <v>BioLegend</v>
      </c>
      <c r="B3111" s="1">
        <v>19157.599999999999</v>
      </c>
      <c r="C3111" s="1" t="str">
        <v>Not Yet Received</v>
      </c>
      <c r="D3111" s="2" t="str">
        <v>Not Yet Received</v>
      </c>
      <c r="E3111" s="2" t="str">
        <v>Not Yet Received</v>
      </c>
      <c r="F3111" s="1">
        <v>126622</v>
      </c>
      <c r="G3111" s="1">
        <v>1</v>
      </c>
      <c r="H3111" s="1">
        <v>1</v>
      </c>
      <c r="I3111" s="1">
        <v>0</v>
      </c>
      <c r="J3111" s="1" t="str">
        <v>Bhuvneshwar</v>
      </c>
      <c r="K3111" s="1" t="str">
        <v>On Hold</v>
      </c>
      <c r="L3111" s="1">
        <f t="shared" si="153"/>
        <v>19157.599999999999</v>
      </c>
      <c r="M3111" s="1">
        <f t="shared" si="154"/>
        <v>19157.599999999999</v>
      </c>
      <c r="N3111" s="1">
        <f t="shared" si="155"/>
        <v>0</v>
      </c>
    </row>
    <row r="3112" spans="1:14" x14ac:dyDescent="0.25">
      <c r="A3112" s="1" t="str">
        <v>BioLegend</v>
      </c>
      <c r="B3112" s="1">
        <v>19272</v>
      </c>
      <c r="C3112" s="1" t="str">
        <v>Not Yet Received</v>
      </c>
      <c r="D3112" s="2" t="str">
        <v>Not Yet Received</v>
      </c>
      <c r="E3112" s="2" t="str">
        <v>Not Yet Received</v>
      </c>
      <c r="F3112" s="1">
        <v>126633</v>
      </c>
      <c r="G3112" s="1">
        <v>1</v>
      </c>
      <c r="H3112" s="1">
        <v>1</v>
      </c>
      <c r="I3112" s="1">
        <v>0</v>
      </c>
      <c r="J3112" s="1" t="str">
        <v>Kolkata</v>
      </c>
      <c r="K3112" s="1" t="str">
        <v>Monday (6-10-2025)</v>
      </c>
      <c r="L3112" s="1">
        <f t="shared" si="153"/>
        <v>19272</v>
      </c>
      <c r="M3112" s="1">
        <f t="shared" si="154"/>
        <v>19272</v>
      </c>
      <c r="N3112" s="1">
        <f t="shared" si="155"/>
        <v>0</v>
      </c>
    </row>
    <row r="3113" spans="1:14" x14ac:dyDescent="0.25">
      <c r="A3113" s="1" t="str">
        <v>BioLegend</v>
      </c>
      <c r="B3113" s="1">
        <v>17432.8</v>
      </c>
      <c r="C3113" s="1" t="str">
        <v>Not Yet Received</v>
      </c>
      <c r="D3113" s="2" t="str">
        <v>Not Yet Received</v>
      </c>
      <c r="E3113" s="2" t="str">
        <v>Not Yet Received</v>
      </c>
      <c r="F3113" s="1">
        <v>127608</v>
      </c>
      <c r="G3113" s="1">
        <v>1</v>
      </c>
      <c r="H3113" s="1">
        <v>1</v>
      </c>
      <c r="I3113" s="1">
        <v>0</v>
      </c>
      <c r="J3113" s="1" t="str">
        <v>Kolkata</v>
      </c>
      <c r="K3113" s="1" t="str">
        <v>Monday (6-10-2025)</v>
      </c>
      <c r="L3113" s="1">
        <f t="shared" si="153"/>
        <v>17432.8</v>
      </c>
      <c r="M3113" s="1">
        <f t="shared" si="154"/>
        <v>17432.8</v>
      </c>
      <c r="N3113" s="1">
        <f t="shared" si="155"/>
        <v>0</v>
      </c>
    </row>
    <row r="3114" spans="1:14" x14ac:dyDescent="0.25">
      <c r="A3114" s="1" t="str">
        <v>BioLegend</v>
      </c>
      <c r="B3114" s="1">
        <v>18664.8</v>
      </c>
      <c r="C3114" s="1" t="str">
        <v>Not Yet Received</v>
      </c>
      <c r="D3114" s="2" t="str">
        <v>Not Yet Received</v>
      </c>
      <c r="E3114" s="2" t="str">
        <v>Not Yet Received</v>
      </c>
      <c r="F3114" s="1">
        <v>127618</v>
      </c>
      <c r="G3114" s="1">
        <v>1</v>
      </c>
      <c r="H3114" s="1">
        <v>1</v>
      </c>
      <c r="I3114" s="1">
        <v>0</v>
      </c>
      <c r="J3114" s="1" t="str">
        <v>Bhuvneshwar</v>
      </c>
      <c r="K3114" s="1" t="str">
        <v>On Hold</v>
      </c>
      <c r="L3114" s="1">
        <f t="shared" si="153"/>
        <v>18664.8</v>
      </c>
      <c r="M3114" s="1">
        <f t="shared" si="154"/>
        <v>18664.8</v>
      </c>
      <c r="N3114" s="1">
        <f t="shared" si="155"/>
        <v>0</v>
      </c>
    </row>
    <row r="3115" spans="1:14" x14ac:dyDescent="0.25">
      <c r="A3115" s="1" t="str">
        <v>BioLegend</v>
      </c>
      <c r="B3115" s="1">
        <v>19157.599999999999</v>
      </c>
      <c r="C3115" s="1" t="str">
        <v>Not Yet Received</v>
      </c>
      <c r="D3115" s="2" t="str">
        <v>Not Yet Received</v>
      </c>
      <c r="E3115" s="2" t="str">
        <v>Not Yet Received</v>
      </c>
      <c r="F3115" s="1">
        <v>128026</v>
      </c>
      <c r="G3115" s="1">
        <v>1</v>
      </c>
      <c r="H3115" s="1">
        <v>1</v>
      </c>
      <c r="I3115" s="1">
        <v>0</v>
      </c>
      <c r="J3115" s="1" t="str">
        <v>Bhuvneshwar</v>
      </c>
      <c r="K3115" s="1" t="str">
        <v>On Hold</v>
      </c>
      <c r="L3115" s="1">
        <f t="shared" si="153"/>
        <v>19157.599999999999</v>
      </c>
      <c r="M3115" s="1">
        <f t="shared" si="154"/>
        <v>19157.599999999999</v>
      </c>
      <c r="N3115" s="1">
        <f t="shared" si="155"/>
        <v>0</v>
      </c>
    </row>
    <row r="3116" spans="1:14" x14ac:dyDescent="0.25">
      <c r="A3116" s="1" t="str">
        <v>BioLegend</v>
      </c>
      <c r="B3116" s="1">
        <v>10841.6</v>
      </c>
      <c r="C3116" s="1" t="str">
        <v>Not Yet Received</v>
      </c>
      <c r="D3116" s="2" t="str">
        <v>Not Yet Received</v>
      </c>
      <c r="E3116" s="2" t="str">
        <v>Not Yet Received</v>
      </c>
      <c r="F3116" s="1">
        <v>128811</v>
      </c>
      <c r="G3116" s="1">
        <v>1</v>
      </c>
      <c r="H3116" s="1">
        <v>1</v>
      </c>
      <c r="I3116" s="1">
        <v>0</v>
      </c>
      <c r="J3116" s="1" t="str">
        <v>Bhuvneshwar</v>
      </c>
      <c r="K3116" s="1" t="str">
        <v>On Hold</v>
      </c>
      <c r="L3116" s="1">
        <f t="shared" si="153"/>
        <v>10841.6</v>
      </c>
      <c r="M3116" s="1">
        <f t="shared" si="154"/>
        <v>10841.6</v>
      </c>
      <c r="N3116" s="1">
        <f t="shared" si="155"/>
        <v>0</v>
      </c>
    </row>
    <row r="3117" spans="1:14" x14ac:dyDescent="0.25">
      <c r="A3117" s="1" t="str">
        <v>BioLegend</v>
      </c>
      <c r="B3117" s="1">
        <v>7638.4</v>
      </c>
      <c r="C3117" s="1" t="str">
        <v>Not Yet Received</v>
      </c>
      <c r="D3117" s="2" t="str">
        <v>Not Yet Received</v>
      </c>
      <c r="E3117" s="2" t="str">
        <v>Not Yet Received</v>
      </c>
      <c r="F3117" s="1">
        <v>130213</v>
      </c>
      <c r="G3117" s="1">
        <v>1</v>
      </c>
      <c r="H3117" s="1">
        <v>1</v>
      </c>
      <c r="I3117" s="1">
        <v>0</v>
      </c>
      <c r="J3117" s="1" t="str">
        <v>Bhuvneshwar</v>
      </c>
      <c r="K3117" s="1" t="str">
        <v>On Hold</v>
      </c>
      <c r="L3117" s="1">
        <f t="shared" si="153"/>
        <v>7638.4</v>
      </c>
      <c r="M3117" s="1">
        <f t="shared" si="154"/>
        <v>7638.4</v>
      </c>
      <c r="N3117" s="1">
        <f t="shared" si="155"/>
        <v>0</v>
      </c>
    </row>
    <row r="3118" spans="1:14" x14ac:dyDescent="0.25">
      <c r="A3118" s="1" t="str">
        <v>BioLegend</v>
      </c>
      <c r="B3118" s="1">
        <v>12812.8</v>
      </c>
      <c r="C3118" s="1" t="str">
        <v>Not Yet Received</v>
      </c>
      <c r="D3118" s="2" t="str">
        <v>Not Yet Received</v>
      </c>
      <c r="E3118" s="2" t="str">
        <v>Not Yet Received</v>
      </c>
      <c r="F3118" s="1">
        <v>137221</v>
      </c>
      <c r="G3118" s="1">
        <v>1</v>
      </c>
      <c r="H3118" s="1">
        <v>1</v>
      </c>
      <c r="I3118" s="1">
        <v>0</v>
      </c>
      <c r="J3118" s="1" t="str">
        <v>Kolkata</v>
      </c>
      <c r="K3118" s="1" t="str">
        <v>Monday (6-10-2025)</v>
      </c>
      <c r="L3118" s="1">
        <f t="shared" si="153"/>
        <v>12812.8</v>
      </c>
      <c r="M3118" s="1">
        <f t="shared" si="154"/>
        <v>12812.8</v>
      </c>
      <c r="N3118" s="1">
        <f t="shared" si="155"/>
        <v>0</v>
      </c>
    </row>
    <row r="3119" spans="1:14" x14ac:dyDescent="0.25">
      <c r="A3119" s="1" t="str">
        <v>BioLegend</v>
      </c>
      <c r="B3119" s="1">
        <v>16324</v>
      </c>
      <c r="C3119" s="1" t="str">
        <v>Not Yet Received</v>
      </c>
      <c r="D3119" s="2" t="str">
        <v>Not Yet Received</v>
      </c>
      <c r="E3119" s="2" t="str">
        <v>Not Yet Received</v>
      </c>
      <c r="F3119" s="1" t="str">
        <v>139316</v>
      </c>
      <c r="G3119" s="1">
        <v>1</v>
      </c>
      <c r="H3119" s="1">
        <v>1</v>
      </c>
      <c r="I3119" s="1">
        <v>0</v>
      </c>
      <c r="J3119" s="1" t="str">
        <v>Kerala</v>
      </c>
      <c r="K3119" s="1" t="str">
        <v>Saturday (4-10-2025)</v>
      </c>
      <c r="L3119" s="1">
        <f t="shared" si="153"/>
        <v>16324</v>
      </c>
      <c r="M3119" s="1">
        <f t="shared" si="154"/>
        <v>16324</v>
      </c>
      <c r="N3119" s="1">
        <f t="shared" si="155"/>
        <v>0</v>
      </c>
    </row>
    <row r="3120" spans="1:14" x14ac:dyDescent="0.25">
      <c r="A3120" s="1" t="str">
        <v>BioLegend</v>
      </c>
      <c r="B3120" s="1">
        <v>8377.6</v>
      </c>
      <c r="C3120" s="1" t="str">
        <v>Not Yet Received</v>
      </c>
      <c r="D3120" s="2" t="str">
        <v>Not Yet Received</v>
      </c>
      <c r="E3120" s="2" t="str">
        <v>Not Yet Received</v>
      </c>
      <c r="F3120" s="1">
        <v>141703</v>
      </c>
      <c r="G3120" s="1">
        <v>1</v>
      </c>
      <c r="H3120" s="1">
        <v>1</v>
      </c>
      <c r="I3120" s="1">
        <v>0</v>
      </c>
      <c r="J3120" s="1" t="str">
        <v>Hyderabad</v>
      </c>
      <c r="K3120" s="1" t="str">
        <v>Saturday (4-10-2025)</v>
      </c>
      <c r="L3120" s="1">
        <f t="shared" si="153"/>
        <v>8377.6</v>
      </c>
      <c r="M3120" s="1">
        <f t="shared" si="154"/>
        <v>8377.6</v>
      </c>
      <c r="N3120" s="1">
        <f t="shared" si="155"/>
        <v>0</v>
      </c>
    </row>
    <row r="3121" spans="1:14" x14ac:dyDescent="0.25">
      <c r="A3121" s="1" t="str">
        <v>BioLegend</v>
      </c>
      <c r="B3121" s="1">
        <v>13464</v>
      </c>
      <c r="C3121" s="1" t="str">
        <v>Not Yet Received</v>
      </c>
      <c r="D3121" s="2" t="str">
        <v>Not Yet Received</v>
      </c>
      <c r="E3121" s="2" t="str">
        <v>Not Yet Received</v>
      </c>
      <c r="F3121" s="1">
        <v>141717</v>
      </c>
      <c r="G3121" s="1">
        <v>1</v>
      </c>
      <c r="H3121" s="1">
        <v>1</v>
      </c>
      <c r="I3121" s="1">
        <v>0</v>
      </c>
      <c r="J3121" s="1" t="str">
        <v>Bhuvneshwar</v>
      </c>
      <c r="K3121" s="1" t="str">
        <v>On Hold</v>
      </c>
      <c r="L3121" s="1">
        <f t="shared" si="153"/>
        <v>13464</v>
      </c>
      <c r="M3121" s="1">
        <f t="shared" si="154"/>
        <v>13464</v>
      </c>
      <c r="N3121" s="1">
        <f t="shared" si="155"/>
        <v>0</v>
      </c>
    </row>
    <row r="3122" spans="1:14" x14ac:dyDescent="0.25">
      <c r="A3122" s="1" t="str">
        <v>BioLegend</v>
      </c>
      <c r="B3122" s="1">
        <v>18048.8</v>
      </c>
      <c r="C3122" s="1" t="str">
        <v>Not Yet Received</v>
      </c>
      <c r="D3122" s="2" t="str">
        <v>Not Yet Received</v>
      </c>
      <c r="E3122" s="2" t="str">
        <v>Not Yet Received</v>
      </c>
      <c r="F3122" s="1">
        <v>141734</v>
      </c>
      <c r="G3122" s="1">
        <v>1</v>
      </c>
      <c r="H3122" s="1">
        <v>1</v>
      </c>
      <c r="I3122" s="1">
        <v>0</v>
      </c>
      <c r="J3122" s="1" t="str">
        <v>Kolkata</v>
      </c>
      <c r="K3122" s="1" t="str">
        <v>Monday (6-10-2025)</v>
      </c>
      <c r="L3122" s="1">
        <f t="shared" si="153"/>
        <v>18048.8</v>
      </c>
      <c r="M3122" s="1">
        <f t="shared" si="154"/>
        <v>18048.8</v>
      </c>
      <c r="N3122" s="1">
        <f t="shared" si="155"/>
        <v>0</v>
      </c>
    </row>
    <row r="3123" spans="1:14" x14ac:dyDescent="0.25">
      <c r="A3123" s="1" t="str">
        <v>BioLegend</v>
      </c>
      <c r="B3123" s="1">
        <v>15972</v>
      </c>
      <c r="C3123" s="1" t="str">
        <v>Not Yet Received</v>
      </c>
      <c r="D3123" s="2" t="str">
        <v>Not Yet Received</v>
      </c>
      <c r="E3123" s="2" t="str">
        <v>Not Yet Received</v>
      </c>
      <c r="F3123" s="1">
        <v>142111</v>
      </c>
      <c r="G3123" s="1">
        <v>1</v>
      </c>
      <c r="H3123" s="1">
        <v>1</v>
      </c>
      <c r="I3123" s="1">
        <v>0</v>
      </c>
      <c r="J3123" s="1" t="str">
        <v>Bhuvneshwar</v>
      </c>
      <c r="K3123" s="1" t="str">
        <v>On Hold</v>
      </c>
      <c r="L3123" s="1">
        <f t="shared" si="153"/>
        <v>15972</v>
      </c>
      <c r="M3123" s="1">
        <f t="shared" si="154"/>
        <v>15972</v>
      </c>
      <c r="N3123" s="1">
        <f t="shared" si="155"/>
        <v>0</v>
      </c>
    </row>
    <row r="3124" spans="1:14" x14ac:dyDescent="0.25">
      <c r="A3124" s="1" t="str">
        <v>BioLegend</v>
      </c>
      <c r="B3124" s="1">
        <v>13068</v>
      </c>
      <c r="C3124" s="1" t="str">
        <v>Not Yet Received</v>
      </c>
      <c r="D3124" s="2" t="str">
        <v>Not Yet Received</v>
      </c>
      <c r="E3124" s="2" t="str">
        <v>Not Yet Received</v>
      </c>
      <c r="F3124" s="1">
        <v>145209</v>
      </c>
      <c r="G3124" s="1">
        <v>1</v>
      </c>
      <c r="H3124" s="1">
        <v>1</v>
      </c>
      <c r="I3124" s="1">
        <v>0</v>
      </c>
      <c r="J3124" s="1" t="str">
        <v>Kolkata</v>
      </c>
      <c r="K3124" s="1" t="str">
        <v>Monday (6-10-2025)</v>
      </c>
      <c r="L3124" s="1">
        <f t="shared" si="153"/>
        <v>13068</v>
      </c>
      <c r="M3124" s="1">
        <f t="shared" si="154"/>
        <v>13068</v>
      </c>
      <c r="N3124" s="1">
        <f t="shared" si="155"/>
        <v>0</v>
      </c>
    </row>
    <row r="3125" spans="1:14" x14ac:dyDescent="0.25">
      <c r="A3125" s="1" t="str">
        <v>BioLegend</v>
      </c>
      <c r="B3125" s="1">
        <v>9424.7999999999993</v>
      </c>
      <c r="C3125" s="1" t="str">
        <v>Not Yet Received</v>
      </c>
      <c r="D3125" s="2" t="str">
        <v>Not Yet Received</v>
      </c>
      <c r="E3125" s="2" t="str">
        <v>Not Yet Received</v>
      </c>
      <c r="F3125" s="1">
        <v>160908</v>
      </c>
      <c r="G3125" s="1">
        <v>1</v>
      </c>
      <c r="H3125" s="1">
        <v>1</v>
      </c>
      <c r="I3125" s="1">
        <v>0</v>
      </c>
      <c r="J3125" s="1" t="str">
        <v>Pune</v>
      </c>
      <c r="K3125" s="1" t="str">
        <v>Saturday (4-10-2025)</v>
      </c>
      <c r="L3125" s="1">
        <f t="shared" si="153"/>
        <v>9424.7999999999993</v>
      </c>
      <c r="M3125" s="1">
        <f t="shared" si="154"/>
        <v>9424.7999999999993</v>
      </c>
      <c r="N3125" s="1">
        <f t="shared" si="155"/>
        <v>0</v>
      </c>
    </row>
    <row r="3126" spans="1:14" x14ac:dyDescent="0.25">
      <c r="A3126" s="1" t="str">
        <v>BioLegend</v>
      </c>
      <c r="B3126" s="1">
        <v>16500</v>
      </c>
      <c r="C3126" s="1" t="str">
        <v>Not Yet Received</v>
      </c>
      <c r="D3126" s="2" t="str">
        <v>Not Yet Received</v>
      </c>
      <c r="E3126" s="2" t="str">
        <v>Not Yet Received</v>
      </c>
      <c r="F3126" s="1">
        <v>160909</v>
      </c>
      <c r="G3126" s="1">
        <v>1</v>
      </c>
      <c r="H3126" s="1">
        <v>1</v>
      </c>
      <c r="I3126" s="1">
        <v>0</v>
      </c>
      <c r="J3126" s="1" t="str">
        <v>Pune</v>
      </c>
      <c r="K3126" s="1" t="str">
        <v>Saturday (4-10-2025)</v>
      </c>
      <c r="L3126" s="1">
        <f t="shared" si="153"/>
        <v>16500</v>
      </c>
      <c r="M3126" s="1">
        <f t="shared" si="154"/>
        <v>16500</v>
      </c>
      <c r="N3126" s="1">
        <f t="shared" si="155"/>
        <v>0</v>
      </c>
    </row>
    <row r="3127" spans="1:14" x14ac:dyDescent="0.25">
      <c r="A3127" s="1" t="str">
        <v>BioLegend</v>
      </c>
      <c r="B3127" s="1">
        <v>17001.599999999999</v>
      </c>
      <c r="C3127" s="1" t="str">
        <v>Not Yet Received</v>
      </c>
      <c r="D3127" s="2" t="str">
        <v>Not Yet Received</v>
      </c>
      <c r="E3127" s="2" t="str">
        <v>Not Yet Received</v>
      </c>
      <c r="F3127" s="1">
        <v>300326</v>
      </c>
      <c r="G3127" s="1">
        <v>1</v>
      </c>
      <c r="H3127" s="1">
        <v>1</v>
      </c>
      <c r="I3127" s="1">
        <v>0</v>
      </c>
      <c r="J3127" s="1" t="str">
        <v>Gujrat</v>
      </c>
      <c r="K3127" s="1" t="str">
        <v>Saturday (4-10-2025)</v>
      </c>
      <c r="L3127" s="1">
        <f t="shared" si="153"/>
        <v>17001.599999999999</v>
      </c>
      <c r="M3127" s="1">
        <f t="shared" si="154"/>
        <v>17001.599999999999</v>
      </c>
      <c r="N3127" s="1">
        <f t="shared" si="155"/>
        <v>0</v>
      </c>
    </row>
    <row r="3128" spans="1:14" x14ac:dyDescent="0.25">
      <c r="A3128" s="1" t="str">
        <v>BioLegend</v>
      </c>
      <c r="B3128" s="1">
        <v>28314</v>
      </c>
      <c r="C3128" s="1" t="str">
        <v>Not Yet Received</v>
      </c>
      <c r="D3128" s="2" t="str">
        <v>Not Yet Received</v>
      </c>
      <c r="E3128" s="2" t="str">
        <v>Not Yet Received</v>
      </c>
      <c r="F3128" s="1">
        <v>301344</v>
      </c>
      <c r="G3128" s="1">
        <v>2</v>
      </c>
      <c r="H3128" s="1">
        <v>2</v>
      </c>
      <c r="I3128" s="1">
        <v>0</v>
      </c>
      <c r="J3128" s="1" t="str">
        <v>Mumbai</v>
      </c>
      <c r="K3128" s="1" t="str">
        <v>Saturday (4-10-2025)</v>
      </c>
      <c r="L3128" s="1">
        <f t="shared" si="153"/>
        <v>56628</v>
      </c>
      <c r="M3128" s="1">
        <f t="shared" si="154"/>
        <v>56628</v>
      </c>
      <c r="N3128" s="1">
        <f t="shared" si="155"/>
        <v>0</v>
      </c>
    </row>
    <row r="3129" spans="1:14" x14ac:dyDescent="0.25">
      <c r="A3129" s="1" t="str">
        <v>BioLegend</v>
      </c>
      <c r="B3129" s="1">
        <v>24816</v>
      </c>
      <c r="C3129" s="1" t="str">
        <v>Not Yet Received</v>
      </c>
      <c r="D3129" s="2" t="str">
        <v>Not Yet Received</v>
      </c>
      <c r="E3129" s="2" t="str">
        <v>Not Yet Received</v>
      </c>
      <c r="F3129" s="1">
        <v>302048</v>
      </c>
      <c r="G3129" s="1">
        <v>1</v>
      </c>
      <c r="H3129" s="1">
        <v>1</v>
      </c>
      <c r="I3129" s="1">
        <v>0</v>
      </c>
      <c r="J3129" s="1" t="str">
        <v>Mumbai</v>
      </c>
      <c r="K3129" s="1" t="str">
        <v>Saturday (4-10-2025)</v>
      </c>
      <c r="L3129" s="1">
        <f t="shared" si="153"/>
        <v>24816</v>
      </c>
      <c r="M3129" s="1">
        <f t="shared" si="154"/>
        <v>24816</v>
      </c>
      <c r="N3129" s="1">
        <f t="shared" si="155"/>
        <v>0</v>
      </c>
    </row>
    <row r="3130" spans="1:14" x14ac:dyDescent="0.25">
      <c r="A3130" s="1" t="str">
        <v>BioLegend</v>
      </c>
      <c r="B3130" s="1">
        <v>23531.199999999997</v>
      </c>
      <c r="C3130" s="1" t="str">
        <v>Not Yet Received</v>
      </c>
      <c r="D3130" s="2" t="str">
        <v>Not Yet Received</v>
      </c>
      <c r="E3130" s="2" t="str">
        <v>Not Yet Received</v>
      </c>
      <c r="F3130" s="1">
        <v>302120</v>
      </c>
      <c r="G3130" s="1">
        <v>1</v>
      </c>
      <c r="H3130" s="1">
        <v>1</v>
      </c>
      <c r="I3130" s="1">
        <v>0</v>
      </c>
      <c r="J3130" s="1" t="str">
        <v>Mumbai</v>
      </c>
      <c r="K3130" s="1" t="str">
        <v>Saturday (4-10-2025)</v>
      </c>
      <c r="L3130" s="1">
        <f t="shared" si="153"/>
        <v>23531.199999999997</v>
      </c>
      <c r="M3130" s="1">
        <f t="shared" si="154"/>
        <v>23531.199999999997</v>
      </c>
      <c r="N3130" s="1">
        <f t="shared" si="155"/>
        <v>0</v>
      </c>
    </row>
    <row r="3131" spans="1:14" x14ac:dyDescent="0.25">
      <c r="A3131" s="1" t="str">
        <v>BioLegend</v>
      </c>
      <c r="B3131" s="1">
        <v>6468</v>
      </c>
      <c r="C3131" s="1" t="str">
        <v>Not Yet Received</v>
      </c>
      <c r="D3131" s="2" t="str">
        <v>Not Yet Received</v>
      </c>
      <c r="E3131" s="2" t="str">
        <v>Not Yet Received</v>
      </c>
      <c r="F3131" s="1">
        <v>302212</v>
      </c>
      <c r="G3131" s="1">
        <v>1</v>
      </c>
      <c r="H3131" s="1">
        <v>1</v>
      </c>
      <c r="I3131" s="1">
        <v>0</v>
      </c>
      <c r="J3131" s="1" t="str">
        <v>Gujrat</v>
      </c>
      <c r="K3131" s="1" t="str">
        <v>Saturday (4-10-2025)</v>
      </c>
      <c r="L3131" s="1">
        <f t="shared" si="153"/>
        <v>6468</v>
      </c>
      <c r="M3131" s="1">
        <f t="shared" si="154"/>
        <v>6468</v>
      </c>
      <c r="N3131" s="1">
        <f t="shared" si="155"/>
        <v>0</v>
      </c>
    </row>
    <row r="3132" spans="1:14" x14ac:dyDescent="0.25">
      <c r="A3132" s="1" t="str">
        <v>BioLegend</v>
      </c>
      <c r="B3132" s="1">
        <v>6468</v>
      </c>
      <c r="C3132" s="1" t="str">
        <v>Not Yet Received</v>
      </c>
      <c r="D3132" s="2" t="str">
        <v>Not Yet Received</v>
      </c>
      <c r="E3132" s="2" t="str">
        <v>Not Yet Received</v>
      </c>
      <c r="F3132" s="1">
        <v>302212</v>
      </c>
      <c r="G3132" s="1">
        <v>1</v>
      </c>
      <c r="H3132" s="1">
        <v>1</v>
      </c>
      <c r="I3132" s="1">
        <v>0</v>
      </c>
      <c r="J3132" s="1" t="str">
        <v>Kanpur</v>
      </c>
      <c r="K3132" s="1" t="str">
        <v>Saturday (4-10-2025)</v>
      </c>
      <c r="L3132" s="1">
        <f t="shared" si="153"/>
        <v>6468</v>
      </c>
      <c r="M3132" s="1">
        <f t="shared" si="154"/>
        <v>6468</v>
      </c>
      <c r="N3132" s="1">
        <f t="shared" si="155"/>
        <v>0</v>
      </c>
    </row>
    <row r="3133" spans="1:14" x14ac:dyDescent="0.25">
      <c r="A3133" s="1" t="str">
        <v>BioLegend</v>
      </c>
      <c r="B3133" s="1">
        <v>8808.7999999999993</v>
      </c>
      <c r="C3133" s="1" t="str">
        <v>Not Yet Received</v>
      </c>
      <c r="D3133" s="2" t="str">
        <v>Not Yet Received</v>
      </c>
      <c r="E3133" s="2" t="str">
        <v>Not Yet Received</v>
      </c>
      <c r="F3133" s="1">
        <v>302611</v>
      </c>
      <c r="G3133" s="1">
        <v>1</v>
      </c>
      <c r="H3133" s="1">
        <v>1</v>
      </c>
      <c r="I3133" s="1">
        <v>0</v>
      </c>
      <c r="J3133" s="1" t="str">
        <v>Kanpur</v>
      </c>
      <c r="K3133" s="1" t="str">
        <v>Saturday (4-10-2025)</v>
      </c>
      <c r="L3133" s="1">
        <f t="shared" si="153"/>
        <v>8808.7999999999993</v>
      </c>
      <c r="M3133" s="1">
        <f t="shared" si="154"/>
        <v>8808.7999999999993</v>
      </c>
      <c r="N3133" s="1">
        <f t="shared" si="155"/>
        <v>0</v>
      </c>
    </row>
    <row r="3134" spans="1:14" x14ac:dyDescent="0.25">
      <c r="A3134" s="1" t="str">
        <v>BioLegend</v>
      </c>
      <c r="B3134" s="1">
        <v>7946.4</v>
      </c>
      <c r="C3134" s="1" t="str">
        <v>Not Yet Received</v>
      </c>
      <c r="D3134" s="2" t="str">
        <v>Not Yet Received</v>
      </c>
      <c r="E3134" s="2" t="str">
        <v>Not Yet Received</v>
      </c>
      <c r="F3134" s="1">
        <v>305105</v>
      </c>
      <c r="G3134" s="1">
        <v>1</v>
      </c>
      <c r="H3134" s="1">
        <v>1</v>
      </c>
      <c r="I3134" s="1">
        <v>0</v>
      </c>
      <c r="J3134" s="1" t="str">
        <v>Kerala</v>
      </c>
      <c r="K3134" s="1" t="str">
        <v>Saturday (4-10-2025)</v>
      </c>
      <c r="L3134" s="1">
        <f t="shared" si="153"/>
        <v>7946.4</v>
      </c>
      <c r="M3134" s="1">
        <f t="shared" si="154"/>
        <v>7946.4</v>
      </c>
      <c r="N3134" s="1">
        <f t="shared" si="155"/>
        <v>0</v>
      </c>
    </row>
    <row r="3135" spans="1:14" x14ac:dyDescent="0.25">
      <c r="A3135" s="1" t="str">
        <v>BioLegend</v>
      </c>
      <c r="B3135" s="1">
        <v>9055.2000000000007</v>
      </c>
      <c r="C3135" s="1" t="str">
        <v>Not Yet Received</v>
      </c>
      <c r="D3135" s="2" t="str">
        <v>Not Yet Received</v>
      </c>
      <c r="E3135" s="2" t="str">
        <v>Not Yet Received</v>
      </c>
      <c r="F3135" s="1">
        <v>305629</v>
      </c>
      <c r="G3135" s="1">
        <v>1</v>
      </c>
      <c r="H3135" s="1">
        <v>1</v>
      </c>
      <c r="I3135" s="1">
        <v>0</v>
      </c>
      <c r="J3135" s="1" t="str">
        <v>Kanpur</v>
      </c>
      <c r="K3135" s="1" t="str">
        <v>Saturday (4-10-2025)</v>
      </c>
      <c r="L3135" s="1">
        <f t="shared" si="153"/>
        <v>9055.2000000000007</v>
      </c>
      <c r="M3135" s="1">
        <f t="shared" si="154"/>
        <v>9055.2000000000007</v>
      </c>
      <c r="N3135" s="1">
        <f t="shared" si="155"/>
        <v>0</v>
      </c>
    </row>
    <row r="3136" spans="1:14" x14ac:dyDescent="0.25">
      <c r="A3136" s="1" t="str">
        <v>BioLegend</v>
      </c>
      <c r="B3136" s="1">
        <v>18048.8</v>
      </c>
      <c r="C3136" s="1" t="str">
        <v>Not Yet Received</v>
      </c>
      <c r="D3136" s="2" t="str">
        <v>Not Yet Received</v>
      </c>
      <c r="E3136" s="2" t="str">
        <v>Not Yet Received</v>
      </c>
      <c r="F3136" s="1">
        <v>306008</v>
      </c>
      <c r="G3136" s="1">
        <v>1</v>
      </c>
      <c r="H3136" s="1">
        <v>1</v>
      </c>
      <c r="I3136" s="1">
        <v>0</v>
      </c>
      <c r="J3136" s="1" t="str">
        <v>Mumbai</v>
      </c>
      <c r="K3136" s="1" t="str">
        <v>Saturday (4-10-2025)</v>
      </c>
      <c r="L3136" s="1">
        <f t="shared" si="153"/>
        <v>18048.8</v>
      </c>
      <c r="M3136" s="1">
        <f t="shared" si="154"/>
        <v>18048.8</v>
      </c>
      <c r="N3136" s="1">
        <f t="shared" si="155"/>
        <v>0</v>
      </c>
    </row>
    <row r="3137" spans="1:14" x14ac:dyDescent="0.25">
      <c r="A3137" s="1" t="str">
        <v>BioLegend</v>
      </c>
      <c r="B3137" s="1">
        <v>29436</v>
      </c>
      <c r="C3137" s="1" t="str">
        <v>Not Yet Received</v>
      </c>
      <c r="D3137" s="2" t="str">
        <v>Not Yet Received</v>
      </c>
      <c r="E3137" s="2" t="str">
        <v>Not Yet Received</v>
      </c>
      <c r="F3137" s="1">
        <v>306026</v>
      </c>
      <c r="G3137" s="1">
        <v>4</v>
      </c>
      <c r="H3137" s="1">
        <v>4</v>
      </c>
      <c r="I3137" s="1">
        <v>0</v>
      </c>
      <c r="J3137" s="1" t="str">
        <v>Mumbai</v>
      </c>
      <c r="K3137" s="1" t="str">
        <v>Saturday (4-10-2025)</v>
      </c>
      <c r="L3137" s="1">
        <f t="shared" si="153"/>
        <v>117744</v>
      </c>
      <c r="M3137" s="1">
        <f t="shared" si="154"/>
        <v>117744</v>
      </c>
      <c r="N3137" s="1">
        <f t="shared" si="155"/>
        <v>0</v>
      </c>
    </row>
    <row r="3138" spans="1:14" x14ac:dyDescent="0.25">
      <c r="A3138" s="1" t="str">
        <v>BioLegend</v>
      </c>
      <c r="B3138" s="1">
        <v>15769.599999999999</v>
      </c>
      <c r="C3138" s="1" t="str">
        <v>Not Yet Received</v>
      </c>
      <c r="D3138" s="2" t="str">
        <v>Not Yet Received</v>
      </c>
      <c r="E3138" s="2" t="str">
        <v>Not Yet Received</v>
      </c>
      <c r="F3138" s="1">
        <v>306308</v>
      </c>
      <c r="G3138" s="1">
        <v>1</v>
      </c>
      <c r="H3138" s="1">
        <v>1</v>
      </c>
      <c r="I3138" s="1">
        <v>0</v>
      </c>
      <c r="J3138" s="1" t="str">
        <v>Mumbai</v>
      </c>
      <c r="K3138" s="1" t="str">
        <v>Saturday (4-10-2025)</v>
      </c>
      <c r="L3138" s="1">
        <f t="shared" si="153"/>
        <v>15769.599999999999</v>
      </c>
      <c r="M3138" s="1">
        <f t="shared" si="154"/>
        <v>15769.599999999999</v>
      </c>
      <c r="N3138" s="1">
        <f t="shared" si="155"/>
        <v>0</v>
      </c>
    </row>
    <row r="3139" spans="1:14" x14ac:dyDescent="0.25">
      <c r="A3139" s="1" t="str">
        <v>BioLegend</v>
      </c>
      <c r="B3139" s="1">
        <v>11580.8</v>
      </c>
      <c r="C3139" s="1" t="str">
        <v>Not Yet Received</v>
      </c>
      <c r="D3139" s="2" t="str">
        <v>Not Yet Received</v>
      </c>
      <c r="E3139" s="2" t="str">
        <v>Not Yet Received</v>
      </c>
      <c r="F3139" s="1">
        <v>306704</v>
      </c>
      <c r="G3139" s="1">
        <v>1</v>
      </c>
      <c r="H3139" s="1">
        <v>1</v>
      </c>
      <c r="I3139" s="1">
        <v>0</v>
      </c>
      <c r="J3139" s="1" t="str">
        <v>Kerala</v>
      </c>
      <c r="K3139" s="1" t="str">
        <v>Saturday (4-10-2025)</v>
      </c>
      <c r="L3139" s="1">
        <f t="shared" si="153"/>
        <v>11580.8</v>
      </c>
      <c r="M3139" s="1">
        <f t="shared" si="154"/>
        <v>11580.8</v>
      </c>
      <c r="N3139" s="1">
        <f t="shared" si="155"/>
        <v>0</v>
      </c>
    </row>
    <row r="3140" spans="1:14" x14ac:dyDescent="0.25">
      <c r="A3140" s="1" t="str">
        <v>BioLegend</v>
      </c>
      <c r="B3140" s="1">
        <v>28710</v>
      </c>
      <c r="C3140" s="1" t="str">
        <v>Not Yet Received</v>
      </c>
      <c r="D3140" s="2" t="str">
        <v>Not Yet Received</v>
      </c>
      <c r="E3140" s="2" t="str">
        <v>Not Yet Received</v>
      </c>
      <c r="F3140" s="1">
        <v>306740</v>
      </c>
      <c r="G3140" s="1">
        <v>1</v>
      </c>
      <c r="H3140" s="1">
        <v>1</v>
      </c>
      <c r="I3140" s="1">
        <v>0</v>
      </c>
      <c r="J3140" s="1" t="str">
        <v>Kerala</v>
      </c>
      <c r="K3140" s="1" t="str">
        <v>Saturday (4-10-2025)</v>
      </c>
      <c r="L3140" s="1">
        <f t="shared" si="153"/>
        <v>28710</v>
      </c>
      <c r="M3140" s="1">
        <f t="shared" si="154"/>
        <v>28710</v>
      </c>
      <c r="N3140" s="1">
        <f t="shared" si="155"/>
        <v>0</v>
      </c>
    </row>
    <row r="3141" spans="1:14" x14ac:dyDescent="0.25">
      <c r="A3141" s="1" t="str">
        <v>BioLegend</v>
      </c>
      <c r="B3141" s="1">
        <v>28314</v>
      </c>
      <c r="C3141" s="1" t="str">
        <v>Not Yet Received</v>
      </c>
      <c r="D3141" s="2" t="str">
        <v>Not Yet Received</v>
      </c>
      <c r="E3141" s="2" t="str">
        <v>Not Yet Received</v>
      </c>
      <c r="F3141" s="1">
        <v>307640</v>
      </c>
      <c r="G3141" s="1">
        <v>2</v>
      </c>
      <c r="H3141" s="1">
        <v>2</v>
      </c>
      <c r="I3141" s="1">
        <v>0</v>
      </c>
      <c r="J3141" s="1" t="str">
        <v>Mumbai</v>
      </c>
      <c r="K3141" s="1" t="str">
        <v>Saturday (4-10-2025)</v>
      </c>
      <c r="L3141" s="1">
        <f t="shared" si="153"/>
        <v>56628</v>
      </c>
      <c r="M3141" s="1">
        <f t="shared" si="154"/>
        <v>56628</v>
      </c>
      <c r="N3141" s="1">
        <f t="shared" si="155"/>
        <v>0</v>
      </c>
    </row>
    <row r="3142" spans="1:14" x14ac:dyDescent="0.25">
      <c r="A3142" s="1" t="str">
        <v>BioLegend</v>
      </c>
      <c r="B3142" s="1">
        <v>25080</v>
      </c>
      <c r="C3142" s="1" t="str">
        <v>Not Yet Received</v>
      </c>
      <c r="D3142" s="2" t="str">
        <v>Not Yet Received</v>
      </c>
      <c r="E3142" s="2" t="str">
        <v>Not Yet Received</v>
      </c>
      <c r="F3142" s="1">
        <v>307646</v>
      </c>
      <c r="G3142" s="1">
        <v>3</v>
      </c>
      <c r="H3142" s="1">
        <v>3</v>
      </c>
      <c r="I3142" s="1">
        <v>0</v>
      </c>
      <c r="J3142" s="1" t="str">
        <v>Mumbai</v>
      </c>
      <c r="K3142" s="1" t="str">
        <v>Saturday (4-10-2025)</v>
      </c>
      <c r="L3142" s="1">
        <f t="shared" si="153"/>
        <v>75240</v>
      </c>
      <c r="M3142" s="1">
        <f t="shared" si="154"/>
        <v>75240</v>
      </c>
      <c r="N3142" s="1">
        <f t="shared" si="155"/>
        <v>0</v>
      </c>
    </row>
    <row r="3143" spans="1:14" x14ac:dyDescent="0.25">
      <c r="A3143" s="1" t="str">
        <v>BioLegend</v>
      </c>
      <c r="B3143" s="1">
        <v>25080</v>
      </c>
      <c r="C3143" s="1" t="str">
        <v>Not Yet Received</v>
      </c>
      <c r="D3143" s="2" t="str">
        <v>Not Yet Received</v>
      </c>
      <c r="E3143" s="2" t="str">
        <v>Not Yet Received</v>
      </c>
      <c r="F3143" s="1">
        <v>307646</v>
      </c>
      <c r="G3143" s="1">
        <v>1</v>
      </c>
      <c r="H3143" s="1">
        <v>1</v>
      </c>
      <c r="I3143" s="1">
        <v>0</v>
      </c>
      <c r="J3143" s="1" t="str">
        <v>Mumbai</v>
      </c>
      <c r="K3143" s="1" t="str">
        <v>Saturday (4-10-2025)</v>
      </c>
      <c r="L3143" s="1">
        <f t="shared" si="153"/>
        <v>25080</v>
      </c>
      <c r="M3143" s="1">
        <f t="shared" si="154"/>
        <v>25080</v>
      </c>
      <c r="N3143" s="1">
        <f t="shared" si="155"/>
        <v>0</v>
      </c>
    </row>
    <row r="3144" spans="1:14" x14ac:dyDescent="0.25">
      <c r="A3144" s="1" t="str">
        <v>BioLegend</v>
      </c>
      <c r="B3144" s="1">
        <v>25080</v>
      </c>
      <c r="C3144" s="1" t="str">
        <v>Not Yet Received</v>
      </c>
      <c r="D3144" s="2" t="str">
        <v>Not Yet Received</v>
      </c>
      <c r="E3144" s="2" t="str">
        <v>Not Yet Received</v>
      </c>
      <c r="F3144" s="1">
        <v>307646</v>
      </c>
      <c r="G3144" s="1">
        <v>20</v>
      </c>
      <c r="H3144" s="1">
        <v>20</v>
      </c>
      <c r="I3144" s="1">
        <v>0</v>
      </c>
      <c r="J3144" s="1" t="str">
        <v>Mumbai</v>
      </c>
      <c r="K3144" s="1" t="str">
        <v>Saturday (4-10-2025)</v>
      </c>
      <c r="L3144" s="1">
        <f t="shared" si="153"/>
        <v>501600</v>
      </c>
      <c r="M3144" s="1">
        <f t="shared" si="154"/>
        <v>501600</v>
      </c>
      <c r="N3144" s="1">
        <f t="shared" si="155"/>
        <v>0</v>
      </c>
    </row>
    <row r="3145" spans="1:14" x14ac:dyDescent="0.25">
      <c r="A3145" s="1" t="str">
        <v>BioLegend</v>
      </c>
      <c r="B3145" s="1">
        <v>8069.6</v>
      </c>
      <c r="C3145" s="1" t="str">
        <v>Not Yet Received</v>
      </c>
      <c r="D3145" s="2" t="str">
        <v>Not Yet Received</v>
      </c>
      <c r="E3145" s="2" t="str">
        <v>Not Yet Received</v>
      </c>
      <c r="F3145" s="1">
        <v>310805</v>
      </c>
      <c r="G3145" s="1">
        <v>1</v>
      </c>
      <c r="H3145" s="1">
        <v>1</v>
      </c>
      <c r="I3145" s="1">
        <v>0</v>
      </c>
      <c r="J3145" s="1" t="str">
        <v>Kanpur</v>
      </c>
      <c r="K3145" s="1" t="str">
        <v>Saturday (4-10-2025)</v>
      </c>
      <c r="L3145" s="1">
        <f t="shared" si="153"/>
        <v>8069.6</v>
      </c>
      <c r="M3145" s="1">
        <f t="shared" si="154"/>
        <v>8069.6</v>
      </c>
      <c r="N3145" s="1">
        <f t="shared" si="155"/>
        <v>0</v>
      </c>
    </row>
    <row r="3146" spans="1:14" x14ac:dyDescent="0.25">
      <c r="A3146" s="1" t="str">
        <v>BioLegend</v>
      </c>
      <c r="B3146" s="1">
        <v>4435.2</v>
      </c>
      <c r="C3146" s="1" t="str">
        <v>Not Yet Received</v>
      </c>
      <c r="D3146" s="2" t="str">
        <v>Not Yet Received</v>
      </c>
      <c r="E3146" s="2" t="str">
        <v>Not Yet Received</v>
      </c>
      <c r="F3146" s="1" t="str">
        <v>310909</v>
      </c>
      <c r="G3146" s="1">
        <v>1</v>
      </c>
      <c r="H3146" s="1">
        <v>1</v>
      </c>
      <c r="I3146" s="1">
        <v>0</v>
      </c>
      <c r="J3146" s="1" t="str">
        <v>Kanpur</v>
      </c>
      <c r="K3146" s="1" t="str">
        <v>Saturday (4-10-2025)</v>
      </c>
      <c r="L3146" s="1">
        <f t="shared" si="153"/>
        <v>4435.2</v>
      </c>
      <c r="M3146" s="1">
        <f t="shared" si="154"/>
        <v>4435.2</v>
      </c>
      <c r="N3146" s="1">
        <f t="shared" si="155"/>
        <v>0</v>
      </c>
    </row>
    <row r="3147" spans="1:14" x14ac:dyDescent="0.25">
      <c r="A3147" s="1" t="str">
        <v>BioLegend</v>
      </c>
      <c r="B3147" s="1">
        <v>9548</v>
      </c>
      <c r="C3147" s="1" t="str">
        <v>Not Yet Received</v>
      </c>
      <c r="D3147" s="2" t="str">
        <v>Not Yet Received</v>
      </c>
      <c r="E3147" s="2" t="str">
        <v>Not Yet Received</v>
      </c>
      <c r="F3147" s="1">
        <v>310913</v>
      </c>
      <c r="G3147" s="1">
        <v>1</v>
      </c>
      <c r="H3147" s="1">
        <v>1</v>
      </c>
      <c r="I3147" s="1">
        <v>0</v>
      </c>
      <c r="J3147" s="1" t="str">
        <v>Kanpur</v>
      </c>
      <c r="K3147" s="1" t="str">
        <v>Saturday (4-10-2025)</v>
      </c>
      <c r="L3147" s="1">
        <f t="shared" si="153"/>
        <v>9548</v>
      </c>
      <c r="M3147" s="1">
        <f t="shared" si="154"/>
        <v>9548</v>
      </c>
      <c r="N3147" s="1">
        <f t="shared" si="155"/>
        <v>0</v>
      </c>
    </row>
    <row r="3148" spans="1:14" x14ac:dyDescent="0.25">
      <c r="A3148" s="1" t="str">
        <v>BioLegend</v>
      </c>
      <c r="B3148" s="1">
        <v>28710</v>
      </c>
      <c r="C3148" s="1" t="str">
        <v>Not Yet Received</v>
      </c>
      <c r="D3148" s="2" t="str">
        <v>Not Yet Received</v>
      </c>
      <c r="E3148" s="2" t="str">
        <v>Not Yet Received</v>
      </c>
      <c r="F3148" s="1">
        <v>313238</v>
      </c>
      <c r="G3148" s="1">
        <v>3</v>
      </c>
      <c r="H3148" s="1">
        <v>3</v>
      </c>
      <c r="I3148" s="1">
        <v>0</v>
      </c>
      <c r="J3148" s="1" t="str">
        <v>Mumbai</v>
      </c>
      <c r="K3148" s="1" t="str">
        <v>Saturday (4-10-2025)</v>
      </c>
      <c r="L3148" s="1">
        <f t="shared" si="153"/>
        <v>86130</v>
      </c>
      <c r="M3148" s="1">
        <f t="shared" si="154"/>
        <v>86130</v>
      </c>
      <c r="N3148" s="1">
        <f t="shared" si="155"/>
        <v>0</v>
      </c>
    </row>
    <row r="3149" spans="1:14" x14ac:dyDescent="0.25">
      <c r="A3149" s="1" t="str">
        <v>BioLegend</v>
      </c>
      <c r="B3149" s="1">
        <v>23531.199999999997</v>
      </c>
      <c r="C3149" s="1" t="str">
        <v>Not Yet Received</v>
      </c>
      <c r="D3149" s="2" t="str">
        <v>Not Yet Received</v>
      </c>
      <c r="E3149" s="2" t="str">
        <v>Not Yet Received</v>
      </c>
      <c r="F3149" s="1">
        <v>314512</v>
      </c>
      <c r="G3149" s="1">
        <v>1</v>
      </c>
      <c r="H3149" s="1">
        <v>1</v>
      </c>
      <c r="I3149" s="1">
        <v>0</v>
      </c>
      <c r="J3149" s="1" t="str">
        <v>Mumbai</v>
      </c>
      <c r="K3149" s="1" t="str">
        <v>Saturday (4-10-2025)</v>
      </c>
      <c r="L3149" s="1">
        <f t="shared" si="153"/>
        <v>23531.199999999997</v>
      </c>
      <c r="M3149" s="1">
        <f t="shared" si="154"/>
        <v>23531.199999999997</v>
      </c>
      <c r="N3149" s="1">
        <f t="shared" si="155"/>
        <v>0</v>
      </c>
    </row>
    <row r="3150" spans="1:14" x14ac:dyDescent="0.25">
      <c r="A3150" s="1" t="str">
        <v>BioLegend</v>
      </c>
      <c r="B3150" s="1">
        <v>24090</v>
      </c>
      <c r="C3150" s="1" t="str">
        <v>Not Yet Received</v>
      </c>
      <c r="D3150" s="2" t="str">
        <v>Not Yet Received</v>
      </c>
      <c r="E3150" s="2" t="str">
        <v>Not Yet Received</v>
      </c>
      <c r="F3150" s="1">
        <v>317332</v>
      </c>
      <c r="G3150" s="1">
        <v>1</v>
      </c>
      <c r="H3150" s="1">
        <v>1</v>
      </c>
      <c r="I3150" s="1">
        <v>0</v>
      </c>
      <c r="J3150" s="1" t="str">
        <v>Banglore</v>
      </c>
      <c r="K3150" s="1" t="str">
        <v>Saturday (4-10-2025)</v>
      </c>
      <c r="L3150" s="1">
        <f t="shared" ref="L3150:L3213" si="156">G3150*B3150</f>
        <v>24090</v>
      </c>
      <c r="M3150" s="1">
        <f t="shared" ref="M3150:M3213" si="157">H3150*B3150</f>
        <v>24090</v>
      </c>
      <c r="N3150" s="1">
        <f t="shared" ref="N3150:N3213" si="158">I3150*B3150</f>
        <v>0</v>
      </c>
    </row>
    <row r="3151" spans="1:14" x14ac:dyDescent="0.25">
      <c r="A3151" s="1" t="str">
        <v>BioLegend</v>
      </c>
      <c r="B3151" s="1">
        <v>6899.2000000000007</v>
      </c>
      <c r="C3151" s="1" t="str">
        <v>Not Yet Received</v>
      </c>
      <c r="D3151" s="2" t="str">
        <v>Not Yet Received</v>
      </c>
      <c r="E3151" s="2" t="str">
        <v>Not Yet Received</v>
      </c>
      <c r="F3151" s="1">
        <v>317335</v>
      </c>
      <c r="G3151" s="1">
        <v>1</v>
      </c>
      <c r="H3151" s="1">
        <v>1</v>
      </c>
      <c r="I3151" s="1">
        <v>0</v>
      </c>
      <c r="J3151" s="1" t="str">
        <v>Kolkata</v>
      </c>
      <c r="K3151" s="1" t="str">
        <v>Monday (6-10-2025)</v>
      </c>
      <c r="L3151" s="1">
        <f t="shared" si="156"/>
        <v>6899.2000000000007</v>
      </c>
      <c r="M3151" s="1">
        <f t="shared" si="157"/>
        <v>6899.2000000000007</v>
      </c>
      <c r="N3151" s="1">
        <f t="shared" si="158"/>
        <v>0</v>
      </c>
    </row>
    <row r="3152" spans="1:14" x14ac:dyDescent="0.25">
      <c r="A3152" s="1" t="str">
        <v>BioLegend</v>
      </c>
      <c r="B3152" s="1">
        <v>23760</v>
      </c>
      <c r="C3152" s="1" t="str">
        <v>Not Yet Received</v>
      </c>
      <c r="D3152" s="2" t="str">
        <v>Not Yet Received</v>
      </c>
      <c r="E3152" s="2" t="str">
        <v>Not Yet Received</v>
      </c>
      <c r="F3152" s="1">
        <v>317344</v>
      </c>
      <c r="G3152" s="1">
        <v>1</v>
      </c>
      <c r="H3152" s="1">
        <v>1</v>
      </c>
      <c r="I3152" s="1">
        <v>0</v>
      </c>
      <c r="J3152" s="1" t="str">
        <v>Banglore</v>
      </c>
      <c r="K3152" s="1" t="str">
        <v>On Hold</v>
      </c>
      <c r="L3152" s="1">
        <f t="shared" si="156"/>
        <v>23760</v>
      </c>
      <c r="M3152" s="1">
        <f t="shared" si="157"/>
        <v>23760</v>
      </c>
      <c r="N3152" s="1">
        <f t="shared" si="158"/>
        <v>0</v>
      </c>
    </row>
    <row r="3153" spans="1:14" x14ac:dyDescent="0.25">
      <c r="A3153" s="1" t="str">
        <v>BioLegend</v>
      </c>
      <c r="B3153" s="1">
        <v>19157.599999999999</v>
      </c>
      <c r="C3153" s="1" t="str">
        <v>Not Yet Received</v>
      </c>
      <c r="D3153" s="2" t="str">
        <v>Not Yet Received</v>
      </c>
      <c r="E3153" s="2" t="str">
        <v>Not Yet Received</v>
      </c>
      <c r="F3153" s="1">
        <v>318318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19157.599999999999</v>
      </c>
      <c r="M3153" s="1">
        <f t="shared" si="157"/>
        <v>19157.599999999999</v>
      </c>
      <c r="N3153" s="1">
        <f t="shared" si="158"/>
        <v>0</v>
      </c>
    </row>
    <row r="3154" spans="1:14" x14ac:dyDescent="0.25">
      <c r="A3154" s="1" t="str">
        <v>BioLegend</v>
      </c>
      <c r="B3154" s="1">
        <v>26862</v>
      </c>
      <c r="C3154" s="1" t="str">
        <v>Not Yet Received</v>
      </c>
      <c r="D3154" s="2" t="str">
        <v>Not Yet Received</v>
      </c>
      <c r="E3154" s="2" t="str">
        <v>Not Yet Received</v>
      </c>
      <c r="F3154" s="1">
        <v>318340</v>
      </c>
      <c r="G3154" s="1">
        <v>7</v>
      </c>
      <c r="H3154" s="1">
        <v>7</v>
      </c>
      <c r="I3154" s="1">
        <v>0</v>
      </c>
      <c r="J3154" s="1" t="str">
        <v>Mumbai</v>
      </c>
      <c r="K3154" s="1" t="str">
        <v>Saturday (4-10-2025)</v>
      </c>
      <c r="L3154" s="1">
        <f t="shared" si="156"/>
        <v>188034</v>
      </c>
      <c r="M3154" s="1">
        <f t="shared" si="157"/>
        <v>188034</v>
      </c>
      <c r="N3154" s="1">
        <f t="shared" si="158"/>
        <v>0</v>
      </c>
    </row>
    <row r="3155" spans="1:14" x14ac:dyDescent="0.25">
      <c r="A3155" s="1" t="str">
        <v>BioLegend</v>
      </c>
      <c r="B3155" s="1">
        <v>22792</v>
      </c>
      <c r="C3155" s="1" t="str">
        <v>Not Yet Received</v>
      </c>
      <c r="D3155" s="2" t="str">
        <v>Not Yet Received</v>
      </c>
      <c r="E3155" s="2" t="str">
        <v>Not Yet Received</v>
      </c>
      <c r="F3155" s="1">
        <v>320216</v>
      </c>
      <c r="G3155" s="1">
        <v>1</v>
      </c>
      <c r="H3155" s="1">
        <v>1</v>
      </c>
      <c r="I3155" s="1">
        <v>0</v>
      </c>
      <c r="J3155" s="1" t="str">
        <v>Delhi</v>
      </c>
      <c r="K3155" s="1">
        <v>0</v>
      </c>
      <c r="L3155" s="1">
        <f t="shared" si="156"/>
        <v>22792</v>
      </c>
      <c r="M3155" s="1">
        <f t="shared" si="157"/>
        <v>22792</v>
      </c>
      <c r="N3155" s="1">
        <f t="shared" si="158"/>
        <v>0</v>
      </c>
    </row>
    <row r="3156" spans="1:14" x14ac:dyDescent="0.25">
      <c r="A3156" s="1" t="str">
        <v>BioLegend</v>
      </c>
      <c r="B3156" s="1">
        <v>27588</v>
      </c>
      <c r="C3156" s="1" t="str">
        <v>Not Yet Received</v>
      </c>
      <c r="D3156" s="2" t="str">
        <v>Not Yet Received</v>
      </c>
      <c r="E3156" s="2" t="str">
        <v>Not Yet Received</v>
      </c>
      <c r="F3156" s="1">
        <v>321142</v>
      </c>
      <c r="G3156" s="1">
        <v>1</v>
      </c>
      <c r="H3156" s="1">
        <v>1</v>
      </c>
      <c r="I3156" s="1">
        <v>0</v>
      </c>
      <c r="J3156" s="1" t="str">
        <v>Banglore</v>
      </c>
      <c r="K3156" s="1" t="str">
        <v>Saturday (4-10-2025)</v>
      </c>
      <c r="L3156" s="1">
        <f t="shared" si="156"/>
        <v>27588</v>
      </c>
      <c r="M3156" s="1">
        <f t="shared" si="157"/>
        <v>27588</v>
      </c>
      <c r="N3156" s="1">
        <f t="shared" si="158"/>
        <v>0</v>
      </c>
    </row>
    <row r="3157" spans="1:14" x14ac:dyDescent="0.25">
      <c r="A3157" s="1" t="str">
        <v>BioLegend</v>
      </c>
      <c r="B3157" s="1">
        <v>27588</v>
      </c>
      <c r="C3157" s="1" t="str">
        <v>Not Yet Received</v>
      </c>
      <c r="D3157" s="2" t="str">
        <v>Not Yet Received</v>
      </c>
      <c r="E3157" s="2" t="str">
        <v>Not Yet Received</v>
      </c>
      <c r="F3157" s="1">
        <v>323050</v>
      </c>
      <c r="G3157" s="1">
        <v>1</v>
      </c>
      <c r="H3157" s="1">
        <v>1</v>
      </c>
      <c r="I3157" s="1">
        <v>0</v>
      </c>
      <c r="J3157" s="1" t="str">
        <v>Banglore</v>
      </c>
      <c r="K3157" s="1" t="str">
        <v>Saturday (4-10-2025)</v>
      </c>
      <c r="L3157" s="1">
        <f t="shared" si="156"/>
        <v>27588</v>
      </c>
      <c r="M3157" s="1">
        <f t="shared" si="157"/>
        <v>27588</v>
      </c>
      <c r="N3157" s="1">
        <f t="shared" si="158"/>
        <v>0</v>
      </c>
    </row>
    <row r="3158" spans="1:14" x14ac:dyDescent="0.25">
      <c r="A3158" s="1" t="str">
        <v>BioLegend</v>
      </c>
      <c r="B3158" s="1">
        <v>23531.199999999997</v>
      </c>
      <c r="C3158" s="1" t="str">
        <v>Not Yet Received</v>
      </c>
      <c r="D3158" s="2" t="str">
        <v>Not Yet Received</v>
      </c>
      <c r="E3158" s="2" t="str">
        <v>Not Yet Received</v>
      </c>
      <c r="F3158" s="1">
        <v>325622</v>
      </c>
      <c r="G3158" s="1">
        <v>1</v>
      </c>
      <c r="H3158" s="1">
        <v>1</v>
      </c>
      <c r="I3158" s="1">
        <v>0</v>
      </c>
      <c r="J3158" s="1" t="str">
        <v>Banglore</v>
      </c>
      <c r="K3158" s="1" t="str">
        <v>Saturday (4-10-2025)</v>
      </c>
      <c r="L3158" s="1">
        <f t="shared" si="156"/>
        <v>23531.199999999997</v>
      </c>
      <c r="M3158" s="1">
        <f t="shared" si="157"/>
        <v>23531.199999999997</v>
      </c>
      <c r="N3158" s="1">
        <f t="shared" si="158"/>
        <v>0</v>
      </c>
    </row>
    <row r="3159" spans="1:14" x14ac:dyDescent="0.25">
      <c r="A3159" s="1" t="str">
        <v>BioLegend</v>
      </c>
      <c r="B3159" s="1">
        <v>16508.8</v>
      </c>
      <c r="C3159" s="1" t="str">
        <v>Not Yet Received</v>
      </c>
      <c r="D3159" s="2" t="str">
        <v>Not Yet Received</v>
      </c>
      <c r="E3159" s="2" t="str">
        <v>Not Yet Received</v>
      </c>
      <c r="F3159" s="1">
        <v>328708</v>
      </c>
      <c r="G3159" s="1">
        <v>1</v>
      </c>
      <c r="H3159" s="1">
        <v>1</v>
      </c>
      <c r="I3159" s="1">
        <v>0</v>
      </c>
      <c r="J3159" s="1" t="str">
        <v>Hyderabad</v>
      </c>
      <c r="K3159" s="1" t="str">
        <v>Saturday (4-10-2025)</v>
      </c>
      <c r="L3159" s="1">
        <f t="shared" si="156"/>
        <v>16508.8</v>
      </c>
      <c r="M3159" s="1">
        <f t="shared" si="157"/>
        <v>16508.8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Not Yet Received</v>
      </c>
      <c r="D3160" s="2" t="str">
        <v>Not Yet Received</v>
      </c>
      <c r="E3160" s="2" t="str">
        <v>Not Yet Received</v>
      </c>
      <c r="F3160" s="1">
        <v>329904</v>
      </c>
      <c r="G3160" s="1">
        <v>1</v>
      </c>
      <c r="H3160" s="1">
        <v>1</v>
      </c>
      <c r="I3160" s="1">
        <v>0</v>
      </c>
      <c r="J3160" s="1" t="str">
        <v>MUMBAI</v>
      </c>
      <c r="K3160" s="1" t="str">
        <v>Saturday (4-10-2025)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17987.2</v>
      </c>
      <c r="C3161" s="1" t="str">
        <v>Not Yet Received</v>
      </c>
      <c r="D3161" s="2" t="str">
        <v>Not Yet Received</v>
      </c>
      <c r="E3161" s="2" t="str">
        <v>Not Yet Received</v>
      </c>
      <c r="F3161" s="1">
        <v>329906</v>
      </c>
      <c r="G3161" s="1">
        <v>1</v>
      </c>
      <c r="H3161" s="1">
        <v>1</v>
      </c>
      <c r="I3161" s="1">
        <v>0</v>
      </c>
      <c r="J3161" s="1" t="str">
        <v>Delhi</v>
      </c>
      <c r="K3161" s="1">
        <v>0</v>
      </c>
      <c r="L3161" s="1">
        <f t="shared" si="156"/>
        <v>17987.2</v>
      </c>
      <c r="M3161" s="1">
        <f t="shared" si="157"/>
        <v>17987.2</v>
      </c>
      <c r="N3161" s="1">
        <f t="shared" si="158"/>
        <v>0</v>
      </c>
    </row>
    <row r="3162" spans="1:14" x14ac:dyDescent="0.25">
      <c r="A3162" s="1" t="str">
        <v>BioLegend</v>
      </c>
      <c r="B3162" s="1">
        <v>26532</v>
      </c>
      <c r="C3162" s="1" t="str">
        <v>Not Yet Received</v>
      </c>
      <c r="D3162" s="2" t="str">
        <v>Not Yet Received</v>
      </c>
      <c r="E3162" s="2" t="str">
        <v>Not Yet Received</v>
      </c>
      <c r="F3162" s="1">
        <v>329920</v>
      </c>
      <c r="G3162" s="1">
        <v>1</v>
      </c>
      <c r="H3162" s="1">
        <v>1</v>
      </c>
      <c r="I3162" s="1">
        <v>0</v>
      </c>
      <c r="J3162" s="1" t="str">
        <v>Delhi</v>
      </c>
      <c r="K3162" s="1">
        <v>0</v>
      </c>
      <c r="L3162" s="1">
        <f t="shared" si="156"/>
        <v>26532</v>
      </c>
      <c r="M3162" s="1">
        <f t="shared" si="157"/>
        <v>26532</v>
      </c>
      <c r="N3162" s="1">
        <f t="shared" si="158"/>
        <v>0</v>
      </c>
    </row>
    <row r="3163" spans="1:14" x14ac:dyDescent="0.25">
      <c r="A3163" s="1" t="str">
        <v>BioLegend</v>
      </c>
      <c r="B3163" s="1">
        <v>26532</v>
      </c>
      <c r="C3163" s="1" t="str">
        <v>Not Yet Received</v>
      </c>
      <c r="D3163" s="2" t="str">
        <v>Not Yet Received</v>
      </c>
      <c r="E3163" s="2" t="str">
        <v>Not Yet Received</v>
      </c>
      <c r="F3163" s="1">
        <v>329920</v>
      </c>
      <c r="G3163" s="1">
        <v>1</v>
      </c>
      <c r="H3163" s="1">
        <v>1</v>
      </c>
      <c r="I3163" s="1">
        <v>0</v>
      </c>
      <c r="J3163" s="1" t="str">
        <v>Banglore</v>
      </c>
      <c r="K3163" s="1" t="str">
        <v>Saturday (4-10-2025)</v>
      </c>
      <c r="L3163" s="1">
        <f t="shared" si="156"/>
        <v>26532</v>
      </c>
      <c r="M3163" s="1">
        <f t="shared" si="157"/>
        <v>26532</v>
      </c>
      <c r="N3163" s="1">
        <f t="shared" si="158"/>
        <v>0</v>
      </c>
    </row>
    <row r="3164" spans="1:14" x14ac:dyDescent="0.25">
      <c r="A3164" s="1" t="str">
        <v>BioLegend</v>
      </c>
      <c r="B3164" s="1">
        <v>28314</v>
      </c>
      <c r="C3164" s="1" t="str">
        <v>Not Yet Received</v>
      </c>
      <c r="D3164" s="2" t="str">
        <v>Not Yet Received</v>
      </c>
      <c r="E3164" s="2" t="str">
        <v>Not Yet Received</v>
      </c>
      <c r="F3164" s="1">
        <v>337238</v>
      </c>
      <c r="G3164" s="1">
        <v>3</v>
      </c>
      <c r="H3164" s="1">
        <v>3</v>
      </c>
      <c r="I3164" s="1">
        <v>0</v>
      </c>
      <c r="J3164" s="1" t="str">
        <v>Mumbai</v>
      </c>
      <c r="K3164" s="1" t="str">
        <v>Saturday (4-10-2025)</v>
      </c>
      <c r="L3164" s="1">
        <f t="shared" si="156"/>
        <v>84942</v>
      </c>
      <c r="M3164" s="1">
        <f t="shared" si="157"/>
        <v>84942</v>
      </c>
      <c r="N3164" s="1">
        <f t="shared" si="158"/>
        <v>0</v>
      </c>
    </row>
    <row r="3165" spans="1:14" x14ac:dyDescent="0.25">
      <c r="A3165" s="1" t="str">
        <v>BioLegend</v>
      </c>
      <c r="B3165" s="1">
        <v>6591.2000000000007</v>
      </c>
      <c r="C3165" s="1" t="str">
        <v>Not Yet Received</v>
      </c>
      <c r="D3165" s="2" t="str">
        <v>Not Yet Received</v>
      </c>
      <c r="E3165" s="2" t="str">
        <v>Not Yet Received</v>
      </c>
      <c r="F3165" s="1">
        <v>343107</v>
      </c>
      <c r="G3165" s="1">
        <v>2</v>
      </c>
      <c r="H3165" s="1">
        <v>2</v>
      </c>
      <c r="I3165" s="1">
        <v>0</v>
      </c>
      <c r="J3165" s="1" t="str">
        <v>Gujrat</v>
      </c>
      <c r="K3165" s="1" t="str">
        <v>Saturday (4-10-2025)</v>
      </c>
      <c r="L3165" s="1">
        <f t="shared" si="156"/>
        <v>13182.400000000001</v>
      </c>
      <c r="M3165" s="1">
        <f t="shared" si="157"/>
        <v>13182.400000000001</v>
      </c>
      <c r="N3165" s="1">
        <f t="shared" si="158"/>
        <v>0</v>
      </c>
    </row>
    <row r="3166" spans="1:14" x14ac:dyDescent="0.25">
      <c r="A3166" s="1" t="str">
        <v>BioLegend</v>
      </c>
      <c r="B3166" s="1">
        <v>20944</v>
      </c>
      <c r="C3166" s="1" t="str">
        <v>Not Yet Received</v>
      </c>
      <c r="D3166" s="2" t="str">
        <v>Not Yet Received</v>
      </c>
      <c r="E3166" s="2" t="str">
        <v>Not Yet Received</v>
      </c>
      <c r="F3166" s="1">
        <v>343314</v>
      </c>
      <c r="G3166" s="1">
        <v>1</v>
      </c>
      <c r="H3166" s="1">
        <v>1</v>
      </c>
      <c r="I3166" s="1">
        <v>0</v>
      </c>
      <c r="J3166" s="1" t="str">
        <v>Delhi</v>
      </c>
      <c r="K3166" s="1">
        <v>0</v>
      </c>
      <c r="L3166" s="1">
        <f t="shared" si="156"/>
        <v>20944</v>
      </c>
      <c r="M3166" s="1">
        <f t="shared" si="157"/>
        <v>20944</v>
      </c>
      <c r="N3166" s="1">
        <f t="shared" si="158"/>
        <v>0</v>
      </c>
    </row>
    <row r="3167" spans="1:14" x14ac:dyDescent="0.25">
      <c r="A3167" s="1" t="str">
        <v>BioLegend</v>
      </c>
      <c r="B3167" s="1">
        <v>14291.2</v>
      </c>
      <c r="C3167" s="1" t="str">
        <v>Not Yet Received</v>
      </c>
      <c r="D3167" s="2" t="str">
        <v>Not Yet Received</v>
      </c>
      <c r="E3167" s="2" t="str">
        <v>Not Yet Received</v>
      </c>
      <c r="F3167" s="1">
        <v>343322</v>
      </c>
      <c r="G3167" s="1">
        <v>1</v>
      </c>
      <c r="H3167" s="1">
        <v>1</v>
      </c>
      <c r="I3167" s="1">
        <v>0</v>
      </c>
      <c r="J3167" s="1" t="str">
        <v>Delhi</v>
      </c>
      <c r="K3167" s="1">
        <v>0</v>
      </c>
      <c r="L3167" s="1">
        <f t="shared" si="156"/>
        <v>14291.2</v>
      </c>
      <c r="M3167" s="1">
        <f t="shared" si="157"/>
        <v>14291.2</v>
      </c>
      <c r="N3167" s="1">
        <f t="shared" si="158"/>
        <v>0</v>
      </c>
    </row>
    <row r="3168" spans="1:14" x14ac:dyDescent="0.25">
      <c r="A3168" s="1" t="str">
        <v>BioLegend</v>
      </c>
      <c r="B3168" s="1">
        <v>9424.7999999999993</v>
      </c>
      <c r="C3168" s="1" t="str">
        <v>Not Yet Received</v>
      </c>
      <c r="D3168" s="2" t="str">
        <v>Not Yet Received</v>
      </c>
      <c r="E3168" s="2" t="str">
        <v>Not Yet Received</v>
      </c>
      <c r="F3168" s="1">
        <v>344103</v>
      </c>
      <c r="G3168" s="1">
        <v>1</v>
      </c>
      <c r="H3168" s="1">
        <v>1</v>
      </c>
      <c r="I3168" s="1">
        <v>0</v>
      </c>
      <c r="J3168" s="1" t="str">
        <v>Chennai</v>
      </c>
      <c r="K3168" s="1" t="str">
        <v>Saturday (4-10-2025)</v>
      </c>
      <c r="L3168" s="1">
        <f t="shared" si="156"/>
        <v>9424.7999999999993</v>
      </c>
      <c r="M3168" s="1">
        <f t="shared" si="157"/>
        <v>9424.7999999999993</v>
      </c>
      <c r="N3168" s="1">
        <f t="shared" si="158"/>
        <v>0</v>
      </c>
    </row>
    <row r="3169" spans="1:14" x14ac:dyDescent="0.25">
      <c r="A3169" s="1" t="str">
        <v>BioLegend</v>
      </c>
      <c r="B3169" s="1">
        <v>29436</v>
      </c>
      <c r="C3169" s="1" t="str">
        <v>Not Yet Received</v>
      </c>
      <c r="D3169" s="2" t="str">
        <v>Not Yet Received</v>
      </c>
      <c r="E3169" s="2" t="str">
        <v>Not Yet Received</v>
      </c>
      <c r="F3169" s="1">
        <v>345024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29436</v>
      </c>
      <c r="M3169" s="1">
        <f t="shared" si="157"/>
        <v>29436</v>
      </c>
      <c r="N3169" s="1">
        <f t="shared" si="158"/>
        <v>0</v>
      </c>
    </row>
    <row r="3170" spans="1:14" x14ac:dyDescent="0.25">
      <c r="A3170" s="1" t="str">
        <v>BioLegend</v>
      </c>
      <c r="B3170" s="1">
        <v>227612</v>
      </c>
      <c r="C3170" s="1" t="str">
        <v>Not Yet Received</v>
      </c>
      <c r="D3170" s="2" t="str">
        <v>Not Yet Received</v>
      </c>
      <c r="E3170" s="2" t="str">
        <v>Not Yet Received</v>
      </c>
      <c r="F3170" s="1">
        <v>345907</v>
      </c>
      <c r="G3170" s="1">
        <v>1</v>
      </c>
      <c r="H3170" s="1">
        <v>1</v>
      </c>
      <c r="I3170" s="1">
        <v>0</v>
      </c>
      <c r="J3170" s="1" t="str">
        <v>BANGLORE</v>
      </c>
      <c r="K3170" s="1" t="str">
        <v>On Hold</v>
      </c>
      <c r="L3170" s="1">
        <f t="shared" si="156"/>
        <v>227612</v>
      </c>
      <c r="M3170" s="1">
        <f t="shared" si="157"/>
        <v>227612</v>
      </c>
      <c r="N3170" s="1">
        <f t="shared" si="158"/>
        <v>0</v>
      </c>
    </row>
    <row r="3171" spans="1:14" x14ac:dyDescent="0.25">
      <c r="A3171" s="1" t="str">
        <v>BioLegend</v>
      </c>
      <c r="B3171" s="1">
        <v>7700</v>
      </c>
      <c r="C3171" s="1" t="str">
        <v>Not Yet Received</v>
      </c>
      <c r="D3171" s="2" t="str">
        <v>Not Yet Received</v>
      </c>
      <c r="E3171" s="2" t="str">
        <v>Not Yet Received</v>
      </c>
      <c r="F3171" s="1">
        <v>353007</v>
      </c>
      <c r="G3171" s="1">
        <v>1</v>
      </c>
      <c r="H3171" s="1">
        <v>1</v>
      </c>
      <c r="I3171" s="1">
        <v>0</v>
      </c>
      <c r="J3171" s="1" t="str">
        <v>Kerala</v>
      </c>
      <c r="K3171" s="1" t="str">
        <v>Saturday (4-10-2025)</v>
      </c>
      <c r="L3171" s="1">
        <f t="shared" si="156"/>
        <v>7700</v>
      </c>
      <c r="M3171" s="1">
        <f t="shared" si="157"/>
        <v>7700</v>
      </c>
      <c r="N3171" s="1">
        <f t="shared" si="158"/>
        <v>0</v>
      </c>
    </row>
    <row r="3172" spans="1:14" x14ac:dyDescent="0.25">
      <c r="A3172" s="1" t="str">
        <v>BioLegend</v>
      </c>
      <c r="B3172" s="1">
        <v>20820.8</v>
      </c>
      <c r="C3172" s="1" t="str">
        <v>Not Yet Received</v>
      </c>
      <c r="D3172" s="2" t="str">
        <v>Not Yet Received</v>
      </c>
      <c r="E3172" s="2" t="str">
        <v>Not Yet Received</v>
      </c>
      <c r="F3172" s="1">
        <v>353606</v>
      </c>
      <c r="G3172" s="1">
        <v>1</v>
      </c>
      <c r="H3172" s="1">
        <v>1</v>
      </c>
      <c r="I3172" s="1">
        <v>0</v>
      </c>
      <c r="J3172" s="1" t="str">
        <v>Mumbai</v>
      </c>
      <c r="K3172" s="1" t="str">
        <v>Saturday (4-10-2025)</v>
      </c>
      <c r="L3172" s="1">
        <f t="shared" si="156"/>
        <v>20820.8</v>
      </c>
      <c r="M3172" s="1">
        <f t="shared" si="157"/>
        <v>20820.8</v>
      </c>
      <c r="N3172" s="1">
        <f t="shared" si="158"/>
        <v>0</v>
      </c>
    </row>
    <row r="3173" spans="1:14" x14ac:dyDescent="0.25">
      <c r="A3173" s="1" t="str">
        <v>BioLegend</v>
      </c>
      <c r="B3173" s="1">
        <v>26862</v>
      </c>
      <c r="C3173" s="1" t="str">
        <v>Not Yet Received</v>
      </c>
      <c r="D3173" s="2" t="str">
        <v>Not Yet Received</v>
      </c>
      <c r="E3173" s="2" t="str">
        <v>Not Yet Received</v>
      </c>
      <c r="F3173" s="1">
        <v>353726</v>
      </c>
      <c r="G3173" s="1">
        <v>1</v>
      </c>
      <c r="H3173" s="1">
        <v>1</v>
      </c>
      <c r="I3173" s="1">
        <v>0</v>
      </c>
      <c r="J3173" s="1" t="str">
        <v>Mumbai</v>
      </c>
      <c r="K3173" s="1" t="str">
        <v>Saturday (4-10-2025)</v>
      </c>
      <c r="L3173" s="1">
        <f t="shared" si="156"/>
        <v>26862</v>
      </c>
      <c r="M3173" s="1">
        <f t="shared" si="157"/>
        <v>26862</v>
      </c>
      <c r="N3173" s="1">
        <f t="shared" si="158"/>
        <v>0</v>
      </c>
    </row>
    <row r="3174" spans="1:14" x14ac:dyDescent="0.25">
      <c r="A3174" s="1" t="str">
        <v>BioLegend</v>
      </c>
      <c r="B3174" s="1">
        <v>8069.6</v>
      </c>
      <c r="C3174" s="1" t="str">
        <v>Not Yet Received</v>
      </c>
      <c r="D3174" s="2" t="str">
        <v>Not Yet Received</v>
      </c>
      <c r="E3174" s="2" t="str">
        <v>Not Yet Received</v>
      </c>
      <c r="F3174" s="1">
        <v>355607</v>
      </c>
      <c r="G3174" s="1">
        <v>1</v>
      </c>
      <c r="H3174" s="1">
        <v>1</v>
      </c>
      <c r="I3174" s="1">
        <v>0</v>
      </c>
      <c r="J3174" s="1" t="str">
        <v>Kanpur</v>
      </c>
      <c r="K3174" s="1" t="str">
        <v>Saturday (4-10-2025) (FOC)</v>
      </c>
      <c r="L3174" s="1">
        <f t="shared" si="156"/>
        <v>8069.6</v>
      </c>
      <c r="M3174" s="1">
        <f t="shared" si="157"/>
        <v>8069.6</v>
      </c>
      <c r="N3174" s="1">
        <f t="shared" si="158"/>
        <v>0</v>
      </c>
    </row>
    <row r="3175" spans="1:14" x14ac:dyDescent="0.25">
      <c r="A3175" s="1" t="str">
        <v>BioLegend</v>
      </c>
      <c r="B3175" s="1">
        <v>12566.400000000001</v>
      </c>
      <c r="C3175" s="1" t="str">
        <v>Not Yet Received</v>
      </c>
      <c r="D3175" s="2" t="str">
        <v>Not Yet Received</v>
      </c>
      <c r="E3175" s="2" t="str">
        <v>Not Yet Received</v>
      </c>
      <c r="F3175" s="1">
        <v>363006</v>
      </c>
      <c r="G3175" s="1">
        <v>1</v>
      </c>
      <c r="H3175" s="1">
        <v>1</v>
      </c>
      <c r="I3175" s="1">
        <v>0</v>
      </c>
      <c r="J3175" s="1" t="str">
        <v>Mumbai</v>
      </c>
      <c r="K3175" s="1" t="str">
        <v>Saturday (4-10-2025)</v>
      </c>
      <c r="L3175" s="1">
        <f t="shared" si="156"/>
        <v>12566.400000000001</v>
      </c>
      <c r="M3175" s="1">
        <f t="shared" si="157"/>
        <v>12566.400000000001</v>
      </c>
      <c r="N3175" s="1">
        <f t="shared" si="158"/>
        <v>0</v>
      </c>
    </row>
    <row r="3176" spans="1:14" x14ac:dyDescent="0.25">
      <c r="A3176" s="1" t="str">
        <v>BioLegend</v>
      </c>
      <c r="B3176" s="1">
        <v>21375.200000000001</v>
      </c>
      <c r="C3176" s="1" t="str">
        <v>Not Yet Received</v>
      </c>
      <c r="D3176" s="2" t="str">
        <v>Not Yet Received</v>
      </c>
      <c r="E3176" s="2" t="str">
        <v>Not Yet Received</v>
      </c>
      <c r="F3176" s="1">
        <v>363034</v>
      </c>
      <c r="G3176" s="1">
        <v>1</v>
      </c>
      <c r="H3176" s="1">
        <v>1</v>
      </c>
      <c r="I3176" s="1">
        <v>0</v>
      </c>
      <c r="J3176" s="1" t="str">
        <v>Hyderabad</v>
      </c>
      <c r="K3176" s="1" t="str">
        <v>Saturday (4-10-2025)</v>
      </c>
      <c r="L3176" s="1">
        <f t="shared" si="156"/>
        <v>21375.200000000001</v>
      </c>
      <c r="M3176" s="1">
        <f t="shared" si="157"/>
        <v>21375.200000000001</v>
      </c>
      <c r="N3176" s="1">
        <f t="shared" si="158"/>
        <v>0</v>
      </c>
    </row>
    <row r="3177" spans="1:14" x14ac:dyDescent="0.25">
      <c r="A3177" s="1" t="str">
        <v>BioLegend</v>
      </c>
      <c r="B3177" s="1">
        <v>9486.4</v>
      </c>
      <c r="C3177" s="1" t="str">
        <v>Not Yet Received</v>
      </c>
      <c r="D3177" s="2" t="str">
        <v>Not Yet Received</v>
      </c>
      <c r="E3177" s="2" t="str">
        <v>Not Yet Received</v>
      </c>
      <c r="F3177" s="1">
        <v>364803</v>
      </c>
      <c r="G3177" s="1">
        <v>1</v>
      </c>
      <c r="H3177" s="1">
        <v>1</v>
      </c>
      <c r="I3177" s="1">
        <v>0</v>
      </c>
      <c r="J3177" s="1" t="str">
        <v>Kanpur</v>
      </c>
      <c r="K3177" s="1" t="str">
        <v>Saturday (4-10-2025)</v>
      </c>
      <c r="L3177" s="1">
        <f t="shared" si="156"/>
        <v>9486.4</v>
      </c>
      <c r="M3177" s="1">
        <f t="shared" si="157"/>
        <v>9486.4</v>
      </c>
      <c r="N3177" s="1">
        <f t="shared" si="158"/>
        <v>0</v>
      </c>
    </row>
    <row r="3178" spans="1:14" x14ac:dyDescent="0.25">
      <c r="A3178" s="1" t="str">
        <v>BioLegend</v>
      </c>
      <c r="B3178" s="1">
        <v>22792</v>
      </c>
      <c r="C3178" s="1" t="str">
        <v>Not Yet Received</v>
      </c>
      <c r="D3178" s="2" t="str">
        <v>Not Yet Received</v>
      </c>
      <c r="E3178" s="2" t="str">
        <v>Not Yet Received</v>
      </c>
      <c r="F3178" s="1">
        <v>367730</v>
      </c>
      <c r="G3178" s="1">
        <v>1</v>
      </c>
      <c r="H3178" s="1">
        <v>1</v>
      </c>
      <c r="I3178" s="1">
        <v>0</v>
      </c>
      <c r="J3178" s="1" t="str">
        <v>Banglore</v>
      </c>
      <c r="K3178" s="1" t="str">
        <v>On Hold</v>
      </c>
      <c r="L3178" s="1">
        <f t="shared" si="156"/>
        <v>22792</v>
      </c>
      <c r="M3178" s="1">
        <f t="shared" si="157"/>
        <v>22792</v>
      </c>
      <c r="N3178" s="1">
        <f t="shared" si="158"/>
        <v>0</v>
      </c>
    </row>
    <row r="3179" spans="1:14" x14ac:dyDescent="0.25">
      <c r="A3179" s="1" t="str">
        <v>BioLegend</v>
      </c>
      <c r="B3179" s="1">
        <v>23531.199999999997</v>
      </c>
      <c r="C3179" s="1" t="str">
        <v>Not Yet Received</v>
      </c>
      <c r="D3179" s="2" t="str">
        <v>Not Yet Received</v>
      </c>
      <c r="E3179" s="2" t="str">
        <v>Not Yet Received</v>
      </c>
      <c r="F3179" s="1">
        <v>368504</v>
      </c>
      <c r="G3179" s="1">
        <v>2</v>
      </c>
      <c r="H3179" s="1">
        <v>2</v>
      </c>
      <c r="I3179" s="1">
        <v>0</v>
      </c>
      <c r="J3179" s="1" t="str">
        <v>MUMBAI</v>
      </c>
      <c r="K3179" s="1" t="str">
        <v>Saturday (4-10-2025)</v>
      </c>
      <c r="L3179" s="1">
        <f t="shared" si="156"/>
        <v>47062.399999999994</v>
      </c>
      <c r="M3179" s="1">
        <f t="shared" si="157"/>
        <v>47062.399999999994</v>
      </c>
      <c r="N3179" s="1">
        <f t="shared" si="158"/>
        <v>0</v>
      </c>
    </row>
    <row r="3180" spans="1:14" x14ac:dyDescent="0.25">
      <c r="A3180" s="1" t="str">
        <v>BioLegend</v>
      </c>
      <c r="B3180" s="1">
        <v>23038.400000000001</v>
      </c>
      <c r="C3180" s="1" t="str">
        <v>Not Yet Received</v>
      </c>
      <c r="D3180" s="2" t="str">
        <v>Not Yet Received</v>
      </c>
      <c r="E3180" s="2" t="str">
        <v>Not Yet Received</v>
      </c>
      <c r="F3180" s="1">
        <v>369212</v>
      </c>
      <c r="G3180" s="1">
        <v>1</v>
      </c>
      <c r="H3180" s="1">
        <v>1</v>
      </c>
      <c r="I3180" s="1">
        <v>0</v>
      </c>
      <c r="J3180" s="1" t="str">
        <v>Delhi</v>
      </c>
      <c r="K3180" s="1">
        <v>0</v>
      </c>
      <c r="L3180" s="1">
        <f t="shared" si="156"/>
        <v>23038.400000000001</v>
      </c>
      <c r="M3180" s="1">
        <f t="shared" si="157"/>
        <v>23038.400000000001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29436</v>
      </c>
      <c r="C3181" s="1" t="str">
        <v>Not Yet Received</v>
      </c>
      <c r="D3181" s="2" t="str">
        <v>Not Yet Received</v>
      </c>
      <c r="E3181" s="2" t="str">
        <v>Not Yet Received</v>
      </c>
      <c r="F3181" s="1">
        <v>372712</v>
      </c>
      <c r="G3181" s="1">
        <v>1</v>
      </c>
      <c r="H3181" s="1">
        <v>1</v>
      </c>
      <c r="I3181" s="1">
        <v>0</v>
      </c>
      <c r="J3181" s="1" t="str">
        <v>Delhi</v>
      </c>
      <c r="K3181" s="1">
        <v>0</v>
      </c>
      <c r="L3181" s="1">
        <f t="shared" si="156"/>
        <v>29436</v>
      </c>
      <c r="M3181" s="1">
        <f t="shared" si="157"/>
        <v>29436</v>
      </c>
      <c r="N3181" s="1">
        <f t="shared" si="158"/>
        <v>0</v>
      </c>
    </row>
    <row r="3182" spans="1:14" x14ac:dyDescent="0.25">
      <c r="A3182" s="1" t="str">
        <v>BioLegend</v>
      </c>
      <c r="B3182" s="1">
        <v>10164</v>
      </c>
      <c r="C3182" s="1" t="str">
        <v>Not Yet Received</v>
      </c>
      <c r="D3182" s="2" t="str">
        <v>Not Yet Received</v>
      </c>
      <c r="E3182" s="2" t="str">
        <v>Not Yet Received</v>
      </c>
      <c r="F3182" s="1">
        <v>375113</v>
      </c>
      <c r="G3182" s="1">
        <v>1</v>
      </c>
      <c r="H3182" s="1">
        <v>1</v>
      </c>
      <c r="I3182" s="1">
        <v>0</v>
      </c>
      <c r="J3182" s="1" t="str">
        <v>Kolkata</v>
      </c>
      <c r="K3182" s="1" t="str">
        <v>Monday (6-10-2025)</v>
      </c>
      <c r="L3182" s="1">
        <f t="shared" si="156"/>
        <v>10164</v>
      </c>
      <c r="M3182" s="1">
        <f t="shared" si="157"/>
        <v>10164</v>
      </c>
      <c r="N3182" s="1">
        <f t="shared" si="158"/>
        <v>0</v>
      </c>
    </row>
    <row r="3183" spans="1:14" x14ac:dyDescent="0.25">
      <c r="A3183" s="1" t="str">
        <v>BioLegend</v>
      </c>
      <c r="B3183" s="1">
        <v>22792</v>
      </c>
      <c r="C3183" s="1" t="str">
        <v>Not Yet Received</v>
      </c>
      <c r="D3183" s="2" t="str">
        <v>Not Yet Received</v>
      </c>
      <c r="E3183" s="2" t="str">
        <v>Not Yet Received</v>
      </c>
      <c r="F3183" s="1">
        <v>399214</v>
      </c>
      <c r="G3183" s="1">
        <v>1</v>
      </c>
      <c r="H3183" s="1">
        <v>1</v>
      </c>
      <c r="I3183" s="1">
        <v>0</v>
      </c>
      <c r="J3183" s="1" t="str">
        <v>Mumbai</v>
      </c>
      <c r="K3183" s="1" t="str">
        <v>Saturday (4-10-2025)</v>
      </c>
      <c r="L3183" s="1">
        <f t="shared" si="156"/>
        <v>22792</v>
      </c>
      <c r="M3183" s="1">
        <f t="shared" si="157"/>
        <v>22792</v>
      </c>
      <c r="N3183" s="1">
        <f t="shared" si="158"/>
        <v>0</v>
      </c>
    </row>
    <row r="3184" spans="1:14" x14ac:dyDescent="0.25">
      <c r="A3184" s="1" t="str">
        <v>BioLegend</v>
      </c>
      <c r="B3184" s="1">
        <v>1848</v>
      </c>
      <c r="C3184" s="1" t="str">
        <v>Not Yet Received</v>
      </c>
      <c r="D3184" s="2" t="str">
        <v>Not Yet Received</v>
      </c>
      <c r="E3184" s="2" t="str">
        <v>Not Yet Received</v>
      </c>
      <c r="F3184" s="1">
        <v>400101</v>
      </c>
      <c r="G3184" s="1">
        <v>2</v>
      </c>
      <c r="H3184" s="1">
        <v>2</v>
      </c>
      <c r="I3184" s="1">
        <v>0</v>
      </c>
      <c r="J3184" s="1" t="str">
        <v>Bhopal</v>
      </c>
      <c r="K3184" s="1" t="str">
        <v>Saturday (4-10-2025)</v>
      </c>
      <c r="L3184" s="1">
        <f t="shared" si="156"/>
        <v>3696</v>
      </c>
      <c r="M3184" s="1">
        <f t="shared" si="157"/>
        <v>3696</v>
      </c>
      <c r="N3184" s="1">
        <f t="shared" si="158"/>
        <v>0</v>
      </c>
    </row>
    <row r="3185" spans="1:14" x14ac:dyDescent="0.25">
      <c r="A3185" s="1" t="str">
        <v>BioLegend</v>
      </c>
      <c r="B3185" s="1">
        <v>6529.6</v>
      </c>
      <c r="C3185" s="1" t="str">
        <v>Not Yet Received</v>
      </c>
      <c r="D3185" s="2" t="str">
        <v>Not Yet Received</v>
      </c>
      <c r="E3185" s="2" t="str">
        <v>Not Yet Received</v>
      </c>
      <c r="F3185" s="1">
        <v>400108</v>
      </c>
      <c r="G3185" s="1">
        <v>1</v>
      </c>
      <c r="H3185" s="1">
        <v>1</v>
      </c>
      <c r="I3185" s="1">
        <v>0</v>
      </c>
      <c r="J3185" s="1" t="str">
        <v>MUMBAI</v>
      </c>
      <c r="K3185" s="1" t="str">
        <v>Saturday (4-10-2025)</v>
      </c>
      <c r="L3185" s="1">
        <f t="shared" si="156"/>
        <v>6529.6</v>
      </c>
      <c r="M3185" s="1">
        <f t="shared" si="157"/>
        <v>6529.6</v>
      </c>
      <c r="N3185" s="1">
        <f t="shared" si="158"/>
        <v>0</v>
      </c>
    </row>
    <row r="3186" spans="1:14" x14ac:dyDescent="0.25">
      <c r="A3186" s="1" t="str">
        <v>BioLegend</v>
      </c>
      <c r="B3186" s="1">
        <v>10225.6</v>
      </c>
      <c r="C3186" s="1" t="str">
        <v>Not Yet Received</v>
      </c>
      <c r="D3186" s="2" t="str">
        <v>Not Yet Received</v>
      </c>
      <c r="E3186" s="2" t="str">
        <v>Not Yet Received</v>
      </c>
      <c r="F3186" s="1">
        <v>400222</v>
      </c>
      <c r="G3186" s="1">
        <v>1</v>
      </c>
      <c r="H3186" s="1">
        <v>1</v>
      </c>
      <c r="I3186" s="1">
        <v>0</v>
      </c>
      <c r="J3186" s="1" t="str">
        <v>Banglore</v>
      </c>
      <c r="K3186" s="1" t="str">
        <v>On Hold</v>
      </c>
      <c r="L3186" s="1">
        <f t="shared" si="156"/>
        <v>10225.6</v>
      </c>
      <c r="M3186" s="1">
        <f t="shared" si="157"/>
        <v>10225.6</v>
      </c>
      <c r="N3186" s="1">
        <f t="shared" si="158"/>
        <v>0</v>
      </c>
    </row>
    <row r="3187" spans="1:14" x14ac:dyDescent="0.25">
      <c r="A3187" s="1" t="str">
        <v>BioLegend</v>
      </c>
      <c r="B3187" s="1">
        <v>5112.8</v>
      </c>
      <c r="C3187" s="1" t="str">
        <v>Not Yet Received</v>
      </c>
      <c r="D3187" s="2" t="str">
        <v>Not Yet Received</v>
      </c>
      <c r="E3187" s="2" t="str">
        <v>Not Yet Received</v>
      </c>
      <c r="F3187" s="1">
        <v>400247</v>
      </c>
      <c r="G3187" s="1">
        <v>1</v>
      </c>
      <c r="H3187" s="1">
        <v>1</v>
      </c>
      <c r="I3187" s="1">
        <v>0</v>
      </c>
      <c r="J3187" s="1" t="str">
        <v>Banglore</v>
      </c>
      <c r="K3187" s="1" t="str">
        <v>On Hold</v>
      </c>
      <c r="L3187" s="1">
        <f t="shared" si="156"/>
        <v>5112.8</v>
      </c>
      <c r="M3187" s="1">
        <f t="shared" si="157"/>
        <v>5112.8</v>
      </c>
      <c r="N3187" s="1">
        <f t="shared" si="158"/>
        <v>0</v>
      </c>
    </row>
    <row r="3188" spans="1:14" x14ac:dyDescent="0.25">
      <c r="A3188" s="1" t="str">
        <v>BioLegend</v>
      </c>
      <c r="B3188" s="1">
        <v>10890</v>
      </c>
      <c r="C3188" s="1" t="str">
        <v>Not Yet Received</v>
      </c>
      <c r="D3188" s="2" t="str">
        <v>Not Yet Received</v>
      </c>
      <c r="E3188" s="2" t="str">
        <v>Not Yet Received</v>
      </c>
      <c r="F3188" s="1">
        <v>400535</v>
      </c>
      <c r="G3188" s="1">
        <v>1</v>
      </c>
      <c r="H3188" s="1">
        <v>1</v>
      </c>
      <c r="I3188" s="1">
        <v>0</v>
      </c>
      <c r="J3188" s="1" t="str">
        <v>Delhi</v>
      </c>
      <c r="K3188" s="1">
        <v>0</v>
      </c>
      <c r="L3188" s="1">
        <f t="shared" si="156"/>
        <v>10890</v>
      </c>
      <c r="M3188" s="1">
        <f t="shared" si="157"/>
        <v>10890</v>
      </c>
      <c r="N3188" s="1">
        <f t="shared" si="158"/>
        <v>0</v>
      </c>
    </row>
    <row r="3189" spans="1:14" x14ac:dyDescent="0.25">
      <c r="A3189" s="1" t="str">
        <v>BioLegend</v>
      </c>
      <c r="B3189" s="1">
        <v>13464</v>
      </c>
      <c r="C3189" s="1" t="str">
        <v>Not Yet Received</v>
      </c>
      <c r="D3189" s="2" t="str">
        <v>Not Yet Received</v>
      </c>
      <c r="E3189" s="2" t="str">
        <v>Not Yet Received</v>
      </c>
      <c r="F3189" s="1">
        <v>400539</v>
      </c>
      <c r="G3189" s="1">
        <v>1</v>
      </c>
      <c r="H3189" s="1">
        <v>1</v>
      </c>
      <c r="I3189" s="1">
        <v>0</v>
      </c>
      <c r="J3189" s="1" t="str">
        <v>Delhi</v>
      </c>
      <c r="K3189" s="1">
        <v>0</v>
      </c>
      <c r="L3189" s="1">
        <f t="shared" si="156"/>
        <v>13464</v>
      </c>
      <c r="M3189" s="1">
        <f t="shared" si="157"/>
        <v>13464</v>
      </c>
      <c r="N3189" s="1">
        <f t="shared" si="158"/>
        <v>0</v>
      </c>
    </row>
    <row r="3190" spans="1:14" x14ac:dyDescent="0.25">
      <c r="A3190" s="1" t="str">
        <v>BioLegend</v>
      </c>
      <c r="B3190" s="1">
        <v>7946.4</v>
      </c>
      <c r="C3190" s="1" t="str">
        <v>Not Yet Received</v>
      </c>
      <c r="D3190" s="2" t="str">
        <v>Not Yet Received</v>
      </c>
      <c r="E3190" s="2" t="str">
        <v>Not Yet Received</v>
      </c>
      <c r="F3190" s="1">
        <v>405210</v>
      </c>
      <c r="G3190" s="1">
        <v>1</v>
      </c>
      <c r="H3190" s="1">
        <v>1</v>
      </c>
      <c r="I3190" s="1">
        <v>0</v>
      </c>
      <c r="J3190" s="1" t="str">
        <v>Kerala</v>
      </c>
      <c r="K3190" s="1" t="str">
        <v>Saturday (4-10-2025)</v>
      </c>
      <c r="L3190" s="1">
        <f t="shared" si="156"/>
        <v>7946.4</v>
      </c>
      <c r="M3190" s="1">
        <f t="shared" si="157"/>
        <v>7946.4</v>
      </c>
      <c r="N3190" s="1">
        <f t="shared" si="158"/>
        <v>0</v>
      </c>
    </row>
    <row r="3191" spans="1:14" x14ac:dyDescent="0.25">
      <c r="A3191" s="1" t="str">
        <v>BioLegend</v>
      </c>
      <c r="B3191" s="1">
        <v>4373.6000000000004</v>
      </c>
      <c r="C3191" s="1" t="str">
        <v>Not Yet Received</v>
      </c>
      <c r="D3191" s="2" t="str">
        <v>Not Yet Received</v>
      </c>
      <c r="E3191" s="2" t="str">
        <v>Not Yet Received</v>
      </c>
      <c r="F3191" s="1">
        <v>407001</v>
      </c>
      <c r="G3191" s="1">
        <v>1</v>
      </c>
      <c r="H3191" s="1">
        <v>1</v>
      </c>
      <c r="I3191" s="1">
        <v>0</v>
      </c>
      <c r="J3191" s="1" t="str">
        <v>Kolkata</v>
      </c>
      <c r="K3191" s="1" t="str">
        <v>Monday (6-10-2025)</v>
      </c>
      <c r="L3191" s="1">
        <f t="shared" si="156"/>
        <v>4373.6000000000004</v>
      </c>
      <c r="M3191" s="1">
        <f t="shared" si="157"/>
        <v>4373.6000000000004</v>
      </c>
      <c r="N3191" s="1">
        <f t="shared" si="158"/>
        <v>0</v>
      </c>
    </row>
    <row r="3192" spans="1:14" x14ac:dyDescent="0.25">
      <c r="A3192" s="1" t="str">
        <v>BioLegend</v>
      </c>
      <c r="B3192" s="1">
        <v>20636</v>
      </c>
      <c r="C3192" s="1" t="str">
        <v>Not Yet Received</v>
      </c>
      <c r="D3192" s="2" t="str">
        <v>Not Yet Received</v>
      </c>
      <c r="E3192" s="2" t="str">
        <v>Not Yet Received</v>
      </c>
      <c r="F3192" s="1">
        <v>423102</v>
      </c>
      <c r="G3192" s="1">
        <v>1</v>
      </c>
      <c r="H3192" s="1">
        <v>1</v>
      </c>
      <c r="I3192" s="1">
        <v>0</v>
      </c>
      <c r="J3192" s="1" t="str">
        <v>Pune</v>
      </c>
      <c r="K3192" s="1" t="str">
        <v>Saturday (4-10-2025)</v>
      </c>
      <c r="L3192" s="1">
        <f t="shared" si="156"/>
        <v>20636</v>
      </c>
      <c r="M3192" s="1">
        <f t="shared" si="157"/>
        <v>20636</v>
      </c>
      <c r="N3192" s="1">
        <f t="shared" si="158"/>
        <v>0</v>
      </c>
    </row>
    <row r="3193" spans="1:14" x14ac:dyDescent="0.25">
      <c r="A3193" s="1" t="str">
        <v>BioLegend</v>
      </c>
      <c r="B3193" s="1">
        <v>5482.4</v>
      </c>
      <c r="C3193" s="1" t="str">
        <v>Not Yet Received</v>
      </c>
      <c r="D3193" s="2" t="str">
        <v>Not Yet Received</v>
      </c>
      <c r="E3193" s="2" t="str">
        <v>Not Yet Received</v>
      </c>
      <c r="F3193" s="1">
        <v>423105</v>
      </c>
      <c r="G3193" s="1">
        <v>1</v>
      </c>
      <c r="H3193" s="1">
        <v>1</v>
      </c>
      <c r="I3193" s="1">
        <v>0</v>
      </c>
      <c r="J3193" s="1" t="str">
        <v>BANGLORE</v>
      </c>
      <c r="K3193" s="1" t="str">
        <v>On Hold</v>
      </c>
      <c r="L3193" s="1">
        <f t="shared" si="156"/>
        <v>5482.4</v>
      </c>
      <c r="M3193" s="1">
        <f t="shared" si="157"/>
        <v>5482.4</v>
      </c>
      <c r="N3193" s="1">
        <f t="shared" si="158"/>
        <v>0</v>
      </c>
    </row>
    <row r="3194" spans="1:14" x14ac:dyDescent="0.25">
      <c r="A3194" s="1" t="str">
        <v>BioLegend</v>
      </c>
      <c r="B3194" s="1">
        <v>5482.4</v>
      </c>
      <c r="C3194" s="1" t="str">
        <v>Not Yet Received</v>
      </c>
      <c r="D3194" s="2" t="str">
        <v>Not Yet Received</v>
      </c>
      <c r="E3194" s="2" t="str">
        <v>Not Yet Received</v>
      </c>
      <c r="F3194" s="1">
        <v>423107</v>
      </c>
      <c r="G3194" s="1">
        <v>1</v>
      </c>
      <c r="H3194" s="1">
        <v>1</v>
      </c>
      <c r="I3194" s="1">
        <v>0</v>
      </c>
      <c r="J3194" s="1" t="str">
        <v>Bhuvneshwar</v>
      </c>
      <c r="K3194" s="1" t="str">
        <v>On Hold FOC</v>
      </c>
      <c r="L3194" s="1">
        <f t="shared" si="156"/>
        <v>5482.4</v>
      </c>
      <c r="M3194" s="1">
        <f t="shared" si="157"/>
        <v>5482.4</v>
      </c>
      <c r="N3194" s="1">
        <f t="shared" si="158"/>
        <v>0</v>
      </c>
    </row>
    <row r="3195" spans="1:14" x14ac:dyDescent="0.25">
      <c r="A3195" s="1" t="str">
        <v>BioLegend</v>
      </c>
      <c r="B3195" s="1">
        <v>5482.4</v>
      </c>
      <c r="C3195" s="1" t="str">
        <v>Not Yet Received</v>
      </c>
      <c r="D3195" s="2" t="str">
        <v>Not Yet Received</v>
      </c>
      <c r="E3195" s="2" t="str">
        <v>Not Yet Received</v>
      </c>
      <c r="F3195" s="1">
        <v>423115</v>
      </c>
      <c r="G3195" s="1">
        <v>1</v>
      </c>
      <c r="H3195" s="1">
        <v>1</v>
      </c>
      <c r="I3195" s="1">
        <v>0</v>
      </c>
      <c r="J3195" s="1" t="str">
        <v>Bhuvneshwar</v>
      </c>
      <c r="K3195" s="1" t="str">
        <v>On Hold</v>
      </c>
      <c r="L3195" s="1">
        <f t="shared" si="156"/>
        <v>5482.4</v>
      </c>
      <c r="M3195" s="1">
        <f t="shared" si="157"/>
        <v>5482.4</v>
      </c>
      <c r="N3195" s="1">
        <f t="shared" si="158"/>
        <v>0</v>
      </c>
    </row>
    <row r="3196" spans="1:14" x14ac:dyDescent="0.25">
      <c r="A3196" s="1" t="str">
        <v>BioLegend</v>
      </c>
      <c r="B3196" s="1">
        <v>6666</v>
      </c>
      <c r="C3196" s="1" t="str">
        <v>Not Yet Received</v>
      </c>
      <c r="D3196" s="2" t="str">
        <v>Not Yet Received</v>
      </c>
      <c r="E3196" s="2" t="str">
        <v>Not Yet Received</v>
      </c>
      <c r="F3196" s="1">
        <v>423801</v>
      </c>
      <c r="G3196" s="1">
        <v>1</v>
      </c>
      <c r="H3196" s="1">
        <v>1</v>
      </c>
      <c r="I3196" s="1">
        <v>0</v>
      </c>
      <c r="J3196" s="1" t="str">
        <v>Kolkata</v>
      </c>
      <c r="K3196" s="1" t="str">
        <v>Monday (6-10-2025)</v>
      </c>
      <c r="L3196" s="1">
        <f t="shared" si="156"/>
        <v>6666</v>
      </c>
      <c r="M3196" s="1">
        <f t="shared" si="157"/>
        <v>6666</v>
      </c>
      <c r="N3196" s="1">
        <f t="shared" si="158"/>
        <v>0</v>
      </c>
    </row>
    <row r="3197" spans="1:14" x14ac:dyDescent="0.25">
      <c r="A3197" s="1" t="str">
        <v>BioLegend</v>
      </c>
      <c r="B3197" s="1">
        <v>6666</v>
      </c>
      <c r="C3197" s="1" t="str">
        <v>Not Yet Received</v>
      </c>
      <c r="D3197" s="2" t="str">
        <v>Not Yet Received</v>
      </c>
      <c r="E3197" s="2" t="str">
        <v>Not Yet Received</v>
      </c>
      <c r="F3197" s="1">
        <v>423801</v>
      </c>
      <c r="G3197" s="1">
        <v>1</v>
      </c>
      <c r="H3197" s="1">
        <v>1</v>
      </c>
      <c r="I3197" s="1">
        <v>0</v>
      </c>
      <c r="J3197" s="1" t="str">
        <v>Delhi</v>
      </c>
      <c r="K3197" s="1">
        <v>0</v>
      </c>
      <c r="L3197" s="1">
        <f t="shared" si="156"/>
        <v>6666</v>
      </c>
      <c r="M3197" s="1">
        <f t="shared" si="157"/>
        <v>6666</v>
      </c>
      <c r="N3197" s="1">
        <f t="shared" si="158"/>
        <v>0</v>
      </c>
    </row>
    <row r="3198" spans="1:14" x14ac:dyDescent="0.25">
      <c r="A3198" s="1" t="str">
        <v>BioLegend</v>
      </c>
      <c r="B3198" s="1">
        <v>10164</v>
      </c>
      <c r="C3198" s="1" t="str">
        <v>Not Yet Received</v>
      </c>
      <c r="D3198" s="2" t="str">
        <v>Not Yet Received</v>
      </c>
      <c r="E3198" s="2" t="str">
        <v>Not Yet Received</v>
      </c>
      <c r="F3198" s="1">
        <v>424401</v>
      </c>
      <c r="G3198" s="1">
        <v>1</v>
      </c>
      <c r="H3198" s="1">
        <v>1</v>
      </c>
      <c r="I3198" s="1">
        <v>0</v>
      </c>
      <c r="J3198" s="1" t="str">
        <v>Delhi</v>
      </c>
      <c r="K3198" s="1">
        <v>0</v>
      </c>
      <c r="L3198" s="1">
        <f t="shared" si="156"/>
        <v>10164</v>
      </c>
      <c r="M3198" s="1">
        <f t="shared" si="157"/>
        <v>10164</v>
      </c>
      <c r="N3198" s="1">
        <f t="shared" si="158"/>
        <v>0</v>
      </c>
    </row>
    <row r="3199" spans="1:14" x14ac:dyDescent="0.25">
      <c r="A3199" s="1" t="str">
        <v>BioLegend</v>
      </c>
      <c r="B3199" s="1">
        <v>8685.6</v>
      </c>
      <c r="C3199" s="1" t="str">
        <v>Not Yet Received</v>
      </c>
      <c r="D3199" s="2" t="str">
        <v>Not Yet Received</v>
      </c>
      <c r="E3199" s="2" t="str">
        <v>Not Yet Received</v>
      </c>
      <c r="F3199" s="1">
        <v>426102</v>
      </c>
      <c r="G3199" s="1">
        <v>1</v>
      </c>
      <c r="H3199" s="1">
        <v>1</v>
      </c>
      <c r="I3199" s="1">
        <v>0</v>
      </c>
      <c r="J3199" s="1" t="str">
        <v>Delhi</v>
      </c>
      <c r="K3199" s="1">
        <v>0</v>
      </c>
      <c r="L3199" s="1">
        <f t="shared" si="156"/>
        <v>8685.6</v>
      </c>
      <c r="M3199" s="1">
        <f t="shared" si="157"/>
        <v>8685.6</v>
      </c>
      <c r="N3199" s="1">
        <f t="shared" si="158"/>
        <v>0</v>
      </c>
    </row>
    <row r="3200" spans="1:14" x14ac:dyDescent="0.25">
      <c r="A3200" s="1" t="str">
        <v>BioLegend</v>
      </c>
      <c r="B3200" s="1">
        <v>15215.2</v>
      </c>
      <c r="C3200" s="1" t="str">
        <v>Not Yet Received</v>
      </c>
      <c r="D3200" s="2" t="str">
        <v>Not Yet Received</v>
      </c>
      <c r="E3200" s="2" t="str">
        <v>Not Yet Received</v>
      </c>
      <c r="F3200" s="1">
        <v>427402</v>
      </c>
      <c r="G3200" s="1">
        <v>1</v>
      </c>
      <c r="H3200" s="1">
        <v>1</v>
      </c>
      <c r="I3200" s="1">
        <v>0</v>
      </c>
      <c r="J3200" s="1" t="str">
        <v>Delhi</v>
      </c>
      <c r="K3200" s="1">
        <v>0</v>
      </c>
      <c r="L3200" s="1">
        <f t="shared" si="156"/>
        <v>15215.2</v>
      </c>
      <c r="M3200" s="1">
        <f t="shared" si="157"/>
        <v>15215.2</v>
      </c>
      <c r="N3200" s="1">
        <f t="shared" si="158"/>
        <v>0</v>
      </c>
    </row>
    <row r="3201" spans="1:14" x14ac:dyDescent="0.25">
      <c r="A3201" s="1" t="str">
        <v>BioLegend</v>
      </c>
      <c r="B3201" s="1">
        <v>18788</v>
      </c>
      <c r="C3201" s="1" t="str">
        <v>Not Yet Received</v>
      </c>
      <c r="D3201" s="2" t="str">
        <v>Not Yet Received</v>
      </c>
      <c r="E3201" s="2" t="str">
        <v>Not Yet Received</v>
      </c>
      <c r="F3201" s="1">
        <v>430104</v>
      </c>
      <c r="G3201" s="1">
        <v>1</v>
      </c>
      <c r="H3201" s="1">
        <v>1</v>
      </c>
      <c r="I3201" s="1">
        <v>0</v>
      </c>
      <c r="J3201" s="1" t="str">
        <v>Kolkata</v>
      </c>
      <c r="K3201" s="1" t="str">
        <v>Monday (6-10-2025)</v>
      </c>
      <c r="L3201" s="1">
        <f t="shared" si="156"/>
        <v>18788</v>
      </c>
      <c r="M3201" s="1">
        <f t="shared" si="157"/>
        <v>18788</v>
      </c>
      <c r="N3201" s="1">
        <f t="shared" si="158"/>
        <v>0</v>
      </c>
    </row>
    <row r="3202" spans="1:14" x14ac:dyDescent="0.25">
      <c r="A3202" s="1" t="str">
        <v>BioLegend</v>
      </c>
      <c r="B3202" s="1">
        <v>18788</v>
      </c>
      <c r="C3202" s="1" t="str">
        <v>Not Yet Received</v>
      </c>
      <c r="D3202" s="2" t="str">
        <v>Not Yet Received</v>
      </c>
      <c r="E3202" s="2" t="str">
        <v>Not Yet Received</v>
      </c>
      <c r="F3202" s="1">
        <v>430604</v>
      </c>
      <c r="G3202" s="1">
        <v>1</v>
      </c>
      <c r="H3202" s="1">
        <v>1</v>
      </c>
      <c r="I3202" s="1">
        <v>0</v>
      </c>
      <c r="J3202" s="1" t="str">
        <v>Kolkata</v>
      </c>
      <c r="K3202" s="1" t="str">
        <v>Monday (6-10-2025)</v>
      </c>
      <c r="L3202" s="1">
        <f t="shared" si="156"/>
        <v>18788</v>
      </c>
      <c r="M3202" s="1">
        <f t="shared" si="157"/>
        <v>18788</v>
      </c>
      <c r="N3202" s="1">
        <f t="shared" si="158"/>
        <v>0</v>
      </c>
    </row>
    <row r="3203" spans="1:14" x14ac:dyDescent="0.25">
      <c r="A3203" s="1" t="str">
        <v>BioLegend</v>
      </c>
      <c r="B3203" s="1">
        <v>36762</v>
      </c>
      <c r="C3203" s="1" t="str">
        <v>Not Yet Received</v>
      </c>
      <c r="D3203" s="2" t="str">
        <v>Not Yet Received</v>
      </c>
      <c r="E3203" s="2" t="str">
        <v>Not Yet Received</v>
      </c>
      <c r="F3203" s="1">
        <v>480019</v>
      </c>
      <c r="G3203" s="1">
        <v>1</v>
      </c>
      <c r="H3203" s="1">
        <v>1</v>
      </c>
      <c r="I3203" s="1">
        <v>0</v>
      </c>
      <c r="J3203" s="1" t="str">
        <v>Mumbai</v>
      </c>
      <c r="K3203" s="1" t="str">
        <v>Saturday (4-10-2025)</v>
      </c>
      <c r="L3203" s="1">
        <f t="shared" si="156"/>
        <v>36762</v>
      </c>
      <c r="M3203" s="1">
        <f t="shared" si="157"/>
        <v>36762</v>
      </c>
      <c r="N3203" s="1">
        <f t="shared" si="158"/>
        <v>0</v>
      </c>
    </row>
    <row r="3204" spans="1:14" x14ac:dyDescent="0.25">
      <c r="A3204" s="1" t="str">
        <v>BioLegend</v>
      </c>
      <c r="B3204" s="1">
        <v>6776</v>
      </c>
      <c r="C3204" s="1" t="str">
        <v>Not Yet Received</v>
      </c>
      <c r="D3204" s="2" t="str">
        <v>Not Yet Received</v>
      </c>
      <c r="E3204" s="2" t="str">
        <v>Not Yet Received</v>
      </c>
      <c r="F3204" s="1">
        <v>505808</v>
      </c>
      <c r="G3204" s="1">
        <v>1</v>
      </c>
      <c r="H3204" s="1">
        <v>1</v>
      </c>
      <c r="I3204" s="1">
        <v>0</v>
      </c>
      <c r="J3204" s="1" t="str">
        <v>Gujrat</v>
      </c>
      <c r="K3204" s="1" t="str">
        <v>Saturday (4-10-2025)</v>
      </c>
      <c r="L3204" s="1">
        <f t="shared" si="156"/>
        <v>6776</v>
      </c>
      <c r="M3204" s="1">
        <f t="shared" si="157"/>
        <v>6776</v>
      </c>
      <c r="N3204" s="1">
        <f t="shared" si="158"/>
        <v>0</v>
      </c>
    </row>
    <row r="3205" spans="1:14" x14ac:dyDescent="0.25">
      <c r="A3205" s="1" t="str">
        <v>BioLegend</v>
      </c>
      <c r="B3205" s="1">
        <v>2710.4</v>
      </c>
      <c r="C3205" s="1" t="str">
        <v>Not Yet Received</v>
      </c>
      <c r="D3205" s="2" t="str">
        <v>Not Yet Received</v>
      </c>
      <c r="E3205" s="2" t="str">
        <v>Not Yet Received</v>
      </c>
      <c r="F3205" s="1">
        <v>505809</v>
      </c>
      <c r="G3205" s="1">
        <v>1</v>
      </c>
      <c r="H3205" s="1">
        <v>1</v>
      </c>
      <c r="I3205" s="1">
        <v>0</v>
      </c>
      <c r="J3205" s="1" t="str">
        <v>Hyderabad</v>
      </c>
      <c r="K3205" s="1" t="str">
        <v>Saturday (4-10-2025)</v>
      </c>
      <c r="L3205" s="1">
        <f t="shared" si="156"/>
        <v>2710.4</v>
      </c>
      <c r="M3205" s="1">
        <f t="shared" si="157"/>
        <v>2710.4</v>
      </c>
      <c r="N3205" s="1">
        <f t="shared" si="158"/>
        <v>0</v>
      </c>
    </row>
    <row r="3206" spans="1:14" x14ac:dyDescent="0.25">
      <c r="A3206" s="1" t="str">
        <v>BioLegend</v>
      </c>
      <c r="B3206" s="1">
        <v>20820.8</v>
      </c>
      <c r="C3206" s="1" t="str">
        <v>Not Yet Received</v>
      </c>
      <c r="D3206" s="2" t="str">
        <v>Not Yet Received</v>
      </c>
      <c r="E3206" s="2" t="str">
        <v>Not Yet Received</v>
      </c>
      <c r="F3206" s="1">
        <v>516906</v>
      </c>
      <c r="G3206" s="1">
        <v>1</v>
      </c>
      <c r="H3206" s="1">
        <v>1</v>
      </c>
      <c r="I3206" s="1">
        <v>0</v>
      </c>
      <c r="J3206" s="1" t="str">
        <v>Pune</v>
      </c>
      <c r="K3206" s="1" t="str">
        <v>Saturday (4-10-2025)</v>
      </c>
      <c r="L3206" s="1">
        <f t="shared" si="156"/>
        <v>20820.8</v>
      </c>
      <c r="M3206" s="1">
        <f t="shared" si="157"/>
        <v>20820.8</v>
      </c>
      <c r="N3206" s="1">
        <f t="shared" si="158"/>
        <v>0</v>
      </c>
    </row>
    <row r="3207" spans="1:14" x14ac:dyDescent="0.25">
      <c r="A3207" s="1" t="str">
        <v>BioLegend</v>
      </c>
      <c r="B3207" s="1">
        <v>14106.400000000001</v>
      </c>
      <c r="C3207" s="1" t="str">
        <v>Not Yet Received</v>
      </c>
      <c r="D3207" s="2" t="str">
        <v>Not Yet Received</v>
      </c>
      <c r="E3207" s="2" t="str">
        <v>Not Yet Received</v>
      </c>
      <c r="F3207" s="1">
        <v>577002</v>
      </c>
      <c r="G3207" s="1">
        <v>1</v>
      </c>
      <c r="H3207" s="1">
        <v>1</v>
      </c>
      <c r="I3207" s="1">
        <v>0</v>
      </c>
      <c r="J3207" s="1" t="str">
        <v>Pune</v>
      </c>
      <c r="K3207" s="1" t="str">
        <v>Saturday (4-10-2025)</v>
      </c>
      <c r="L3207" s="1">
        <f t="shared" si="156"/>
        <v>14106.400000000001</v>
      </c>
      <c r="M3207" s="1">
        <f t="shared" si="157"/>
        <v>14106.400000000001</v>
      </c>
      <c r="N3207" s="1">
        <f t="shared" si="158"/>
        <v>0</v>
      </c>
    </row>
    <row r="3208" spans="1:14" x14ac:dyDescent="0.25">
      <c r="A3208" s="1" t="str">
        <v>BioLegend</v>
      </c>
      <c r="B3208" s="1">
        <v>9055.2000000000007</v>
      </c>
      <c r="C3208" s="1" t="str">
        <v>Not Yet Received</v>
      </c>
      <c r="D3208" s="2" t="str">
        <v>Not Yet Received</v>
      </c>
      <c r="E3208" s="2" t="str">
        <v>Not Yet Received</v>
      </c>
      <c r="F3208" s="1">
        <v>582302</v>
      </c>
      <c r="G3208" s="1">
        <v>1</v>
      </c>
      <c r="H3208" s="1">
        <v>1</v>
      </c>
      <c r="I3208" s="1">
        <v>0</v>
      </c>
      <c r="J3208" s="1" t="str">
        <v>Pune</v>
      </c>
      <c r="K3208" s="1" t="str">
        <v>Saturday (4-10-2025)</v>
      </c>
      <c r="L3208" s="1">
        <f t="shared" si="156"/>
        <v>9055.2000000000007</v>
      </c>
      <c r="M3208" s="1">
        <f t="shared" si="157"/>
        <v>9055.2000000000007</v>
      </c>
      <c r="N3208" s="1">
        <f t="shared" si="158"/>
        <v>0</v>
      </c>
    </row>
    <row r="3209" spans="1:14" x14ac:dyDescent="0.25">
      <c r="A3209" s="1" t="str">
        <v>BioLegend</v>
      </c>
      <c r="B3209" s="1">
        <v>15584.8</v>
      </c>
      <c r="C3209" s="1" t="str">
        <v>Not Yet Received</v>
      </c>
      <c r="D3209" s="2" t="str">
        <v>Not Yet Received</v>
      </c>
      <c r="E3209" s="2" t="str">
        <v>Not Yet Received</v>
      </c>
      <c r="F3209" s="1">
        <v>640922</v>
      </c>
      <c r="G3209" s="1">
        <v>2</v>
      </c>
      <c r="H3209" s="1">
        <v>2</v>
      </c>
      <c r="I3209" s="1">
        <v>0</v>
      </c>
      <c r="J3209" s="1" t="str">
        <v>Haridwar</v>
      </c>
      <c r="K3209" s="1" t="str">
        <v>Monday (6-10-2025)</v>
      </c>
      <c r="L3209" s="1">
        <f t="shared" si="156"/>
        <v>31169.599999999999</v>
      </c>
      <c r="M3209" s="1">
        <f t="shared" si="157"/>
        <v>31169.599999999999</v>
      </c>
      <c r="N3209" s="1">
        <f t="shared" si="158"/>
        <v>0</v>
      </c>
    </row>
    <row r="3210" spans="1:14" x14ac:dyDescent="0.25">
      <c r="A3210" s="1" t="str">
        <v>BioLegend</v>
      </c>
      <c r="B3210" s="1">
        <v>6221.6</v>
      </c>
      <c r="C3210" s="1" t="str">
        <v>Not Yet Received</v>
      </c>
      <c r="D3210" s="2" t="str">
        <v>Not Yet Received</v>
      </c>
      <c r="E3210" s="2" t="str">
        <v>Not Yet Received</v>
      </c>
      <c r="F3210" s="1">
        <v>643808</v>
      </c>
      <c r="G3210" s="1">
        <v>1</v>
      </c>
      <c r="H3210" s="1">
        <v>1</v>
      </c>
      <c r="I3210" s="1">
        <v>0</v>
      </c>
      <c r="J3210" s="1" t="str">
        <v>Hyderabad</v>
      </c>
      <c r="K3210" s="1" t="str">
        <v>Saturday (4-10-2025)</v>
      </c>
      <c r="L3210" s="1">
        <f t="shared" si="156"/>
        <v>6221.6</v>
      </c>
      <c r="M3210" s="1">
        <f t="shared" si="157"/>
        <v>6221.6</v>
      </c>
      <c r="N3210" s="1">
        <f t="shared" si="158"/>
        <v>0</v>
      </c>
    </row>
    <row r="3211" spans="1:14" x14ac:dyDescent="0.25">
      <c r="A3211" s="1" t="str">
        <v>BioLegend</v>
      </c>
      <c r="B3211" s="1">
        <v>18048.8</v>
      </c>
      <c r="C3211" s="1" t="str">
        <v>Not Yet Received</v>
      </c>
      <c r="D3211" s="2" t="str">
        <v>Not Yet Received</v>
      </c>
      <c r="E3211" s="2" t="str">
        <v>Not Yet Received</v>
      </c>
      <c r="F3211" s="1">
        <v>644702</v>
      </c>
      <c r="G3211" s="1">
        <v>1</v>
      </c>
      <c r="H3211" s="1">
        <v>1</v>
      </c>
      <c r="I3211" s="1">
        <v>0</v>
      </c>
      <c r="J3211" s="1" t="str">
        <v>Chandigarh</v>
      </c>
      <c r="K3211" s="1" t="str">
        <v>Monday (6-10-2025)</v>
      </c>
      <c r="L3211" s="1">
        <f t="shared" si="156"/>
        <v>18048.8</v>
      </c>
      <c r="M3211" s="1">
        <f t="shared" si="157"/>
        <v>18048.8</v>
      </c>
      <c r="N3211" s="1">
        <f t="shared" si="158"/>
        <v>0</v>
      </c>
    </row>
    <row r="3212" spans="1:14" x14ac:dyDescent="0.25">
      <c r="A3212" s="1" t="str">
        <v>BioLegend</v>
      </c>
      <c r="B3212" s="1">
        <v>19896.8</v>
      </c>
      <c r="C3212" s="1" t="str">
        <v>Not Yet Received</v>
      </c>
      <c r="D3212" s="2" t="str">
        <v>Not Yet Received</v>
      </c>
      <c r="E3212" s="2" t="str">
        <v>Not Yet Received</v>
      </c>
      <c r="F3212" s="1">
        <v>651002</v>
      </c>
      <c r="G3212" s="1">
        <v>1</v>
      </c>
      <c r="H3212" s="1">
        <v>1</v>
      </c>
      <c r="I3212" s="1">
        <v>0</v>
      </c>
      <c r="J3212" s="1" t="str">
        <v>Mumbai</v>
      </c>
      <c r="K3212" s="1" t="str">
        <v>Saturday (4-10-2025)</v>
      </c>
      <c r="L3212" s="1">
        <f t="shared" si="156"/>
        <v>19896.8</v>
      </c>
      <c r="M3212" s="1">
        <f t="shared" si="157"/>
        <v>19896.8</v>
      </c>
      <c r="N3212" s="1">
        <f t="shared" si="158"/>
        <v>0</v>
      </c>
    </row>
    <row r="3213" spans="1:14" x14ac:dyDescent="0.25">
      <c r="A3213" s="1" t="str">
        <v>BioLegend</v>
      </c>
      <c r="B3213" s="1">
        <v>12012</v>
      </c>
      <c r="C3213" s="1" t="str">
        <v>Not Yet Received</v>
      </c>
      <c r="D3213" s="2" t="str">
        <v>Not Yet Received</v>
      </c>
      <c r="E3213" s="2" t="str">
        <v>Not Yet Received</v>
      </c>
      <c r="F3213" s="1">
        <v>653813</v>
      </c>
      <c r="G3213" s="1">
        <v>1</v>
      </c>
      <c r="H3213" s="1">
        <v>1</v>
      </c>
      <c r="I3213" s="1">
        <v>0</v>
      </c>
      <c r="J3213" s="1" t="str">
        <v>Kolkata</v>
      </c>
      <c r="K3213" s="1" t="str">
        <v>Monday (6-10-2025)</v>
      </c>
      <c r="L3213" s="1">
        <f t="shared" si="156"/>
        <v>12012</v>
      </c>
      <c r="M3213" s="1">
        <f t="shared" si="157"/>
        <v>12012</v>
      </c>
      <c r="N3213" s="1">
        <f t="shared" si="158"/>
        <v>0</v>
      </c>
    </row>
    <row r="3214" spans="1:14" x14ac:dyDescent="0.25">
      <c r="A3214" s="1" t="str">
        <v>BioLegend</v>
      </c>
      <c r="B3214" s="1">
        <v>15584.8</v>
      </c>
      <c r="C3214" s="1" t="str">
        <v>Not Yet Received</v>
      </c>
      <c r="D3214" s="2" t="str">
        <v>Not Yet Received</v>
      </c>
      <c r="E3214" s="2" t="str">
        <v>Not Yet Received</v>
      </c>
      <c r="F3214" s="1">
        <v>691502</v>
      </c>
      <c r="G3214" s="1">
        <v>1</v>
      </c>
      <c r="H3214" s="1">
        <v>1</v>
      </c>
      <c r="I3214" s="1">
        <v>0</v>
      </c>
      <c r="J3214" s="1" t="str">
        <v>Mumbai</v>
      </c>
      <c r="K3214" s="1" t="str">
        <v>Saturday (4-10-2025)</v>
      </c>
      <c r="L3214" s="1">
        <f t="shared" ref="L3214:L3246" si="159">G3214*B3214</f>
        <v>15584.8</v>
      </c>
      <c r="M3214" s="1">
        <f t="shared" ref="M3214:M3246" si="160">H3214*B3214</f>
        <v>15584.8</v>
      </c>
      <c r="N3214" s="1">
        <f t="shared" ref="N3214:N3246" si="161">I3214*B3214</f>
        <v>0</v>
      </c>
    </row>
    <row r="3215" spans="1:14" x14ac:dyDescent="0.25">
      <c r="A3215" s="1" t="str">
        <v>BioLegend</v>
      </c>
      <c r="B3215" s="1">
        <v>15584.8</v>
      </c>
      <c r="C3215" s="1" t="str">
        <v>Not Yet Received</v>
      </c>
      <c r="D3215" s="2" t="str">
        <v>Not Yet Received</v>
      </c>
      <c r="E3215" s="2" t="str">
        <v>Not Yet Received</v>
      </c>
      <c r="F3215" s="1">
        <v>692802</v>
      </c>
      <c r="G3215" s="1">
        <v>1</v>
      </c>
      <c r="H3215" s="1">
        <v>1</v>
      </c>
      <c r="I3215" s="1">
        <v>0</v>
      </c>
      <c r="J3215" s="1" t="str">
        <v>Pune</v>
      </c>
      <c r="K3215" s="1" t="str">
        <v>Saturday (4-10-2025)</v>
      </c>
      <c r="L3215" s="1">
        <f t="shared" si="159"/>
        <v>15584.8</v>
      </c>
      <c r="M3215" s="1">
        <f t="shared" si="160"/>
        <v>15584.8</v>
      </c>
      <c r="N3215" s="1">
        <f t="shared" si="161"/>
        <v>0</v>
      </c>
    </row>
    <row r="3216" spans="1:14" x14ac:dyDescent="0.25">
      <c r="A3216" s="1" t="str">
        <v>BioLegend</v>
      </c>
      <c r="B3216" s="1">
        <v>17679.2</v>
      </c>
      <c r="C3216" s="1" t="str">
        <v>Not Yet Received</v>
      </c>
      <c r="D3216" s="2" t="str">
        <v>Not Yet Received</v>
      </c>
      <c r="E3216" s="2" t="str">
        <v>Not Yet Received</v>
      </c>
      <c r="F3216" s="1">
        <v>693504</v>
      </c>
      <c r="G3216" s="1">
        <v>1</v>
      </c>
      <c r="H3216" s="1">
        <v>1</v>
      </c>
      <c r="I3216" s="1">
        <v>0</v>
      </c>
      <c r="J3216" s="1" t="str">
        <v>Delhi</v>
      </c>
      <c r="K3216" s="1">
        <v>0</v>
      </c>
      <c r="L3216" s="1">
        <f t="shared" si="159"/>
        <v>17679.2</v>
      </c>
      <c r="M3216" s="1">
        <f t="shared" si="160"/>
        <v>17679.2</v>
      </c>
      <c r="N3216" s="1">
        <f t="shared" si="161"/>
        <v>0</v>
      </c>
    </row>
    <row r="3217" spans="1:14" x14ac:dyDescent="0.25">
      <c r="A3217" s="1" t="str">
        <v>BioLegend</v>
      </c>
      <c r="B3217" s="1">
        <v>24393.599999999999</v>
      </c>
      <c r="C3217" s="1" t="str">
        <v>Not Yet Received</v>
      </c>
      <c r="D3217" s="2" t="str">
        <v>Not Yet Received</v>
      </c>
      <c r="E3217" s="2" t="str">
        <v>Not Yet Received</v>
      </c>
      <c r="F3217" s="1">
        <v>696806</v>
      </c>
      <c r="G3217" s="1">
        <v>1</v>
      </c>
      <c r="H3217" s="1">
        <v>1</v>
      </c>
      <c r="I3217" s="1">
        <v>0</v>
      </c>
      <c r="J3217" s="1" t="str">
        <v>Kolkata</v>
      </c>
      <c r="K3217" s="1" t="str">
        <v>Monday (6-10-2025)</v>
      </c>
      <c r="L3217" s="1">
        <f t="shared" si="159"/>
        <v>24393.599999999999</v>
      </c>
      <c r="M3217" s="1">
        <f t="shared" si="160"/>
        <v>24393.599999999999</v>
      </c>
      <c r="N3217" s="1">
        <f t="shared" si="161"/>
        <v>0</v>
      </c>
    </row>
    <row r="3218" spans="1:14" x14ac:dyDescent="0.25">
      <c r="A3218" s="1" t="str">
        <v>BioLegend</v>
      </c>
      <c r="B3218" s="1">
        <v>24024</v>
      </c>
      <c r="C3218" s="1" t="str">
        <v>Not Yet Received</v>
      </c>
      <c r="D3218" s="2" t="str">
        <v>Not Yet Received</v>
      </c>
      <c r="E3218" s="2" t="str">
        <v>Not Yet Received</v>
      </c>
      <c r="F3218" s="1">
        <v>696814</v>
      </c>
      <c r="G3218" s="1">
        <v>1</v>
      </c>
      <c r="H3218" s="1">
        <v>1</v>
      </c>
      <c r="I3218" s="1">
        <v>0</v>
      </c>
      <c r="J3218" s="1" t="str">
        <v>Bhuvneshwar</v>
      </c>
      <c r="K3218" s="1" t="str">
        <v>On Hold</v>
      </c>
      <c r="L3218" s="1">
        <f t="shared" si="159"/>
        <v>24024</v>
      </c>
      <c r="M3218" s="1">
        <f t="shared" si="160"/>
        <v>24024</v>
      </c>
      <c r="N3218" s="1">
        <f t="shared" si="161"/>
        <v>0</v>
      </c>
    </row>
    <row r="3219" spans="1:14" x14ac:dyDescent="0.25">
      <c r="A3219" s="1" t="str">
        <v>BioLegend</v>
      </c>
      <c r="B3219" s="1">
        <v>7268.7999999999993</v>
      </c>
      <c r="C3219" s="1" t="str">
        <v>Not Yet Received</v>
      </c>
      <c r="D3219" s="2" t="str">
        <v>Not Yet Received</v>
      </c>
      <c r="E3219" s="2" t="str">
        <v>Not Yet Received</v>
      </c>
      <c r="F3219" s="1">
        <v>740153</v>
      </c>
      <c r="G3219" s="1">
        <v>1</v>
      </c>
      <c r="H3219" s="1">
        <v>1</v>
      </c>
      <c r="I3219" s="1">
        <v>0</v>
      </c>
      <c r="J3219" s="1" t="str">
        <v>Gujrat</v>
      </c>
      <c r="K3219" s="1" t="str">
        <v>Saturday (4-10-2025)</v>
      </c>
      <c r="L3219" s="1">
        <f t="shared" si="159"/>
        <v>7268.7999999999993</v>
      </c>
      <c r="M3219" s="1">
        <f t="shared" si="160"/>
        <v>7268.7999999999993</v>
      </c>
      <c r="N3219" s="1">
        <f t="shared" si="161"/>
        <v>0</v>
      </c>
    </row>
    <row r="3220" spans="1:14" x14ac:dyDescent="0.25">
      <c r="A3220" s="1" t="str">
        <v>BioLegend</v>
      </c>
      <c r="B3220" s="1">
        <v>7268.7999999999993</v>
      </c>
      <c r="C3220" s="1" t="str">
        <v>Not Yet Received</v>
      </c>
      <c r="D3220" s="2" t="str">
        <v>Not Yet Received</v>
      </c>
      <c r="E3220" s="2" t="str">
        <v>Not Yet Received</v>
      </c>
      <c r="F3220" s="1">
        <v>740154</v>
      </c>
      <c r="G3220" s="1">
        <v>1</v>
      </c>
      <c r="H3220" s="1">
        <v>1</v>
      </c>
      <c r="I3220" s="1">
        <v>0</v>
      </c>
      <c r="J3220" s="1" t="str">
        <v>Gujrat</v>
      </c>
      <c r="K3220" s="1" t="str">
        <v>Saturday (4-10-2025)</v>
      </c>
      <c r="L3220" s="1">
        <f t="shared" si="159"/>
        <v>7268.7999999999993</v>
      </c>
      <c r="M3220" s="1">
        <f t="shared" si="160"/>
        <v>7268.7999999999993</v>
      </c>
      <c r="N3220" s="1">
        <f t="shared" si="161"/>
        <v>0</v>
      </c>
    </row>
    <row r="3221" spans="1:14" x14ac:dyDescent="0.25">
      <c r="A3221" s="1" t="str">
        <v>BioLegend</v>
      </c>
      <c r="B3221" s="1">
        <v>7268.7999999999993</v>
      </c>
      <c r="C3221" s="1" t="str">
        <v>Not Yet Received</v>
      </c>
      <c r="D3221" s="2" t="str">
        <v>Not Yet Received</v>
      </c>
      <c r="E3221" s="2" t="str">
        <v>Not Yet Received</v>
      </c>
      <c r="F3221" s="1">
        <v>740155</v>
      </c>
      <c r="G3221" s="1">
        <v>1</v>
      </c>
      <c r="H3221" s="1">
        <v>1</v>
      </c>
      <c r="I3221" s="1">
        <v>0</v>
      </c>
      <c r="J3221" s="1" t="str">
        <v>Gujrat</v>
      </c>
      <c r="K3221" s="1" t="str">
        <v>Saturday (4-10-2025)</v>
      </c>
      <c r="L3221" s="1">
        <f t="shared" si="159"/>
        <v>7268.7999999999993</v>
      </c>
      <c r="M3221" s="1">
        <f t="shared" si="160"/>
        <v>7268.7999999999993</v>
      </c>
      <c r="N3221" s="1">
        <f t="shared" si="161"/>
        <v>0</v>
      </c>
    </row>
    <row r="3222" spans="1:14" x14ac:dyDescent="0.25">
      <c r="A3222" s="1" t="str">
        <v>BioLegend</v>
      </c>
      <c r="B3222" s="1">
        <v>7268.7999999999993</v>
      </c>
      <c r="C3222" s="1" t="str">
        <v>Not Yet Received</v>
      </c>
      <c r="D3222" s="2" t="str">
        <v>Not Yet Received</v>
      </c>
      <c r="E3222" s="2" t="str">
        <v>Not Yet Received</v>
      </c>
      <c r="F3222" s="1">
        <v>740156</v>
      </c>
      <c r="G3222" s="1">
        <v>1</v>
      </c>
      <c r="H3222" s="1">
        <v>1</v>
      </c>
      <c r="I3222" s="1">
        <v>0</v>
      </c>
      <c r="J3222" s="1" t="str">
        <v>Gujrat</v>
      </c>
      <c r="K3222" s="1" t="str">
        <v>Saturday (4-10-2025)</v>
      </c>
      <c r="L3222" s="1">
        <f t="shared" si="159"/>
        <v>7268.7999999999993</v>
      </c>
      <c r="M3222" s="1">
        <f t="shared" si="160"/>
        <v>7268.7999999999993</v>
      </c>
      <c r="N3222" s="1">
        <f t="shared" si="161"/>
        <v>0</v>
      </c>
    </row>
    <row r="3223" spans="1:14" x14ac:dyDescent="0.25">
      <c r="A3223" s="1" t="str">
        <v>BioLegend</v>
      </c>
      <c r="B3223" s="1">
        <v>7268.7999999999993</v>
      </c>
      <c r="C3223" s="1" t="str">
        <v>Not Yet Received</v>
      </c>
      <c r="D3223" s="2" t="str">
        <v>Not Yet Received</v>
      </c>
      <c r="E3223" s="2" t="str">
        <v>Not Yet Received</v>
      </c>
      <c r="F3223" s="1">
        <v>740157</v>
      </c>
      <c r="G3223" s="1">
        <v>1</v>
      </c>
      <c r="H3223" s="1">
        <v>1</v>
      </c>
      <c r="I3223" s="1">
        <v>0</v>
      </c>
      <c r="J3223" s="1" t="str">
        <v>Gujrat</v>
      </c>
      <c r="K3223" s="1" t="str">
        <v>Saturday (4-10-2025)</v>
      </c>
      <c r="L3223" s="1">
        <f t="shared" si="159"/>
        <v>7268.7999999999993</v>
      </c>
      <c r="M3223" s="1">
        <f t="shared" si="160"/>
        <v>7268.7999999999993</v>
      </c>
      <c r="N3223" s="1">
        <f t="shared" si="161"/>
        <v>0</v>
      </c>
    </row>
    <row r="3224" spans="1:14" x14ac:dyDescent="0.25">
      <c r="A3224" s="1" t="str">
        <v>BioLegend</v>
      </c>
      <c r="B3224" s="1">
        <v>7268.7999999999993</v>
      </c>
      <c r="C3224" s="1" t="str">
        <v>Not Yet Received</v>
      </c>
      <c r="D3224" s="2" t="str">
        <v>Not Yet Received</v>
      </c>
      <c r="E3224" s="2" t="str">
        <v>Not Yet Received</v>
      </c>
      <c r="F3224" s="1">
        <v>740158</v>
      </c>
      <c r="G3224" s="1">
        <v>1</v>
      </c>
      <c r="H3224" s="1">
        <v>1</v>
      </c>
      <c r="I3224" s="1">
        <v>0</v>
      </c>
      <c r="J3224" s="1" t="str">
        <v>Gujrat</v>
      </c>
      <c r="K3224" s="1" t="str">
        <v>Saturday (4-10-2025)</v>
      </c>
      <c r="L3224" s="1">
        <f t="shared" si="159"/>
        <v>7268.7999999999993</v>
      </c>
      <c r="M3224" s="1">
        <f t="shared" si="160"/>
        <v>7268.7999999999993</v>
      </c>
      <c r="N3224" s="1">
        <f t="shared" si="161"/>
        <v>0</v>
      </c>
    </row>
    <row r="3225" spans="1:14" x14ac:dyDescent="0.25">
      <c r="A3225" s="1" t="str">
        <v>BioLegend</v>
      </c>
      <c r="B3225" s="1">
        <v>7268.7999999999993</v>
      </c>
      <c r="C3225" s="1" t="str">
        <v>Not Yet Received</v>
      </c>
      <c r="D3225" s="2" t="str">
        <v>Not Yet Received</v>
      </c>
      <c r="E3225" s="2" t="str">
        <v>Not Yet Received</v>
      </c>
      <c r="F3225" s="1">
        <v>740159</v>
      </c>
      <c r="G3225" s="1">
        <v>1</v>
      </c>
      <c r="H3225" s="1">
        <v>1</v>
      </c>
      <c r="I3225" s="1">
        <v>0</v>
      </c>
      <c r="J3225" s="1" t="str">
        <v>Gujrat</v>
      </c>
      <c r="K3225" s="1" t="str">
        <v>Saturday (4-10-2025)</v>
      </c>
      <c r="L3225" s="1">
        <f t="shared" si="159"/>
        <v>7268.7999999999993</v>
      </c>
      <c r="M3225" s="1">
        <f t="shared" si="160"/>
        <v>7268.7999999999993</v>
      </c>
      <c r="N3225" s="1">
        <f t="shared" si="161"/>
        <v>0</v>
      </c>
    </row>
    <row r="3226" spans="1:14" x14ac:dyDescent="0.25">
      <c r="A3226" s="1" t="str">
        <v>BioLegend</v>
      </c>
      <c r="B3226" s="1">
        <v>7268.7999999999993</v>
      </c>
      <c r="C3226" s="1" t="str">
        <v>Not Yet Received</v>
      </c>
      <c r="D3226" s="2" t="str">
        <v>Not Yet Received</v>
      </c>
      <c r="E3226" s="2" t="str">
        <v>Not Yet Received</v>
      </c>
      <c r="F3226" s="1">
        <v>740161</v>
      </c>
      <c r="G3226" s="1">
        <v>1</v>
      </c>
      <c r="H3226" s="1">
        <v>1</v>
      </c>
      <c r="I3226" s="1">
        <v>0</v>
      </c>
      <c r="J3226" s="1" t="str">
        <v>Gujrat</v>
      </c>
      <c r="K3226" s="1" t="str">
        <v>Saturday (4-10-2025)</v>
      </c>
      <c r="L3226" s="1">
        <f t="shared" si="159"/>
        <v>7268.7999999999993</v>
      </c>
      <c r="M3226" s="1">
        <f t="shared" si="160"/>
        <v>7268.7999999999993</v>
      </c>
      <c r="N3226" s="1">
        <f t="shared" si="161"/>
        <v>0</v>
      </c>
    </row>
    <row r="3227" spans="1:14" x14ac:dyDescent="0.25">
      <c r="A3227" s="1" t="str">
        <v>BioLegend</v>
      </c>
      <c r="B3227" s="1">
        <v>18110.400000000001</v>
      </c>
      <c r="C3227" s="1" t="str">
        <v>Not Yet Received</v>
      </c>
      <c r="D3227" s="2" t="str">
        <v>Not Yet Received</v>
      </c>
      <c r="E3227" s="2" t="str">
        <v>Not Yet Received</v>
      </c>
      <c r="F3227" s="1">
        <v>740165</v>
      </c>
      <c r="G3227" s="1">
        <v>1</v>
      </c>
      <c r="H3227" s="1">
        <v>1</v>
      </c>
      <c r="I3227" s="1">
        <v>0</v>
      </c>
      <c r="J3227" s="1" t="str">
        <v>Gujrat</v>
      </c>
      <c r="K3227" s="1" t="str">
        <v>Saturday (4-10-2025)</v>
      </c>
      <c r="L3227" s="1">
        <f t="shared" si="159"/>
        <v>18110.400000000001</v>
      </c>
      <c r="M3227" s="1">
        <f t="shared" si="160"/>
        <v>18110.400000000001</v>
      </c>
      <c r="N3227" s="1">
        <f t="shared" si="161"/>
        <v>0</v>
      </c>
    </row>
    <row r="3228" spans="1:14" x14ac:dyDescent="0.25">
      <c r="A3228" s="1" t="str">
        <v>BioLegend</v>
      </c>
      <c r="B3228" s="1">
        <v>7268.7999999999993</v>
      </c>
      <c r="C3228" s="1" t="str">
        <v>Not Yet Received</v>
      </c>
      <c r="D3228" s="2" t="str">
        <v>Not Yet Received</v>
      </c>
      <c r="E3228" s="2" t="str">
        <v>Not Yet Received</v>
      </c>
      <c r="F3228" s="1">
        <v>740368</v>
      </c>
      <c r="G3228" s="1">
        <v>1</v>
      </c>
      <c r="H3228" s="1">
        <v>1</v>
      </c>
      <c r="I3228" s="1">
        <v>0</v>
      </c>
      <c r="J3228" s="1" t="str">
        <v>Gujrat</v>
      </c>
      <c r="K3228" s="1" t="str">
        <v>Saturday (4-10-2025)</v>
      </c>
      <c r="L3228" s="1">
        <f t="shared" si="159"/>
        <v>7268.7999999999993</v>
      </c>
      <c r="M3228" s="1">
        <f t="shared" si="160"/>
        <v>7268.7999999999993</v>
      </c>
      <c r="N3228" s="1">
        <f t="shared" si="161"/>
        <v>0</v>
      </c>
    </row>
    <row r="3229" spans="1:14" x14ac:dyDescent="0.25">
      <c r="A3229" s="1" t="str">
        <v>BioLegend</v>
      </c>
      <c r="B3229" s="1">
        <v>3634.3999999999996</v>
      </c>
      <c r="C3229" s="1" t="str">
        <v>Not Yet Received</v>
      </c>
      <c r="D3229" s="2" t="str">
        <v>Not Yet Received</v>
      </c>
      <c r="E3229" s="2" t="str">
        <v>Not Yet Received</v>
      </c>
      <c r="F3229" s="1">
        <v>740371</v>
      </c>
      <c r="G3229" s="1">
        <v>1</v>
      </c>
      <c r="H3229" s="1">
        <v>1</v>
      </c>
      <c r="I3229" s="1">
        <v>0</v>
      </c>
      <c r="J3229" s="1" t="str">
        <v>Gujrat</v>
      </c>
      <c r="K3229" s="1" t="str">
        <v>Saturday (4-10-2025)</v>
      </c>
      <c r="L3229" s="1">
        <f t="shared" si="159"/>
        <v>3634.3999999999996</v>
      </c>
      <c r="M3229" s="1">
        <f t="shared" si="160"/>
        <v>3634.3999999999996</v>
      </c>
      <c r="N3229" s="1">
        <f t="shared" si="161"/>
        <v>0</v>
      </c>
    </row>
    <row r="3230" spans="1:14" x14ac:dyDescent="0.25">
      <c r="A3230" s="1" t="str">
        <v>BioLegend</v>
      </c>
      <c r="B3230" s="1">
        <v>7268.7999999999993</v>
      </c>
      <c r="C3230" s="1" t="str">
        <v>Not Yet Received</v>
      </c>
      <c r="D3230" s="2" t="str">
        <v>Not Yet Received</v>
      </c>
      <c r="E3230" s="2" t="str">
        <v>Not Yet Received</v>
      </c>
      <c r="F3230" s="1">
        <v>740373</v>
      </c>
      <c r="G3230" s="1">
        <v>1</v>
      </c>
      <c r="H3230" s="1">
        <v>1</v>
      </c>
      <c r="I3230" s="1">
        <v>0</v>
      </c>
      <c r="J3230" s="1" t="str">
        <v>Gujrat</v>
      </c>
      <c r="K3230" s="1" t="str">
        <v>Saturday (4-10-2025)</v>
      </c>
      <c r="L3230" s="1">
        <f t="shared" si="159"/>
        <v>7268.7999999999993</v>
      </c>
      <c r="M3230" s="1">
        <f t="shared" si="160"/>
        <v>7268.7999999999993</v>
      </c>
      <c r="N3230" s="1">
        <f t="shared" si="161"/>
        <v>0</v>
      </c>
    </row>
    <row r="3231" spans="1:14" x14ac:dyDescent="0.25">
      <c r="A3231" s="1" t="str">
        <v>BioLegend</v>
      </c>
      <c r="B3231" s="1">
        <v>431.19999999999993</v>
      </c>
      <c r="C3231" s="1" t="str">
        <v>Not Yet Received</v>
      </c>
      <c r="D3231" s="2" t="str">
        <v>Not Yet Received</v>
      </c>
      <c r="E3231" s="2" t="str">
        <v>Not Yet Received</v>
      </c>
      <c r="F3231" s="1">
        <v>740379</v>
      </c>
      <c r="G3231" s="1">
        <v>2</v>
      </c>
      <c r="H3231" s="1">
        <v>2</v>
      </c>
      <c r="I3231" s="1">
        <v>0</v>
      </c>
      <c r="J3231" s="1" t="str">
        <v>Gujrat</v>
      </c>
      <c r="K3231" s="1" t="str">
        <v>Saturday (4-10-2025) FOC</v>
      </c>
      <c r="L3231" s="1">
        <f t="shared" si="159"/>
        <v>862.39999999999986</v>
      </c>
      <c r="M3231" s="1">
        <f t="shared" si="160"/>
        <v>862.39999999999986</v>
      </c>
      <c r="N3231" s="1">
        <f t="shared" si="161"/>
        <v>0</v>
      </c>
    </row>
    <row r="3232" spans="1:14" x14ac:dyDescent="0.25">
      <c r="A3232" s="1" t="str">
        <v>BioLegend</v>
      </c>
      <c r="B3232" s="1">
        <v>431.19999999999993</v>
      </c>
      <c r="C3232" s="1" t="str">
        <v>Not Yet Received</v>
      </c>
      <c r="D3232" s="2" t="str">
        <v>Not Yet Received</v>
      </c>
      <c r="E3232" s="2" t="str">
        <v>Not Yet Received</v>
      </c>
      <c r="F3232" s="1">
        <v>740379</v>
      </c>
      <c r="G3232" s="1">
        <v>1</v>
      </c>
      <c r="H3232" s="1">
        <v>1</v>
      </c>
      <c r="I3232" s="1">
        <v>0</v>
      </c>
      <c r="J3232" s="1" t="str">
        <v>Banglore</v>
      </c>
      <c r="K3232" s="1" t="str">
        <v>On Hold</v>
      </c>
      <c r="L3232" s="1">
        <f t="shared" si="159"/>
        <v>431.19999999999993</v>
      </c>
      <c r="M3232" s="1">
        <f t="shared" si="160"/>
        <v>431.19999999999993</v>
      </c>
      <c r="N3232" s="1">
        <f t="shared" si="161"/>
        <v>0</v>
      </c>
    </row>
    <row r="3233" spans="1:14" x14ac:dyDescent="0.25">
      <c r="A3233" s="1" t="str">
        <v>BioLegend</v>
      </c>
      <c r="B3233" s="1">
        <v>18110.400000000001</v>
      </c>
      <c r="C3233" s="1" t="str">
        <v>Not Yet Received</v>
      </c>
      <c r="D3233" s="2" t="str">
        <v>Not Yet Received</v>
      </c>
      <c r="E3233" s="2" t="str">
        <v>Not Yet Received</v>
      </c>
      <c r="F3233" s="1">
        <v>740931</v>
      </c>
      <c r="G3233" s="1">
        <v>1</v>
      </c>
      <c r="H3233" s="1">
        <v>1</v>
      </c>
      <c r="I3233" s="1">
        <v>0</v>
      </c>
      <c r="J3233" s="1" t="str">
        <v>Gujrat</v>
      </c>
      <c r="K3233" s="1" t="str">
        <v>Saturday (4-10-2025)</v>
      </c>
      <c r="L3233" s="1">
        <f t="shared" si="159"/>
        <v>18110.400000000001</v>
      </c>
      <c r="M3233" s="1">
        <f t="shared" si="160"/>
        <v>18110.400000000001</v>
      </c>
      <c r="N3233" s="1">
        <f t="shared" si="161"/>
        <v>0</v>
      </c>
    </row>
    <row r="3234" spans="1:14" x14ac:dyDescent="0.25">
      <c r="A3234" s="1" t="str">
        <v>BioLegend</v>
      </c>
      <c r="B3234" s="1">
        <v>3634.3999999999996</v>
      </c>
      <c r="C3234" s="1" t="str">
        <v>Not Yet Received</v>
      </c>
      <c r="D3234" s="2" t="str">
        <v>Not Yet Received</v>
      </c>
      <c r="E3234" s="2" t="str">
        <v>Not Yet Received</v>
      </c>
      <c r="F3234" s="1">
        <v>740932</v>
      </c>
      <c r="G3234" s="1">
        <v>1</v>
      </c>
      <c r="H3234" s="1">
        <v>1</v>
      </c>
      <c r="I3234" s="1">
        <v>0</v>
      </c>
      <c r="J3234" s="1" t="str">
        <v>Gujrat</v>
      </c>
      <c r="K3234" s="1" t="str">
        <v>Saturday (4-10-2025)</v>
      </c>
      <c r="L3234" s="1">
        <f t="shared" si="159"/>
        <v>3634.3999999999996</v>
      </c>
      <c r="M3234" s="1">
        <f t="shared" si="160"/>
        <v>3634.3999999999996</v>
      </c>
      <c r="N3234" s="1">
        <f t="shared" si="161"/>
        <v>0</v>
      </c>
    </row>
    <row r="3235" spans="1:14" x14ac:dyDescent="0.25">
      <c r="A3235" s="1" t="str">
        <v>BioLegend</v>
      </c>
      <c r="B3235" s="1">
        <v>7268.7999999999993</v>
      </c>
      <c r="C3235" s="1" t="str">
        <v>Not Yet Received</v>
      </c>
      <c r="D3235" s="2" t="str">
        <v>Not Yet Received</v>
      </c>
      <c r="E3235" s="2" t="str">
        <v>Not Yet Received</v>
      </c>
      <c r="F3235" s="1">
        <v>740936</v>
      </c>
      <c r="G3235" s="1">
        <v>1</v>
      </c>
      <c r="H3235" s="1">
        <v>1</v>
      </c>
      <c r="I3235" s="1">
        <v>0</v>
      </c>
      <c r="J3235" s="1" t="str">
        <v>Gujrat</v>
      </c>
      <c r="K3235" s="1" t="str">
        <v>Saturday (4-10-2025)</v>
      </c>
      <c r="L3235" s="1">
        <f t="shared" si="159"/>
        <v>7268.7999999999993</v>
      </c>
      <c r="M3235" s="1">
        <f t="shared" si="160"/>
        <v>7268.7999999999993</v>
      </c>
      <c r="N3235" s="1">
        <f t="shared" si="161"/>
        <v>0</v>
      </c>
    </row>
    <row r="3236" spans="1:14" x14ac:dyDescent="0.25">
      <c r="A3236" s="1" t="str">
        <v>BioLegend</v>
      </c>
      <c r="B3236" s="1">
        <v>7268.7999999999993</v>
      </c>
      <c r="C3236" s="1" t="str">
        <v>Not Yet Received</v>
      </c>
      <c r="D3236" s="2" t="str">
        <v>Not Yet Received</v>
      </c>
      <c r="E3236" s="2" t="str">
        <v>Not Yet Received</v>
      </c>
      <c r="F3236" s="1">
        <v>740937</v>
      </c>
      <c r="G3236" s="1">
        <v>1</v>
      </c>
      <c r="H3236" s="1">
        <v>1</v>
      </c>
      <c r="I3236" s="1">
        <v>0</v>
      </c>
      <c r="J3236" s="1" t="str">
        <v>Gujrat</v>
      </c>
      <c r="K3236" s="1" t="str">
        <v>Saturday (4-10-2025)</v>
      </c>
      <c r="L3236" s="1">
        <f t="shared" si="159"/>
        <v>7268.7999999999993</v>
      </c>
      <c r="M3236" s="1">
        <f t="shared" si="160"/>
        <v>7268.7999999999993</v>
      </c>
      <c r="N3236" s="1">
        <f t="shared" si="161"/>
        <v>0</v>
      </c>
    </row>
    <row r="3237" spans="1:14" x14ac:dyDescent="0.25">
      <c r="A3237" s="1" t="str">
        <v>BioLegend</v>
      </c>
      <c r="B3237" s="1">
        <v>7268.7999999999993</v>
      </c>
      <c r="C3237" s="1" t="str">
        <v>Not Yet Received</v>
      </c>
      <c r="D3237" s="2" t="str">
        <v>Not Yet Received</v>
      </c>
      <c r="E3237" s="2" t="str">
        <v>Not Yet Received</v>
      </c>
      <c r="F3237" s="1">
        <v>740939</v>
      </c>
      <c r="G3237" s="1">
        <v>1</v>
      </c>
      <c r="H3237" s="1">
        <v>1</v>
      </c>
      <c r="I3237" s="1">
        <v>0</v>
      </c>
      <c r="J3237" s="1" t="str">
        <v>Gujrat</v>
      </c>
      <c r="K3237" s="1" t="str">
        <v>Saturday (4-10-2025)</v>
      </c>
      <c r="L3237" s="1">
        <f t="shared" si="159"/>
        <v>7268.7999999999993</v>
      </c>
      <c r="M3237" s="1">
        <f t="shared" si="160"/>
        <v>7268.7999999999993</v>
      </c>
      <c r="N3237" s="1">
        <f t="shared" si="161"/>
        <v>0</v>
      </c>
    </row>
    <row r="3238" spans="1:14" x14ac:dyDescent="0.25">
      <c r="A3238" s="1" t="str">
        <v>BioLegend</v>
      </c>
      <c r="B3238" s="1">
        <v>7268.7999999999993</v>
      </c>
      <c r="C3238" s="1" t="str">
        <v>Not Yet Received</v>
      </c>
      <c r="D3238" s="2" t="str">
        <v>Not Yet Received</v>
      </c>
      <c r="E3238" s="2" t="str">
        <v>Not Yet Received</v>
      </c>
      <c r="F3238" s="1">
        <v>740940</v>
      </c>
      <c r="G3238" s="1">
        <v>1</v>
      </c>
      <c r="H3238" s="1">
        <v>1</v>
      </c>
      <c r="I3238" s="1">
        <v>0</v>
      </c>
      <c r="J3238" s="1" t="str">
        <v>Gujrat</v>
      </c>
      <c r="K3238" s="1" t="str">
        <v>Saturday (4-10-2025)</v>
      </c>
      <c r="L3238" s="1">
        <f t="shared" si="159"/>
        <v>7268.7999999999993</v>
      </c>
      <c r="M3238" s="1">
        <f t="shared" si="160"/>
        <v>7268.7999999999993</v>
      </c>
      <c r="N3238" s="1">
        <f t="shared" si="161"/>
        <v>0</v>
      </c>
    </row>
    <row r="3239" spans="1:14" x14ac:dyDescent="0.25">
      <c r="A3239" s="1" t="str">
        <v>BioLegend</v>
      </c>
      <c r="B3239" s="1">
        <v>7268.7999999999993</v>
      </c>
      <c r="C3239" s="1" t="str">
        <v>Not Yet Received</v>
      </c>
      <c r="D3239" s="2" t="str">
        <v>Not Yet Received</v>
      </c>
      <c r="E3239" s="2" t="str">
        <v>Not Yet Received</v>
      </c>
      <c r="F3239" s="1">
        <v>740941</v>
      </c>
      <c r="G3239" s="1">
        <v>1</v>
      </c>
      <c r="H3239" s="1">
        <v>1</v>
      </c>
      <c r="I3239" s="1">
        <v>0</v>
      </c>
      <c r="J3239" s="1" t="str">
        <v>Gujrat</v>
      </c>
      <c r="K3239" s="1" t="str">
        <v>Saturday (4-10-2025)</v>
      </c>
      <c r="L3239" s="1">
        <f t="shared" si="159"/>
        <v>7268.7999999999993</v>
      </c>
      <c r="M3239" s="1">
        <f t="shared" si="160"/>
        <v>7268.7999999999993</v>
      </c>
      <c r="N3239" s="1">
        <f t="shared" si="161"/>
        <v>0</v>
      </c>
    </row>
    <row r="3240" spans="1:14" x14ac:dyDescent="0.25">
      <c r="A3240" s="1" t="str">
        <v>BioLegend</v>
      </c>
      <c r="B3240" s="1">
        <v>7268.7999999999993</v>
      </c>
      <c r="C3240" s="1" t="str">
        <v>Not Yet Received</v>
      </c>
      <c r="D3240" s="2" t="str">
        <v>Not Yet Received</v>
      </c>
      <c r="E3240" s="2" t="str">
        <v>Not Yet Received</v>
      </c>
      <c r="F3240" s="1">
        <v>740942</v>
      </c>
      <c r="G3240" s="1">
        <v>1</v>
      </c>
      <c r="H3240" s="1">
        <v>1</v>
      </c>
      <c r="I3240" s="1">
        <v>0</v>
      </c>
      <c r="J3240" s="1" t="str">
        <v>Gujrat</v>
      </c>
      <c r="K3240" s="1" t="str">
        <v>Saturday (4-10-2025)</v>
      </c>
      <c r="L3240" s="1">
        <f t="shared" si="159"/>
        <v>7268.7999999999993</v>
      </c>
      <c r="M3240" s="1">
        <f t="shared" si="160"/>
        <v>7268.7999999999993</v>
      </c>
      <c r="N3240" s="1">
        <f t="shared" si="161"/>
        <v>0</v>
      </c>
    </row>
    <row r="3241" spans="1:14" x14ac:dyDescent="0.25">
      <c r="A3241" s="1" t="str">
        <v>BioLegend</v>
      </c>
      <c r="B3241" s="1">
        <v>7268.7999999999993</v>
      </c>
      <c r="C3241" s="1" t="str">
        <v>Not Yet Received</v>
      </c>
      <c r="D3241" s="2" t="str">
        <v>Not Yet Received</v>
      </c>
      <c r="E3241" s="2" t="str">
        <v>Not Yet Received</v>
      </c>
      <c r="F3241" s="1">
        <v>740943</v>
      </c>
      <c r="G3241" s="1">
        <v>1</v>
      </c>
      <c r="H3241" s="1">
        <v>1</v>
      </c>
      <c r="I3241" s="1">
        <v>0</v>
      </c>
      <c r="J3241" s="1" t="str">
        <v>Gujrat</v>
      </c>
      <c r="K3241" s="1" t="str">
        <v>Saturday (4-10-2025)</v>
      </c>
      <c r="L3241" s="1">
        <f t="shared" si="159"/>
        <v>7268.7999999999993</v>
      </c>
      <c r="M3241" s="1">
        <f t="shared" si="160"/>
        <v>7268.7999999999993</v>
      </c>
      <c r="N3241" s="1">
        <f t="shared" si="161"/>
        <v>0</v>
      </c>
    </row>
    <row r="3242" spans="1:14" x14ac:dyDescent="0.25">
      <c r="A3242" s="1" t="str">
        <v>BioLegend</v>
      </c>
      <c r="B3242" s="1">
        <v>7268.7999999999993</v>
      </c>
      <c r="C3242" s="1" t="str">
        <v>Not Yet Received</v>
      </c>
      <c r="D3242" s="2" t="str">
        <v>Not Yet Received</v>
      </c>
      <c r="E3242" s="2" t="str">
        <v>Not Yet Received</v>
      </c>
      <c r="F3242" s="1">
        <v>740944</v>
      </c>
      <c r="G3242" s="1">
        <v>1</v>
      </c>
      <c r="H3242" s="1">
        <v>1</v>
      </c>
      <c r="I3242" s="1">
        <v>0</v>
      </c>
      <c r="J3242" s="1" t="str">
        <v>Gujrat</v>
      </c>
      <c r="K3242" s="1" t="str">
        <v>Saturday (4-10-2025)</v>
      </c>
      <c r="L3242" s="1">
        <f t="shared" si="159"/>
        <v>7268.7999999999993</v>
      </c>
      <c r="M3242" s="1">
        <f t="shared" si="160"/>
        <v>7268.7999999999993</v>
      </c>
      <c r="N3242" s="1">
        <f t="shared" si="161"/>
        <v>0</v>
      </c>
    </row>
    <row r="3243" spans="1:14" x14ac:dyDescent="0.25">
      <c r="A3243" s="1" t="str">
        <v>BioLegend</v>
      </c>
      <c r="B3243" s="1">
        <v>108477.6</v>
      </c>
      <c r="C3243" s="1" t="str">
        <v>Not Yet Received</v>
      </c>
      <c r="D3243" s="2" t="str">
        <v>Not Yet Received</v>
      </c>
      <c r="E3243" s="2" t="str">
        <v>Not Yet Received</v>
      </c>
      <c r="F3243" s="1">
        <v>741024</v>
      </c>
      <c r="G3243" s="1">
        <v>1</v>
      </c>
      <c r="H3243" s="1">
        <v>1</v>
      </c>
      <c r="I3243" s="1">
        <v>0</v>
      </c>
      <c r="J3243" s="1" t="str">
        <v>Gujrat</v>
      </c>
      <c r="K3243" s="1" t="str">
        <v>Saturday (4-10-2025)</v>
      </c>
      <c r="L3243" s="1">
        <f t="shared" si="159"/>
        <v>108477.6</v>
      </c>
      <c r="M3243" s="1">
        <f t="shared" si="160"/>
        <v>108477.6</v>
      </c>
      <c r="N3243" s="1">
        <f t="shared" si="161"/>
        <v>0</v>
      </c>
    </row>
    <row r="3244" spans="1:14" x14ac:dyDescent="0.25">
      <c r="A3244" s="1" t="str">
        <v>BioLegend</v>
      </c>
      <c r="B3244" s="1">
        <v>65111.199999999997</v>
      </c>
      <c r="C3244" s="1" t="str">
        <v>Not Yet Received</v>
      </c>
      <c r="D3244" s="2" t="str">
        <v>Not Yet Received</v>
      </c>
      <c r="E3244" s="2" t="str">
        <v>Not Yet Received</v>
      </c>
      <c r="F3244" s="1">
        <v>741032</v>
      </c>
      <c r="G3244" s="1">
        <v>1</v>
      </c>
      <c r="H3244" s="1">
        <v>1</v>
      </c>
      <c r="I3244" s="1">
        <v>0</v>
      </c>
      <c r="J3244" s="1" t="str">
        <v>Banglore</v>
      </c>
      <c r="K3244" s="1" t="str">
        <v>On Hold</v>
      </c>
      <c r="L3244" s="1">
        <f t="shared" si="159"/>
        <v>65111.199999999997</v>
      </c>
      <c r="M3244" s="1">
        <f t="shared" si="160"/>
        <v>65111.199999999997</v>
      </c>
      <c r="N3244" s="1">
        <f t="shared" si="161"/>
        <v>0</v>
      </c>
    </row>
    <row r="3245" spans="1:14" x14ac:dyDescent="0.25">
      <c r="A3245" s="1" t="str">
        <v>BioLegend</v>
      </c>
      <c r="B3245" s="1">
        <v>7268.7999999999993</v>
      </c>
      <c r="C3245" s="1" t="str">
        <v>Not Yet Received</v>
      </c>
      <c r="D3245" s="2" t="str">
        <v>Not Yet Received</v>
      </c>
      <c r="E3245" s="2" t="str">
        <v>Not Yet Received</v>
      </c>
      <c r="F3245" s="1">
        <v>741110</v>
      </c>
      <c r="G3245" s="1">
        <v>1</v>
      </c>
      <c r="H3245" s="1">
        <v>1</v>
      </c>
      <c r="I3245" s="1">
        <v>0</v>
      </c>
      <c r="J3245" s="1" t="str">
        <v>Banglore</v>
      </c>
      <c r="K3245" s="1" t="str">
        <v>On Hold (FOC)</v>
      </c>
      <c r="L3245" s="1">
        <f t="shared" si="159"/>
        <v>7268.7999999999993</v>
      </c>
      <c r="M3245" s="1">
        <f t="shared" si="160"/>
        <v>7268.7999999999993</v>
      </c>
      <c r="N3245" s="1">
        <f t="shared" si="161"/>
        <v>0</v>
      </c>
    </row>
    <row r="3246" spans="1:14" x14ac:dyDescent="0.25">
      <c r="A3246" s="1" t="str">
        <v>BioLegend</v>
      </c>
      <c r="B3246" s="1">
        <v>108477.6</v>
      </c>
      <c r="C3246" s="1" t="str">
        <v>Not Yet Received</v>
      </c>
      <c r="D3246" s="2" t="str">
        <v>Not Yet Received</v>
      </c>
      <c r="E3246" s="2" t="str">
        <v>Not Yet Received</v>
      </c>
      <c r="F3246" s="1">
        <v>741335</v>
      </c>
      <c r="G3246" s="1">
        <v>1</v>
      </c>
      <c r="H3246" s="1">
        <v>1</v>
      </c>
      <c r="I3246" s="1">
        <v>0</v>
      </c>
      <c r="J3246" s="1" t="str">
        <v>Pune</v>
      </c>
      <c r="K3246" s="1" t="str">
        <v>Saturday (4-10-2025)</v>
      </c>
      <c r="L3246" s="1">
        <f t="shared" si="159"/>
        <v>108477.6</v>
      </c>
      <c r="M3246" s="1">
        <f t="shared" si="160"/>
        <v>108477.6</v>
      </c>
      <c r="N3246" s="1">
        <f t="shared" si="161"/>
        <v>0</v>
      </c>
    </row>
    <row r="3247" spans="1:14" x14ac:dyDescent="0.25">
      <c r="A3247" t="str">
        <v>BioLegend</v>
      </c>
      <c r="B3247">
        <v>9055.2000000000007</v>
      </c>
      <c r="C3247" t="str">
        <v>Not Yet Received</v>
      </c>
      <c r="D3247" s="6" t="str">
        <v>Not Yet Received</v>
      </c>
      <c r="E3247" s="6" t="str">
        <v>Not Yet Received</v>
      </c>
      <c r="F3247">
        <v>824805</v>
      </c>
      <c r="G3247">
        <v>1</v>
      </c>
      <c r="H3247">
        <v>1</v>
      </c>
      <c r="I3247">
        <v>0</v>
      </c>
      <c r="J3247" t="str">
        <v>Pune</v>
      </c>
      <c r="K3247" t="str">
        <v>Saturday (4-10-2025)</v>
      </c>
    </row>
    <row r="3248" spans="1:14" x14ac:dyDescent="0.25">
      <c r="A3248" t="str">
        <v>BioLegend</v>
      </c>
      <c r="B3248">
        <v>6221.6</v>
      </c>
      <c r="C3248" t="str">
        <v>Not Yet Received</v>
      </c>
      <c r="D3248" s="6" t="str">
        <v>Not Yet Received</v>
      </c>
      <c r="E3248" s="6" t="str">
        <v>Not Yet Received</v>
      </c>
      <c r="F3248">
        <v>935101</v>
      </c>
      <c r="G3248">
        <v>1</v>
      </c>
      <c r="H3248">
        <v>1</v>
      </c>
      <c r="I3248">
        <v>0</v>
      </c>
      <c r="J3248" t="str">
        <v>Kanpur</v>
      </c>
      <c r="K3248" t="str">
        <v>Saturday (4-10-2025)</v>
      </c>
    </row>
    <row r="3249" spans="1:11" x14ac:dyDescent="0.25">
      <c r="A3249">
        <v>0</v>
      </c>
      <c r="B3249">
        <v>0</v>
      </c>
      <c r="C3249">
        <v>0</v>
      </c>
      <c r="D3249" s="6">
        <v>0</v>
      </c>
      <c r="E3249" s="6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3450</v>
      </c>
      <c r="D1" s="50" t="s">
        <v>6</v>
      </c>
      <c r="E1" s="50" t="s">
        <v>3451</v>
      </c>
      <c r="F1" s="50" t="s">
        <v>2534</v>
      </c>
      <c r="G1" s="50" t="s">
        <v>3452</v>
      </c>
      <c r="H1" s="50"/>
      <c r="I1" s="50" t="s">
        <v>3453</v>
      </c>
      <c r="J1" s="50" t="s">
        <v>3455</v>
      </c>
      <c r="K1" s="50" t="s">
        <v>3454</v>
      </c>
      <c r="L1" s="50" t="s">
        <v>3456</v>
      </c>
    </row>
    <row r="2" spans="1:12" x14ac:dyDescent="0.25">
      <c r="A2" s="25" t="str">
        <v>BioLegend</v>
      </c>
      <c r="B2" s="25">
        <f ca="1">SUMIF('Report 2'!A:N,'Brand Wise Report'!A2,'Report 2'!G:G)</f>
        <v>3181</v>
      </c>
      <c r="C2" s="25">
        <f ca="1">SUMIF('Report 2'!A:N,'Brand Wise Report'!A2,'Report 2'!L:L)</f>
        <v>50993731.359999813</v>
      </c>
      <c r="D2" s="25">
        <f ca="1">SUMIF('Report 2'!A:N,'Brand Wise Report'!A2,'Report 2'!H:H)</f>
        <v>3091</v>
      </c>
      <c r="E2" s="25">
        <f ca="1">SUMIF('Report 2'!A:N,'Brand Wise Report'!A2,'Report 2'!M:M)</f>
        <v>50064395.626666509</v>
      </c>
      <c r="F2" s="25">
        <f ca="1">SUMIF('Report 2'!A:N,'Brand Wise Report'!A2,'Report 2'!I:I)</f>
        <v>90</v>
      </c>
      <c r="G2" s="25">
        <f ca="1">SUMIF('Report 2'!A:N,'Brand Wise Report'!A2,'Report 2'!N:N)</f>
        <v>929335.7333333334</v>
      </c>
      <c r="H2" s="25"/>
      <c r="I2" s="25">
        <f>SUMIFS('Report 2'!I:I,'Report 2'!A:A,A2,'Report 2'!J:J,"stock")</f>
        <v>51</v>
      </c>
      <c r="J2" s="25">
        <f>SUMIFS('Report 2'!N:N,'Report 2'!A:A,A2,'Report 2'!J:J,"stock")</f>
        <v>333247.19999999995</v>
      </c>
      <c r="K2" s="25">
        <f>SUMIFS('Report 2'!I:I,'Report 2'!A:A,A2,'Report 2'!J:J,"&lt;&gt;stock")</f>
        <v>39</v>
      </c>
      <c r="L2" s="25">
        <f>SUMIFS('Report 2'!N:N,'Report 2'!A:A,A2,'Report 2'!J:J,"&lt;&gt;stock")</f>
        <v>596088.53333333333</v>
      </c>
    </row>
    <row r="3" spans="1:12" x14ac:dyDescent="0.25">
      <c r="A3" s="25" t="str">
        <v>Dharmacon</v>
      </c>
      <c r="B3" s="25">
        <f ca="1">SUMIF('Report 2'!A:N,'Brand Wise Report'!A3,'Report 2'!G:G)</f>
        <v>294</v>
      </c>
      <c r="C3" s="25">
        <f ca="1">SUMIF('Report 2'!A:N,'Brand Wise Report'!A3,'Report 2'!L:L)</f>
        <v>9639640.5600000098</v>
      </c>
      <c r="D3" s="25">
        <f ca="1">SUMIF('Report 2'!A:N,'Brand Wise Report'!A3,'Report 2'!H:H)</f>
        <v>284</v>
      </c>
      <c r="E3" s="25">
        <f ca="1">SUMIF('Report 2'!A:N,'Brand Wise Report'!A3,'Report 2'!M:M)</f>
        <v>9074315.3600000106</v>
      </c>
      <c r="F3" s="25">
        <f ca="1">SUMIF('Report 2'!A:N,'Brand Wise Report'!A3,'Report 2'!I:I)</f>
        <v>10</v>
      </c>
      <c r="G3" s="25">
        <f ca="1">SUMIF('Report 2'!A:N,'Brand Wise Report'!A3,'Report 2'!N:N)</f>
        <v>565325.19999999995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7</v>
      </c>
      <c r="L3" s="25">
        <f>SUMIFS('Report 2'!N:N,'Report 2'!A:A,A3,'Report 2'!J:J,"&lt;&gt;stock")</f>
        <v>540562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85</v>
      </c>
      <c r="E6" s="25">
        <f ca="1">SUMIF('Report 2'!A:N,'Brand Wise Report'!A6,'Report 2'!M:M)</f>
        <v>8756202.4000000022</v>
      </c>
      <c r="F6" s="25">
        <f ca="1">SUMIF('Report 2'!A:N,'Brand Wise Report'!A6,'Report 2'!I:I)</f>
        <v>2</v>
      </c>
      <c r="G6" s="25">
        <f ca="1">SUMIF('Report 2'!A:N,'Brand Wise Report'!A6,'Report 2'!N:N)</f>
        <v>322608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1</v>
      </c>
      <c r="L6" s="25">
        <f>SUMIFS('Report 2'!N:N,'Report 2'!A:A,A6,'Report 2'!J:J,"&lt;&gt;stock")</f>
        <v>33264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34</v>
      </c>
      <c r="C8" s="25">
        <f ca="1">SUMIF('Report 2'!A:N,'Brand Wise Report'!A8,'Report 2'!L:L)</f>
        <v>2110636.88</v>
      </c>
      <c r="D8" s="25">
        <f ca="1">SUMIF('Report 2'!A:N,'Brand Wise Report'!A8,'Report 2'!H:H)</f>
        <v>33</v>
      </c>
      <c r="E8" s="25">
        <f ca="1">SUMIF('Report 2'!A:N,'Brand Wise Report'!A8,'Report 2'!M:M)</f>
        <v>2101924.88</v>
      </c>
      <c r="F8" s="25">
        <f ca="1">SUMIF('Report 2'!A:N,'Brand Wise Report'!A8,'Report 2'!I:I)</f>
        <v>1</v>
      </c>
      <c r="G8" s="25">
        <f ca="1">SUMIF('Report 2'!A:N,'Brand Wise Report'!A8,'Report 2'!N:N)</f>
        <v>8712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1</v>
      </c>
      <c r="L8" s="25">
        <f>SUMIFS('Report 2'!N:N,'Report 2'!A:A,A8,'Report 2'!J:J,"&lt;&gt;stock")</f>
        <v>8712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7326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7326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110</v>
      </c>
      <c r="E11" s="25">
        <f ca="1">SUMIF('Report 2'!A:N,'Brand Wise Report'!A11,'Report 2'!M:M)</f>
        <v>817414.40000000026</v>
      </c>
      <c r="F11" s="25">
        <f ca="1">SUMIF('Report 2'!A:N,'Brand Wise Report'!A11,'Report 2'!I:I)</f>
        <v>3</v>
      </c>
      <c r="G11" s="25">
        <f ca="1">SUMIF('Report 2'!A:N,'Brand Wise Report'!A11,'Report 2'!N:N)</f>
        <v>33158.400000000001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3</v>
      </c>
      <c r="L11" s="25">
        <f>SUMIFS('Report 2'!N:N,'Report 2'!A:A,A11,'Report 2'!J:J,"&lt;&gt;stock")</f>
        <v>33158.400000000001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89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50952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50952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94</v>
      </c>
      <c r="G33" s="25">
        <f ca="1">SUMIF('Report 2'!A:N,'Brand Wise Report'!A33,'Report 2'!N:N)</f>
        <v>408670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3</v>
      </c>
      <c r="L33" s="25">
        <f>SUMIFS('Report 2'!N:N,'Report 2'!A:A,A33,'Report 2'!J:J,"&lt;&gt;stock")</f>
        <v>29000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3457</v>
      </c>
      <c r="B39" s="50">
        <f t="shared" ref="B39:G39" ca="1" si="0">SUM(B2:B38)</f>
        <v>4353</v>
      </c>
      <c r="C39" s="50">
        <f t="shared" ca="1" si="0"/>
        <v>83868046.629999816</v>
      </c>
      <c r="D39" s="50">
        <f t="shared" ca="1" si="0"/>
        <v>4060</v>
      </c>
      <c r="E39" s="50">
        <f t="shared" ca="1" si="0"/>
        <v>80349462.716666535</v>
      </c>
      <c r="F39" s="50">
        <f t="shared" ca="1" si="0"/>
        <v>293</v>
      </c>
      <c r="G39" s="50">
        <f t="shared" ca="1" si="0"/>
        <v>3518583.9133333331</v>
      </c>
      <c r="H39" s="50"/>
      <c r="I39" s="50">
        <f>SUM(I2:I38)</f>
        <v>228</v>
      </c>
      <c r="J39" s="50">
        <f>SUM(J2:J38)</f>
        <v>2188440.98</v>
      </c>
      <c r="K39" s="50">
        <f>SUM(K2:K38)</f>
        <v>65</v>
      </c>
      <c r="L39" s="50">
        <f>SUM(L2:L38)</f>
        <v>1330142.9333333331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25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25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>
        <v>0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>
        <v>0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>
        <v>0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>
        <v>0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 t="str">
        <v>Dispatch Date</v>
      </c>
      <c r="B381" s="1" t="str">
        <v>Awb Number</v>
      </c>
      <c r="C381" s="1" t="str">
        <v>Docket Status</v>
      </c>
      <c r="D381" s="1" t="str">
        <v>Customer name</v>
      </c>
      <c r="E381" s="1" t="str">
        <v>Other</v>
      </c>
      <c r="F381" s="1" t="str">
        <v>Dispatch Date</v>
      </c>
      <c r="G381" s="2"/>
      <c r="H381" s="1"/>
    </row>
    <row r="382" spans="1:8" x14ac:dyDescent="0.25">
      <c r="A382" s="2">
        <v>45812</v>
      </c>
      <c r="B382" s="1" t="str">
        <v>BY HAND</v>
      </c>
      <c r="C382" s="1" t="str">
        <v>PRIYANKA MADAM</v>
      </c>
      <c r="D382" s="1" t="str">
        <v>ICGEB</v>
      </c>
      <c r="E382" s="1" t="str">
        <v>Other</v>
      </c>
      <c r="F382" s="1" t="str">
        <v>Wednesday</v>
      </c>
      <c r="G382" s="2"/>
      <c r="H382" s="1"/>
    </row>
    <row r="383" spans="1:8" x14ac:dyDescent="0.25">
      <c r="A383" s="2">
        <v>45840</v>
      </c>
      <c r="B383" s="1" t="str">
        <v>BY PORTER</v>
      </c>
      <c r="C383" s="1" t="str">
        <v>BY PORTER</v>
      </c>
      <c r="D383" s="1" t="str">
        <v>NDTL</v>
      </c>
      <c r="E383" s="1" t="str">
        <v>Other</v>
      </c>
      <c r="F383" s="1" t="str">
        <v>Wednesday</v>
      </c>
      <c r="G383" s="2"/>
      <c r="H383" s="1"/>
    </row>
    <row r="384" spans="1:8" x14ac:dyDescent="0.25">
      <c r="A384" s="2">
        <v>45894</v>
      </c>
      <c r="B384" s="1" t="str">
        <v>D3001955194</v>
      </c>
      <c r="C384" s="1" t="str">
        <v>Delivered</v>
      </c>
      <c r="D384" s="1" t="str">
        <v>IISER MOHALI</v>
      </c>
      <c r="E384" s="1" t="str">
        <v>DTDC</v>
      </c>
      <c r="F384" s="1" t="str">
        <v>Monday</v>
      </c>
      <c r="G384" s="2"/>
      <c r="H384" s="1"/>
    </row>
    <row r="385" spans="1:8" x14ac:dyDescent="0.25">
      <c r="A385" s="2">
        <v>45846</v>
      </c>
      <c r="B385" s="1" t="str">
        <v>D3001996933</v>
      </c>
      <c r="C385" s="1" t="str">
        <v>Delivered</v>
      </c>
      <c r="D385" s="1" t="str">
        <v>VECTOR</v>
      </c>
      <c r="E385" s="1" t="str">
        <v>DTDC</v>
      </c>
      <c r="F385" s="1" t="str">
        <v>Tuesday</v>
      </c>
      <c r="G385" s="2"/>
      <c r="H385" s="1"/>
    </row>
    <row r="386" spans="1:8" x14ac:dyDescent="0.25">
      <c r="A386" s="2">
        <v>45846</v>
      </c>
      <c r="B386" s="1" t="str">
        <v>D3001996934</v>
      </c>
      <c r="C386" s="1" t="str">
        <v>Delivered</v>
      </c>
      <c r="D386" s="1" t="str">
        <v>BIO SYSTEMS</v>
      </c>
      <c r="E386" s="1" t="str">
        <v>DTDC</v>
      </c>
      <c r="F386" s="1" t="str">
        <v>Tuesday</v>
      </c>
      <c r="G386" s="2"/>
      <c r="H386" s="1"/>
    </row>
    <row r="387" spans="1:8" x14ac:dyDescent="0.25">
      <c r="A387" s="2">
        <v>45846</v>
      </c>
      <c r="B387" s="1" t="str">
        <v>D3001996935</v>
      </c>
      <c r="C387" s="1" t="str">
        <v>Delivered</v>
      </c>
      <c r="D387" s="1" t="str">
        <v>Medlife</v>
      </c>
      <c r="E387" s="1" t="str">
        <v>DTDC</v>
      </c>
      <c r="F387" s="1" t="str">
        <v>Tuesday</v>
      </c>
      <c r="G387" s="2"/>
      <c r="H387" s="1"/>
    </row>
    <row r="388" spans="1:8" x14ac:dyDescent="0.25">
      <c r="A388" s="2">
        <v>45880</v>
      </c>
      <c r="B388" s="1" t="str">
        <v>D3001997013</v>
      </c>
      <c r="C388" s="1" t="str">
        <v>Delivered</v>
      </c>
      <c r="D388" s="1" t="str">
        <v>RESEARCH WORLD</v>
      </c>
      <c r="E388" s="1" t="str">
        <v>DTDC</v>
      </c>
      <c r="F388" s="1" t="str">
        <v>Monday</v>
      </c>
      <c r="G388" s="2"/>
      <c r="H388" s="1"/>
    </row>
    <row r="389" spans="1:8" x14ac:dyDescent="0.25">
      <c r="A389" s="2">
        <v>45880</v>
      </c>
      <c r="B389" s="1" t="str">
        <v>D3001997014</v>
      </c>
      <c r="C389" s="1" t="str">
        <v>Delivered</v>
      </c>
      <c r="D389" s="1" t="str">
        <v>IMTECH</v>
      </c>
      <c r="E389" s="1" t="str">
        <v>DTDC</v>
      </c>
      <c r="F389" s="1" t="str">
        <v>Monday</v>
      </c>
      <c r="G389" s="2"/>
      <c r="H389" s="1"/>
    </row>
    <row r="390" spans="1:8" x14ac:dyDescent="0.25">
      <c r="A390" s="2">
        <v>45880</v>
      </c>
      <c r="B390" s="1" t="str">
        <v>D3001997015</v>
      </c>
      <c r="C390" s="1" t="str">
        <v>Delivered</v>
      </c>
      <c r="D390" s="1" t="str">
        <v>IIT-ROORKE</v>
      </c>
      <c r="E390" s="1" t="str">
        <v>DTDC</v>
      </c>
      <c r="F390" s="1" t="str">
        <v>Monday</v>
      </c>
      <c r="G390" s="2"/>
      <c r="H390" s="1"/>
    </row>
    <row r="391" spans="1:8" x14ac:dyDescent="0.25">
      <c r="A391" s="2">
        <v>45887</v>
      </c>
      <c r="B391" s="1" t="str">
        <v>D3001997017</v>
      </c>
      <c r="C391" s="1" t="str">
        <v>Delivered</v>
      </c>
      <c r="D391" s="1" t="str">
        <v>Essence</v>
      </c>
      <c r="E391" s="1" t="str">
        <v>DTDC</v>
      </c>
      <c r="F391" s="1" t="str">
        <v>Monday</v>
      </c>
      <c r="G391" s="2"/>
      <c r="H391" s="1"/>
    </row>
    <row r="392" spans="1:8" x14ac:dyDescent="0.25">
      <c r="A392" s="2">
        <v>45887</v>
      </c>
      <c r="B392" s="1" t="str">
        <v>D3001997018</v>
      </c>
      <c r="C392" s="1" t="str">
        <v>Delivered</v>
      </c>
      <c r="D392" s="1" t="str">
        <v>MEDLIFE</v>
      </c>
      <c r="E392" s="1" t="str">
        <v>DTDC</v>
      </c>
      <c r="F392" s="1" t="str">
        <v>Monday</v>
      </c>
      <c r="G392" s="2"/>
      <c r="H392" s="1"/>
    </row>
    <row r="393" spans="1:8" x14ac:dyDescent="0.25">
      <c r="A393" s="2">
        <v>45836</v>
      </c>
      <c r="B393" s="1" t="str">
        <v>D3002213696</v>
      </c>
      <c r="C393" s="1" t="str">
        <v>Delivered</v>
      </c>
      <c r="D393" s="1" t="str">
        <v>SOHST</v>
      </c>
      <c r="E393" s="1" t="str">
        <v>DTDC</v>
      </c>
      <c r="F393" s="1" t="str">
        <v>Saturday</v>
      </c>
      <c r="G393" s="2"/>
      <c r="H393" s="1"/>
    </row>
    <row r="394" spans="1:8" x14ac:dyDescent="0.25">
      <c r="A394" s="2">
        <v>45846</v>
      </c>
      <c r="B394" s="1" t="str">
        <v>D3002213697</v>
      </c>
      <c r="C394" s="1" t="str">
        <v>Delivered</v>
      </c>
      <c r="D394" s="1" t="str">
        <v>RESEARCH</v>
      </c>
      <c r="E394" s="1" t="str">
        <v>DTDC</v>
      </c>
      <c r="F394" s="1" t="str">
        <v>Tuesday</v>
      </c>
      <c r="G394" s="2"/>
      <c r="H394" s="1"/>
    </row>
    <row r="395" spans="1:8" x14ac:dyDescent="0.25">
      <c r="A395" s="2">
        <v>45832</v>
      </c>
      <c r="B395" s="1" t="str">
        <v>D3002213704</v>
      </c>
      <c r="C395" s="1" t="str">
        <v>Delivered</v>
      </c>
      <c r="D395" s="1" t="str">
        <v>MEDLIFE</v>
      </c>
      <c r="E395" s="1" t="str">
        <v>DTDC</v>
      </c>
      <c r="F395" s="1" t="str">
        <v>Tuesday</v>
      </c>
      <c r="G395" s="2"/>
      <c r="H395" s="1"/>
    </row>
    <row r="396" spans="1:8" x14ac:dyDescent="0.25">
      <c r="A396" s="2">
        <v>45829</v>
      </c>
      <c r="B396" s="1" t="str">
        <v>D3002213705</v>
      </c>
      <c r="C396" s="1" t="str">
        <v>Delivered</v>
      </c>
      <c r="D396" s="1" t="str">
        <v>Imtech</v>
      </c>
      <c r="E396" s="1" t="str">
        <v>DTDC</v>
      </c>
      <c r="F396" s="1" t="str">
        <v>Saturday</v>
      </c>
      <c r="G396" s="2"/>
      <c r="H396" s="1"/>
    </row>
    <row r="397" spans="1:8" x14ac:dyDescent="0.25">
      <c r="A397" s="2">
        <v>45867</v>
      </c>
      <c r="B397" s="1" t="str">
        <v>D3002709220</v>
      </c>
      <c r="C397" s="1" t="str">
        <v>Delivered</v>
      </c>
      <c r="D397" s="1" t="str">
        <v>IMTECH</v>
      </c>
      <c r="E397" s="1" t="str">
        <v>DTDC</v>
      </c>
      <c r="F397" s="1" t="str">
        <v>Tuesday</v>
      </c>
      <c r="G397" s="2"/>
      <c r="H397" s="1"/>
    </row>
    <row r="398" spans="1:8" x14ac:dyDescent="0.25">
      <c r="A398" s="2">
        <v>45852</v>
      </c>
      <c r="B398" s="1" t="str">
        <v>D3002709675</v>
      </c>
      <c r="C398" s="1" t="str">
        <v>Delivered</v>
      </c>
      <c r="D398" s="1" t="str">
        <v>Medlife</v>
      </c>
      <c r="E398" s="1" t="str">
        <v>DTDC</v>
      </c>
      <c r="F398" s="1" t="str">
        <v>Monday</v>
      </c>
      <c r="G398" s="2"/>
      <c r="H398" s="1"/>
    </row>
    <row r="399" spans="1:8" x14ac:dyDescent="0.25">
      <c r="A399" s="2">
        <v>45852</v>
      </c>
      <c r="B399" s="1" t="str">
        <v>D3002709676</v>
      </c>
      <c r="C399" s="1" t="str">
        <v>Delivered</v>
      </c>
      <c r="D399" s="1" t="str">
        <v>IMTECH</v>
      </c>
      <c r="E399" s="1" t="str">
        <v>DTDC</v>
      </c>
      <c r="F399" s="1" t="str">
        <v>Monday</v>
      </c>
      <c r="G399" s="2"/>
      <c r="H399" s="1"/>
    </row>
    <row r="400" spans="1:8" x14ac:dyDescent="0.25">
      <c r="A400" s="2">
        <v>45860</v>
      </c>
      <c r="B400" s="1" t="str">
        <v>D3002709684</v>
      </c>
      <c r="C400" s="1" t="str">
        <v>Delivered</v>
      </c>
      <c r="D400" s="1" t="str">
        <v>IMTECH</v>
      </c>
      <c r="E400" s="1" t="str">
        <v>DTDC</v>
      </c>
      <c r="F400" s="1" t="str">
        <v>Tuesday</v>
      </c>
      <c r="G400" s="2"/>
      <c r="H400" s="1"/>
    </row>
    <row r="401" spans="1:8" x14ac:dyDescent="0.25">
      <c r="A401" s="2">
        <v>45860</v>
      </c>
      <c r="B401" s="1" t="str">
        <v>D3002709685</v>
      </c>
      <c r="C401" s="1" t="str">
        <v>Delivered</v>
      </c>
      <c r="D401" s="1" t="str">
        <v>Essence</v>
      </c>
      <c r="E401" s="1" t="str">
        <v>DTDC</v>
      </c>
      <c r="F401" s="1" t="str">
        <v>Tuesday</v>
      </c>
      <c r="G401" s="2"/>
      <c r="H401" s="1"/>
    </row>
    <row r="402" spans="1:8" x14ac:dyDescent="0.25">
      <c r="A402" s="2">
        <v>45867</v>
      </c>
      <c r="B402" s="1" t="str">
        <v>D3002864036</v>
      </c>
      <c r="C402" s="1" t="str">
        <v>Delivered</v>
      </c>
      <c r="D402" s="1" t="str">
        <v>MEDLIFE</v>
      </c>
      <c r="E402" s="1" t="str">
        <v>DTDC</v>
      </c>
      <c r="F402" s="1" t="str">
        <v>Tuesday</v>
      </c>
      <c r="G402" s="2"/>
      <c r="H402" s="1"/>
    </row>
    <row r="403" spans="1:8" x14ac:dyDescent="0.25">
      <c r="A403" s="2">
        <v>45867</v>
      </c>
      <c r="B403" s="1" t="str">
        <v>D3002864037</v>
      </c>
      <c r="C403" s="1" t="str">
        <v>Delivered</v>
      </c>
      <c r="D403" s="1" t="str">
        <v>IMTECH</v>
      </c>
      <c r="E403" s="1" t="str">
        <v>DTDC</v>
      </c>
      <c r="F403" s="1" t="str">
        <v>Tuesday</v>
      </c>
      <c r="G403" s="2"/>
      <c r="H403" s="1"/>
    </row>
    <row r="404" spans="1:8" x14ac:dyDescent="0.25">
      <c r="A404" s="2">
        <v>45873</v>
      </c>
      <c r="B404" s="1" t="str">
        <v>D3002864041</v>
      </c>
      <c r="C404" s="1" t="str">
        <v>Delivered</v>
      </c>
      <c r="D404" s="1" t="str">
        <v>POOJA TRADERS</v>
      </c>
      <c r="E404" s="1" t="str">
        <v>DTDC</v>
      </c>
      <c r="F404" s="1" t="str">
        <v>Monday</v>
      </c>
      <c r="G404" s="2"/>
      <c r="H404" s="1"/>
    </row>
    <row r="405" spans="1:8" x14ac:dyDescent="0.25">
      <c r="A405" s="2">
        <v>45871</v>
      </c>
      <c r="B405" s="1" t="str">
        <v>D3002864042</v>
      </c>
      <c r="C405" s="1" t="str">
        <v>Delivered</v>
      </c>
      <c r="D405" s="1" t="str">
        <v>Medlife</v>
      </c>
      <c r="E405" s="1" t="str">
        <v>DTDC</v>
      </c>
      <c r="F405" s="1" t="str">
        <v>Saturday</v>
      </c>
      <c r="G405" s="2"/>
      <c r="H405" s="1"/>
    </row>
    <row r="406" spans="1:8" x14ac:dyDescent="0.25">
      <c r="A406" s="2">
        <v>45875</v>
      </c>
      <c r="B406" s="1" t="str">
        <v>D3002864046</v>
      </c>
      <c r="C406" s="1" t="str">
        <v>Delivered</v>
      </c>
      <c r="D406" s="1" t="str">
        <v>MEDLIFE</v>
      </c>
      <c r="E406" s="1" t="str">
        <v>DTDC</v>
      </c>
      <c r="F406" s="1" t="str">
        <v>Wednesday</v>
      </c>
      <c r="G406" s="2"/>
      <c r="H406" s="1"/>
    </row>
    <row r="407" spans="1:8" x14ac:dyDescent="0.25">
      <c r="A407" s="2">
        <v>45901</v>
      </c>
      <c r="B407" s="1" t="str">
        <v>D3002950334</v>
      </c>
      <c r="C407" s="1" t="str">
        <v>Delivered</v>
      </c>
      <c r="D407" s="1" t="str">
        <v>IISER MOHALI</v>
      </c>
      <c r="E407" s="1" t="str">
        <v>DTDC</v>
      </c>
      <c r="F407" s="1" t="str">
        <v>Monday</v>
      </c>
      <c r="G407" s="2"/>
      <c r="H407" s="1"/>
    </row>
    <row r="408" spans="1:8" x14ac:dyDescent="0.25">
      <c r="A408" s="2">
        <v>45908</v>
      </c>
      <c r="B408" s="1" t="str">
        <v>D3002950414</v>
      </c>
      <c r="C408" s="1" t="str">
        <v>Delivered</v>
      </c>
      <c r="D408" s="1" t="str">
        <v>RESEARCH</v>
      </c>
      <c r="E408" s="1" t="str">
        <v>DTDC</v>
      </c>
      <c r="F408" s="1" t="str">
        <v>Monday</v>
      </c>
      <c r="G408" s="2"/>
      <c r="H408" s="1"/>
    </row>
    <row r="409" spans="1:8" x14ac:dyDescent="0.25">
      <c r="A409" s="2">
        <v>45908</v>
      </c>
      <c r="B409" s="1" t="str">
        <v>D3002950415</v>
      </c>
      <c r="C409" s="1" t="str">
        <v>Delivered</v>
      </c>
      <c r="D409" s="1" t="str">
        <v>IISER MOHALI</v>
      </c>
      <c r="E409" s="1" t="str">
        <v>DTDC</v>
      </c>
      <c r="F409" s="1" t="str">
        <v>Monday</v>
      </c>
      <c r="G409" s="2"/>
      <c r="H409" s="1"/>
    </row>
    <row r="410" spans="1:8" x14ac:dyDescent="0.25">
      <c r="A410" s="2">
        <v>45908</v>
      </c>
      <c r="B410" s="1" t="str">
        <v>D3002950416</v>
      </c>
      <c r="C410" s="1" t="str">
        <v>Delivered</v>
      </c>
      <c r="D410" s="1" t="str">
        <v>VECTOR</v>
      </c>
      <c r="E410" s="1" t="str">
        <v>DTDC</v>
      </c>
      <c r="F410" s="1" t="str">
        <v>Monday</v>
      </c>
      <c r="G410" s="2"/>
      <c r="H410" s="1"/>
    </row>
    <row r="411" spans="1:8" x14ac:dyDescent="0.25">
      <c r="A411" s="2">
        <v>45908</v>
      </c>
      <c r="B411" s="1" t="str">
        <v>D3002950417</v>
      </c>
      <c r="C411" s="1" t="str">
        <v>Delivered</v>
      </c>
      <c r="D411" s="1" t="str">
        <v>ESSENCE</v>
      </c>
      <c r="E411" s="1" t="str">
        <v>DTDC</v>
      </c>
      <c r="F411" s="1" t="str">
        <v>Monday</v>
      </c>
      <c r="G411" s="2"/>
      <c r="H411" s="1"/>
    </row>
    <row r="412" spans="1:8" x14ac:dyDescent="0.25">
      <c r="A412" s="2">
        <v>45913</v>
      </c>
      <c r="B412" s="1" t="str">
        <v>D3003568451</v>
      </c>
      <c r="C412" s="1" t="str">
        <v>Delivered</v>
      </c>
      <c r="D412" s="1" t="str">
        <v>MEDLIFE</v>
      </c>
      <c r="E412" s="1" t="str">
        <v>DTDC</v>
      </c>
      <c r="F412" s="1" t="str">
        <v>Saturday</v>
      </c>
      <c r="G412" s="2"/>
      <c r="H412" s="1"/>
    </row>
    <row r="413" spans="1:8" x14ac:dyDescent="0.25">
      <c r="A413" s="2">
        <v>45915</v>
      </c>
      <c r="B413" s="1" t="str">
        <v>D3003568486</v>
      </c>
      <c r="C413" s="1" t="str">
        <v>Delivered</v>
      </c>
      <c r="D413" s="1" t="str">
        <v>IMTECH</v>
      </c>
      <c r="E413" s="1" t="str">
        <v>DTDC</v>
      </c>
      <c r="F413" s="1" t="str">
        <v>Monday</v>
      </c>
      <c r="G413" s="2"/>
      <c r="H413" s="1"/>
    </row>
    <row r="414" spans="1:8" x14ac:dyDescent="0.25">
      <c r="A414" s="2">
        <v>45915</v>
      </c>
      <c r="B414" s="1" t="str">
        <v>D3003568487</v>
      </c>
      <c r="C414" s="1" t="str">
        <v>Delivered</v>
      </c>
      <c r="D414" s="1" t="str">
        <v>RESEARCH</v>
      </c>
      <c r="E414" s="1" t="str">
        <v>DTDC</v>
      </c>
      <c r="F414" s="1" t="str">
        <v>Monday</v>
      </c>
      <c r="G414" s="2"/>
      <c r="H414" s="1"/>
    </row>
    <row r="415" spans="1:8" x14ac:dyDescent="0.25">
      <c r="A415" s="2">
        <v>45915</v>
      </c>
      <c r="B415" s="1" t="str">
        <v>D3003568488</v>
      </c>
      <c r="C415" s="1" t="str">
        <v>Delivered</v>
      </c>
      <c r="D415" s="1" t="str">
        <v>VECTOR</v>
      </c>
      <c r="E415" s="1" t="str">
        <v>DTDC</v>
      </c>
      <c r="F415" s="1" t="str">
        <v>Monday</v>
      </c>
      <c r="G415" s="2"/>
      <c r="H415" s="1"/>
    </row>
    <row r="416" spans="1:8" x14ac:dyDescent="0.25">
      <c r="A416" s="2">
        <v>45927</v>
      </c>
      <c r="B416" s="1" t="str">
        <v>D3003710005</v>
      </c>
      <c r="C416" s="1" t="str">
        <v>Delivered</v>
      </c>
      <c r="D416" s="1" t="str">
        <v>INFINITY</v>
      </c>
      <c r="E416" s="1" t="str">
        <v>DTDC</v>
      </c>
      <c r="F416" s="1" t="str">
        <v>Saturday</v>
      </c>
      <c r="G416" s="2"/>
      <c r="H416" s="1"/>
    </row>
    <row r="417" spans="1:8" x14ac:dyDescent="0.25">
      <c r="A417" s="2">
        <v>45927</v>
      </c>
      <c r="B417" s="1" t="str">
        <v>D3003710006</v>
      </c>
      <c r="C417" s="1" t="str">
        <v>Delivered</v>
      </c>
      <c r="D417" s="1" t="str">
        <v>MEDLIFE</v>
      </c>
      <c r="E417" s="1" t="str">
        <v>DTDC</v>
      </c>
      <c r="F417" s="1" t="str">
        <v>Saturday</v>
      </c>
      <c r="G417" s="2"/>
      <c r="H417" s="1"/>
    </row>
    <row r="418" spans="1:8" x14ac:dyDescent="0.25">
      <c r="A418" s="2">
        <v>45934</v>
      </c>
      <c r="B418" s="1" t="str">
        <v>D3003710010</v>
      </c>
      <c r="C418" s="1">
        <v>0</v>
      </c>
      <c r="D418" s="1" t="str">
        <v>Vector</v>
      </c>
      <c r="E418" s="1" t="str">
        <v>DTDC</v>
      </c>
      <c r="F418" s="1" t="str">
        <v>Saturday</v>
      </c>
      <c r="G418" s="2"/>
      <c r="H418" s="1"/>
    </row>
    <row r="419" spans="1:8" x14ac:dyDescent="0.25">
      <c r="A419" s="2">
        <v>0</v>
      </c>
      <c r="B419" s="1" t="str">
        <v>D3003710018</v>
      </c>
      <c r="C419" s="1">
        <v>0</v>
      </c>
      <c r="D419" s="1">
        <v>0</v>
      </c>
      <c r="E419" s="1">
        <v>0</v>
      </c>
      <c r="F419" s="1">
        <v>0</v>
      </c>
      <c r="G419" s="2"/>
      <c r="H419" s="1"/>
    </row>
    <row r="420" spans="1:8" x14ac:dyDescent="0.25">
      <c r="A420" s="6">
        <v>0</v>
      </c>
      <c r="B420" t="str">
        <v>Expired</v>
      </c>
      <c r="C420">
        <v>0</v>
      </c>
      <c r="D420">
        <v>0</v>
      </c>
      <c r="E420">
        <v>0</v>
      </c>
      <c r="F420">
        <v>0</v>
      </c>
    </row>
    <row r="421" spans="1:8" x14ac:dyDescent="0.25">
      <c r="A421" s="6">
        <v>0</v>
      </c>
      <c r="B421" t="str">
        <v>PORTER</v>
      </c>
      <c r="C421">
        <v>0</v>
      </c>
      <c r="D421">
        <v>0</v>
      </c>
      <c r="E421">
        <v>0</v>
      </c>
      <c r="F421">
        <v>0</v>
      </c>
    </row>
    <row r="422" spans="1:8" x14ac:dyDescent="0.25">
      <c r="A422" s="6">
        <v>0</v>
      </c>
      <c r="B422" t="str">
        <v>WILL BE BILLED</v>
      </c>
      <c r="C422">
        <v>0</v>
      </c>
      <c r="D422">
        <v>0</v>
      </c>
      <c r="E422">
        <v>0</v>
      </c>
      <c r="F422">
        <v>0</v>
      </c>
    </row>
    <row r="423" spans="1:8" x14ac:dyDescent="0.25">
      <c r="A423" s="6">
        <v>0</v>
      </c>
      <c r="B423" t="str">
        <v>with M Bio</v>
      </c>
      <c r="C423">
        <v>0</v>
      </c>
      <c r="D423">
        <v>0</v>
      </c>
      <c r="E423">
        <v>0</v>
      </c>
      <c r="F423">
        <v>0</v>
      </c>
    </row>
    <row r="424" spans="1:8" x14ac:dyDescent="0.25">
      <c r="A424" s="6">
        <v>0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8" x14ac:dyDescent="0.25">
      <c r="A425" s="6">
        <v>0</v>
      </c>
      <c r="B425">
        <v>0</v>
      </c>
      <c r="C425">
        <v>0</v>
      </c>
      <c r="D425">
        <v>0</v>
      </c>
      <c r="E425">
        <v>0</v>
      </c>
      <c r="F4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2025-10-06T05:20:41Z</dcterms:modified>
  <cp:contentStatus/>
</cp:coreProperties>
</file>